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4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5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42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43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172.16.14.158\Dir. EESF\Dpto. CEP\Consolidación\Consolidación Formulación 2026\Informe para revisión\"/>
    </mc:Choice>
  </mc:AlternateContent>
  <xr:revisionPtr revIDLastSave="0" documentId="13_ncr:1_{C6AC778B-97D0-4F4C-9E9B-2BC531C2046C}" xr6:coauthVersionLast="47" xr6:coauthVersionMax="47" xr10:uidLastSave="{00000000-0000-0000-0000-000000000000}"/>
  <bookViews>
    <workbookView xWindow="-120" yWindow="-120" windowWidth="29040" windowHeight="15720" tabRatio="862" firstSheet="31" xr2:uid="{00000000-000D-0000-FFFF-FFFF00000000}"/>
  </bookViews>
  <sheets>
    <sheet name="Gráfico 1" sheetId="2" r:id="rId1"/>
    <sheet name="Tabla 1" sheetId="3" r:id="rId2"/>
    <sheet name="Grafico 2" sheetId="4" r:id="rId3"/>
    <sheet name="Gráfico 3" sheetId="5" r:id="rId4"/>
    <sheet name="Gráfico 4" sheetId="6" r:id="rId5"/>
    <sheet name="Gráfico 5" sheetId="7" r:id="rId6"/>
    <sheet name="Gráfico 6" sheetId="8" r:id="rId7"/>
    <sheet name="Gráfico 7" sheetId="10" r:id="rId8"/>
    <sheet name="Gráfico 8" sheetId="11" r:id="rId9"/>
    <sheet name="Gráfico 9" sheetId="12" r:id="rId10"/>
    <sheet name="Gráfico 10" sheetId="13" r:id="rId11"/>
    <sheet name="Gráfico 11" sheetId="15" r:id="rId12"/>
    <sheet name="Gráfico 12" sheetId="16" r:id="rId13"/>
    <sheet name="Tabla 2" sheetId="17" r:id="rId14"/>
    <sheet name="Tabla 3" sheetId="19" r:id="rId15"/>
    <sheet name="Tabla 4" sheetId="18" r:id="rId16"/>
    <sheet name="Gráfico 13" sheetId="20" r:id="rId17"/>
    <sheet name="Tabla 5" sheetId="21" r:id="rId18"/>
    <sheet name="Tabla 6" sheetId="22" r:id="rId19"/>
    <sheet name="Gráfico 14" sheetId="23" r:id="rId20"/>
    <sheet name="Tabla 7" sheetId="24" r:id="rId21"/>
    <sheet name="Tabla 8" sheetId="25" r:id="rId22"/>
    <sheet name="Tabla 9" sheetId="26" r:id="rId23"/>
    <sheet name="Gráfico 15" sheetId="27" r:id="rId24"/>
    <sheet name="Tabla 10" sheetId="44" r:id="rId25"/>
    <sheet name="Tabla 11" sheetId="45" r:id="rId26"/>
    <sheet name="Tabla 12" sheetId="46" r:id="rId27"/>
    <sheet name="Tabla 13" sheetId="47" r:id="rId28"/>
    <sheet name="Gráfico 16" sheetId="28" r:id="rId29"/>
    <sheet name="Tabla 14" sheetId="29" r:id="rId30"/>
    <sheet name="Gráfico 17" sheetId="30" r:id="rId31"/>
    <sheet name="Gráfico 18" sheetId="31" r:id="rId32"/>
    <sheet name="Gráfico 19" sheetId="32" r:id="rId33"/>
    <sheet name="Tabla 15" sheetId="33" r:id="rId34"/>
    <sheet name="Tabla 16" sheetId="34" r:id="rId35"/>
    <sheet name="Grafico 20" sheetId="35" r:id="rId36"/>
    <sheet name="Tabla 17" sheetId="36" r:id="rId37"/>
    <sheet name="Grafico 21" sheetId="37" r:id="rId38"/>
    <sheet name="Grafico 22" sheetId="38" r:id="rId39"/>
    <sheet name="Grafico 23" sheetId="39" r:id="rId40"/>
    <sheet name="Grafico 24" sheetId="40" r:id="rId41"/>
    <sheet name="Tabla 18" sheetId="48" r:id="rId42"/>
    <sheet name="Tabla 19" sheetId="49" r:id="rId43"/>
    <sheet name="Tabla 20" sheetId="50" r:id="rId44"/>
    <sheet name="Tabla 21" sheetId="41" r:id="rId45"/>
    <sheet name="Tabla 22" sheetId="42" r:id="rId46"/>
    <sheet name="Tabla 23" sheetId="43" r:id="rId47"/>
  </sheets>
  <externalReferences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  <externalReference r:id="rId197"/>
    <externalReference r:id="rId198"/>
    <externalReference r:id="rId199"/>
    <externalReference r:id="rId200"/>
    <externalReference r:id="rId201"/>
    <externalReference r:id="rId202"/>
    <externalReference r:id="rId203"/>
    <externalReference r:id="rId204"/>
    <externalReference r:id="rId205"/>
    <externalReference r:id="rId206"/>
    <externalReference r:id="rId207"/>
    <externalReference r:id="rId208"/>
    <externalReference r:id="rId209"/>
    <externalReference r:id="rId210"/>
  </externalReferences>
  <definedNames>
    <definedName name="\0" localSheetId="28">#REF!</definedName>
    <definedName name="\0" localSheetId="1">#REF!</definedName>
    <definedName name="\0" localSheetId="42">#REF!</definedName>
    <definedName name="\0" localSheetId="43">#REF!</definedName>
    <definedName name="\0" localSheetId="18">#REF!</definedName>
    <definedName name="\0" localSheetId="20">#REF!</definedName>
    <definedName name="\0" localSheetId="21">#REF!</definedName>
    <definedName name="\0" localSheetId="22">#REF!</definedName>
    <definedName name="\0">#REF!</definedName>
    <definedName name="\A" localSheetId="28">#REF!</definedName>
    <definedName name="\A" localSheetId="1">#REF!</definedName>
    <definedName name="\A" localSheetId="42">#REF!</definedName>
    <definedName name="\A" localSheetId="43">#REF!</definedName>
    <definedName name="\A" localSheetId="22">#REF!</definedName>
    <definedName name="\A">#REF!</definedName>
    <definedName name="\B" localSheetId="28">#REF!</definedName>
    <definedName name="\B" localSheetId="1">#REF!</definedName>
    <definedName name="\B" localSheetId="42">#REF!</definedName>
    <definedName name="\B" localSheetId="43">#REF!</definedName>
    <definedName name="\B" localSheetId="22">#REF!</definedName>
    <definedName name="\B">#REF!</definedName>
    <definedName name="\bmiii">[1]Q6!$E$32:$AH$32</definedName>
    <definedName name="\C" localSheetId="28">#REF!</definedName>
    <definedName name="\C" localSheetId="1">#REF!</definedName>
    <definedName name="\C" localSheetId="42">#REF!</definedName>
    <definedName name="\C" localSheetId="22">#REF!</definedName>
    <definedName name="\C">#REF!</definedName>
    <definedName name="\cc">[2]Debt!#REF!</definedName>
    <definedName name="\D" localSheetId="28">#REF!</definedName>
    <definedName name="\D" localSheetId="1">#REF!</definedName>
    <definedName name="\D" localSheetId="42">#REF!</definedName>
    <definedName name="\D" localSheetId="22">#REF!</definedName>
    <definedName name="\D">#REF!</definedName>
    <definedName name="\E" localSheetId="28">#REF!</definedName>
    <definedName name="\E" localSheetId="1">#REF!</definedName>
    <definedName name="\E" localSheetId="42">#REF!</definedName>
    <definedName name="\E" localSheetId="22">#REF!</definedName>
    <definedName name="\E">#REF!</definedName>
    <definedName name="\F" localSheetId="28">#REF!</definedName>
    <definedName name="\F" localSheetId="1">#REF!</definedName>
    <definedName name="\F" localSheetId="42">#REF!</definedName>
    <definedName name="\F" localSheetId="22">#REF!</definedName>
    <definedName name="\F">#REF!</definedName>
    <definedName name="\G" localSheetId="28">#REF!</definedName>
    <definedName name="\G" localSheetId="1">#REF!</definedName>
    <definedName name="\G" localSheetId="42">#REF!</definedName>
    <definedName name="\G" localSheetId="22">#REF!</definedName>
    <definedName name="\G">#REF!</definedName>
    <definedName name="\gg">[2]Debt!#REF!</definedName>
    <definedName name="\H" localSheetId="28">#REF!</definedName>
    <definedName name="\H" localSheetId="1">#REF!</definedName>
    <definedName name="\H" localSheetId="42">#REF!</definedName>
    <definedName name="\H" localSheetId="22">#REF!</definedName>
    <definedName name="\H">#REF!</definedName>
    <definedName name="\I" localSheetId="28">#REF!</definedName>
    <definedName name="\I" localSheetId="1">#REF!</definedName>
    <definedName name="\I" localSheetId="42">#REF!</definedName>
    <definedName name="\I" localSheetId="22">#REF!</definedName>
    <definedName name="\I">#REF!</definedName>
    <definedName name="\J" localSheetId="28">#REF!</definedName>
    <definedName name="\J" localSheetId="1">#REF!</definedName>
    <definedName name="\J" localSheetId="42">#REF!</definedName>
    <definedName name="\J" localSheetId="22">#REF!</definedName>
    <definedName name="\J">#REF!</definedName>
    <definedName name="\K" localSheetId="28">#REF!</definedName>
    <definedName name="\K" localSheetId="1">#REF!</definedName>
    <definedName name="\K" localSheetId="42">#REF!</definedName>
    <definedName name="\K" localSheetId="22">#REF!</definedName>
    <definedName name="\K">#REF!</definedName>
    <definedName name="\kk">[2]Debt!#REF!</definedName>
    <definedName name="\L" localSheetId="28">#REF!</definedName>
    <definedName name="\L" localSheetId="1">#REF!</definedName>
    <definedName name="\L" localSheetId="42">#REF!</definedName>
    <definedName name="\L" localSheetId="22">#REF!</definedName>
    <definedName name="\L">#REF!</definedName>
    <definedName name="\M" localSheetId="28">#REF!</definedName>
    <definedName name="\M" localSheetId="1">#REF!</definedName>
    <definedName name="\M" localSheetId="42">#REF!</definedName>
    <definedName name="\M" localSheetId="22">#REF!</definedName>
    <definedName name="\M">#REF!</definedName>
    <definedName name="\N" localSheetId="28">#REF!</definedName>
    <definedName name="\N" localSheetId="1">#REF!</definedName>
    <definedName name="\N" localSheetId="42">#REF!</definedName>
    <definedName name="\N" localSheetId="22">#REF!</definedName>
    <definedName name="\N">#REF!</definedName>
    <definedName name="\Ñ" localSheetId="28">#REF!</definedName>
    <definedName name="\Ñ" localSheetId="1">#REF!</definedName>
    <definedName name="\Ñ" localSheetId="42">#REF!</definedName>
    <definedName name="\Ñ" localSheetId="22">#REF!</definedName>
    <definedName name="\Ñ">#REF!</definedName>
    <definedName name="\O" localSheetId="28">#REF!</definedName>
    <definedName name="\O" localSheetId="1">#REF!</definedName>
    <definedName name="\O" localSheetId="42">#REF!</definedName>
    <definedName name="\O" localSheetId="22">#REF!</definedName>
    <definedName name="\O">#REF!</definedName>
    <definedName name="\P" localSheetId="28">#REF!</definedName>
    <definedName name="\P" localSheetId="1">#REF!</definedName>
    <definedName name="\P" localSheetId="42">#REF!</definedName>
    <definedName name="\P" localSheetId="22">#REF!</definedName>
    <definedName name="\P">#REF!</definedName>
    <definedName name="\Q" localSheetId="28">#REF!</definedName>
    <definedName name="\Q" localSheetId="1">#REF!</definedName>
    <definedName name="\Q" localSheetId="42">#REF!</definedName>
    <definedName name="\Q" localSheetId="22">#REF!</definedName>
    <definedName name="\Q">#REF!</definedName>
    <definedName name="\R" localSheetId="28">#REF!</definedName>
    <definedName name="\R" localSheetId="1">#REF!</definedName>
    <definedName name="\R" localSheetId="42">#REF!</definedName>
    <definedName name="\R" localSheetId="22">#REF!</definedName>
    <definedName name="\R">#REF!</definedName>
    <definedName name="\S" localSheetId="28">#REF!</definedName>
    <definedName name="\S" localSheetId="1">#REF!</definedName>
    <definedName name="\S" localSheetId="42">#REF!</definedName>
    <definedName name="\S" localSheetId="22">#REF!</definedName>
    <definedName name="\S">#REF!</definedName>
    <definedName name="\T" localSheetId="28">#REF!</definedName>
    <definedName name="\T" localSheetId="1">#REF!</definedName>
    <definedName name="\T" localSheetId="42">#REF!</definedName>
    <definedName name="\T" localSheetId="22">#REF!</definedName>
    <definedName name="\T">#REF!</definedName>
    <definedName name="\T1" localSheetId="28">#REF!</definedName>
    <definedName name="\T1" localSheetId="1">#REF!</definedName>
    <definedName name="\T1" localSheetId="42">#REF!</definedName>
    <definedName name="\T1" localSheetId="22">#REF!</definedName>
    <definedName name="\T1">#REF!</definedName>
    <definedName name="\T2">[3]BOP!#REF!</definedName>
    <definedName name="\tt">[2]Debt!#REF!</definedName>
    <definedName name="\U" localSheetId="28">#REF!</definedName>
    <definedName name="\U" localSheetId="1">#REF!</definedName>
    <definedName name="\U" localSheetId="29">#REF!</definedName>
    <definedName name="\U" localSheetId="42">#REF!</definedName>
    <definedName name="\U" localSheetId="43">#REF!</definedName>
    <definedName name="\U" localSheetId="18">#REF!</definedName>
    <definedName name="\U" localSheetId="20">#REF!</definedName>
    <definedName name="\U" localSheetId="21">#REF!</definedName>
    <definedName name="\U" localSheetId="22">#REF!</definedName>
    <definedName name="\U">#REF!</definedName>
    <definedName name="\V" localSheetId="28">#REF!</definedName>
    <definedName name="\V" localSheetId="1">#REF!</definedName>
    <definedName name="\V" localSheetId="42">#REF!</definedName>
    <definedName name="\V" localSheetId="43">#REF!</definedName>
    <definedName name="\V" localSheetId="22">#REF!</definedName>
    <definedName name="\V">#REF!</definedName>
    <definedName name="\W" localSheetId="28">#REF!</definedName>
    <definedName name="\W" localSheetId="1">#REF!</definedName>
    <definedName name="\W" localSheetId="42">#REF!</definedName>
    <definedName name="\W" localSheetId="43">#REF!</definedName>
    <definedName name="\W" localSheetId="22">#REF!</definedName>
    <definedName name="\W">#REF!</definedName>
    <definedName name="\X" localSheetId="28">#REF!</definedName>
    <definedName name="\X" localSheetId="1">#REF!</definedName>
    <definedName name="\X" localSheetId="42">#REF!</definedName>
    <definedName name="\X" localSheetId="22">#REF!</definedName>
    <definedName name="\X">#REF!</definedName>
    <definedName name="\Y" localSheetId="28">#REF!</definedName>
    <definedName name="\Y" localSheetId="1">#REF!</definedName>
    <definedName name="\Y" localSheetId="42">#REF!</definedName>
    <definedName name="\Y" localSheetId="22">#REF!</definedName>
    <definedName name="\Y">#REF!</definedName>
    <definedName name="\Z" localSheetId="28">#REF!</definedName>
    <definedName name="\Z" localSheetId="1">#REF!</definedName>
    <definedName name="\Z" localSheetId="42">#REF!</definedName>
    <definedName name="\Z" localSheetId="22">#REF!</definedName>
    <definedName name="\Z">#REF!</definedName>
    <definedName name="_._IMPUESTOS_SOBRE_COMBUSTIBLES_Y_GAS_NATURAL">[4]C!$B$27:$N$27</definedName>
    <definedName name="_._IMPUESTOS_SOBRE_ENERGIA_ELECTRICA">[4]C!$B$28:$N$28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asd1" localSheetId="29">[5]!____________asd1</definedName>
    <definedName name="____________asd1" localSheetId="42">[5]!____________asd1</definedName>
    <definedName name="____________asd1">[5]!____________asd1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_tnt1" localSheetId="29">[5]!____________tnt1</definedName>
    <definedName name="____________tnt1" localSheetId="42">[5]!____________tnt1</definedName>
    <definedName name="____________tnt1">[5]!____________tnt1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asd1" localSheetId="29">[5]!__________asd1</definedName>
    <definedName name="__________asd1" localSheetId="42">[5]!__________asd1</definedName>
    <definedName name="__________asd1">[5]!__________asd1</definedName>
    <definedName name="__________ROS1">#N/A</definedName>
    <definedName name="__________ROS2">#N/A</definedName>
    <definedName name="__________ROS3">#N/A</definedName>
    <definedName name="__________ROS4">#N/A</definedName>
    <definedName name="__________tnt1" localSheetId="29">[5]!__________tnt1</definedName>
    <definedName name="__________tnt1" localSheetId="42">[5]!__________tnt1</definedName>
    <definedName name="__________tnt1">[5]!__________tnt1</definedName>
    <definedName name="_________asd1" localSheetId="29">[5]!_________asd1</definedName>
    <definedName name="_________asd1" localSheetId="42">[5]!_________asd1</definedName>
    <definedName name="_________asd1">[5]!_________asd1</definedName>
    <definedName name="_________ROS1">#N/A</definedName>
    <definedName name="_________ROS2">#N/A</definedName>
    <definedName name="_________ROS3">#N/A</definedName>
    <definedName name="_________ROS4">#N/A</definedName>
    <definedName name="_________tAB4">'[6]shared data'!$A$1:$G$71</definedName>
    <definedName name="_________tnt1" localSheetId="29">[5]!_________tnt1</definedName>
    <definedName name="_________tnt1" localSheetId="42">[5]!_________tnt1</definedName>
    <definedName name="_________tnt1">[5]!_________tnt1</definedName>
    <definedName name="________asd1" localSheetId="29">[5]!________asd1</definedName>
    <definedName name="________asd1" localSheetId="42">[5]!________asd1</definedName>
    <definedName name="________asd1">[5]!________asd1</definedName>
    <definedName name="________ROS1">#N/A</definedName>
    <definedName name="________ROS2">#N/A</definedName>
    <definedName name="________ROS3">#N/A</definedName>
    <definedName name="________ROS4">#N/A</definedName>
    <definedName name="________tAB4">'[6]shared data'!$A$1:$G$71</definedName>
    <definedName name="________tnt1" localSheetId="29">[5]!________tnt1</definedName>
    <definedName name="________tnt1" localSheetId="42">[5]!________tnt1</definedName>
    <definedName name="________tnt1">[5]!________tnt1</definedName>
    <definedName name="_______asd1" localSheetId="29">[5]!_______asd1</definedName>
    <definedName name="_______asd1" localSheetId="42">[5]!_______asd1</definedName>
    <definedName name="_______asd1">[5]!_______asd1</definedName>
    <definedName name="_______FAL4" localSheetId="28">#REF!</definedName>
    <definedName name="_______FAL4" localSheetId="1">#REF!</definedName>
    <definedName name="_______FAL4" localSheetId="29">#REF!</definedName>
    <definedName name="_______FAL4" localSheetId="42">#REF!</definedName>
    <definedName name="_______FAL4" localSheetId="43">#REF!</definedName>
    <definedName name="_______FAL4" localSheetId="18">#REF!</definedName>
    <definedName name="_______FAL4" localSheetId="20">#REF!</definedName>
    <definedName name="_______FAL4" localSheetId="21">#REF!</definedName>
    <definedName name="_______FAL4" localSheetId="22">#REF!</definedName>
    <definedName name="_______FAL4">#REF!</definedName>
    <definedName name="_______FAL6" localSheetId="28">#REF!</definedName>
    <definedName name="_______FAL6" localSheetId="1">#REF!</definedName>
    <definedName name="_______FAL6" localSheetId="42">#REF!</definedName>
    <definedName name="_______FAL6" localSheetId="43">#REF!</definedName>
    <definedName name="_______FAL6" localSheetId="22">#REF!</definedName>
    <definedName name="_______FAL6">#REF!</definedName>
    <definedName name="_______FAL7" localSheetId="28">#REF!</definedName>
    <definedName name="_______FAL7" localSheetId="1">#REF!</definedName>
    <definedName name="_______FAL7" localSheetId="42">#REF!</definedName>
    <definedName name="_______FAL7" localSheetId="43">#REF!</definedName>
    <definedName name="_______FAL7" localSheetId="22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_tAB4">'[6]shared data'!$A$1:$G$71</definedName>
    <definedName name="_______tnt1" localSheetId="29">[5]!_______tnt1</definedName>
    <definedName name="_______tnt1" localSheetId="42">[5]!_______tnt1</definedName>
    <definedName name="_______tnt1">[5]!_______tnt1</definedName>
    <definedName name="______asd1" localSheetId="29">[5]!______asd1</definedName>
    <definedName name="______asd1" localSheetId="42">[5]!______asd1</definedName>
    <definedName name="______asd1">[5]!______asd1</definedName>
    <definedName name="______AUS1" localSheetId="28">#REF!</definedName>
    <definedName name="______AUS1" localSheetId="1">#REF!</definedName>
    <definedName name="______AUS1" localSheetId="29">#REF!</definedName>
    <definedName name="______AUS1" localSheetId="42">#REF!</definedName>
    <definedName name="______AUS1" localSheetId="43">#REF!</definedName>
    <definedName name="______AUS1" localSheetId="18">#REF!</definedName>
    <definedName name="______AUS1" localSheetId="20">#REF!</definedName>
    <definedName name="______AUS1" localSheetId="21">#REF!</definedName>
    <definedName name="______AUS1" localSheetId="22">#REF!</definedName>
    <definedName name="______AUS1">#REF!</definedName>
    <definedName name="______DEG1" localSheetId="28">#REF!</definedName>
    <definedName name="______DEG1" localSheetId="1">#REF!</definedName>
    <definedName name="______DEG1" localSheetId="42">#REF!</definedName>
    <definedName name="______DEG1" localSheetId="43">#REF!</definedName>
    <definedName name="______DEG1" localSheetId="22">#REF!</definedName>
    <definedName name="______DEG1">#REF!</definedName>
    <definedName name="______DKR1" localSheetId="28">#REF!</definedName>
    <definedName name="______DKR1" localSheetId="1">#REF!</definedName>
    <definedName name="______DKR1" localSheetId="42">#REF!</definedName>
    <definedName name="______DKR1" localSheetId="43">#REF!</definedName>
    <definedName name="______DKR1" localSheetId="22">#REF!</definedName>
    <definedName name="______DKR1">#REF!</definedName>
    <definedName name="______ECU1" localSheetId="28">#REF!</definedName>
    <definedName name="______ECU1" localSheetId="1">#REF!</definedName>
    <definedName name="______ECU1" localSheetId="42">#REF!</definedName>
    <definedName name="______ECU1" localSheetId="22">#REF!</definedName>
    <definedName name="______ECU1">#REF!</definedName>
    <definedName name="______ESC1" localSheetId="28">#REF!</definedName>
    <definedName name="______ESC1" localSheetId="1">#REF!</definedName>
    <definedName name="______ESC1" localSheetId="42">#REF!</definedName>
    <definedName name="______ESC1" localSheetId="22">#REF!</definedName>
    <definedName name="______ESC1">#REF!</definedName>
    <definedName name="______FAL2" localSheetId="28">#REF!</definedName>
    <definedName name="______FAL2" localSheetId="1">#REF!</definedName>
    <definedName name="______FAL2" localSheetId="42">#REF!</definedName>
    <definedName name="______FAL2" localSheetId="22">#REF!</definedName>
    <definedName name="______FAL2">#REF!</definedName>
    <definedName name="______FAL3" localSheetId="28">#REF!</definedName>
    <definedName name="______FAL3" localSheetId="1">#REF!</definedName>
    <definedName name="______FAL3" localSheetId="42">#REF!</definedName>
    <definedName name="______FAL3" localSheetId="22">#REF!</definedName>
    <definedName name="______FAL3">#REF!</definedName>
    <definedName name="______FAL4" localSheetId="28">#REF!</definedName>
    <definedName name="______FAL4" localSheetId="1">#REF!</definedName>
    <definedName name="______FAL4" localSheetId="42">#REF!</definedName>
    <definedName name="______FAL4" localSheetId="22">#REF!</definedName>
    <definedName name="______FAL4">#REF!</definedName>
    <definedName name="______FAL5" localSheetId="28">#REF!</definedName>
    <definedName name="______FAL5" localSheetId="1">#REF!</definedName>
    <definedName name="______FAL5" localSheetId="42">#REF!</definedName>
    <definedName name="______FAL5" localSheetId="22">#REF!</definedName>
    <definedName name="______FAL5">#REF!</definedName>
    <definedName name="______FAL6" localSheetId="28">#REF!</definedName>
    <definedName name="______FAL6" localSheetId="1">#REF!</definedName>
    <definedName name="______FAL6" localSheetId="42">#REF!</definedName>
    <definedName name="______FAL6" localSheetId="22">#REF!</definedName>
    <definedName name="______FAL6">#REF!</definedName>
    <definedName name="______FAL7" localSheetId="28">#REF!</definedName>
    <definedName name="______FAL7" localSheetId="1">#REF!</definedName>
    <definedName name="______FAL7" localSheetId="42">#REF!</definedName>
    <definedName name="______FAL7" localSheetId="22">#REF!</definedName>
    <definedName name="______FAL7">#REF!</definedName>
    <definedName name="______FMK1" localSheetId="28">#REF!</definedName>
    <definedName name="______FMK1" localSheetId="1">#REF!</definedName>
    <definedName name="______FMK1" localSheetId="42">#REF!</definedName>
    <definedName name="______FMK1" localSheetId="22">#REF!</definedName>
    <definedName name="______FMK1">#REF!</definedName>
    <definedName name="______IKR1" localSheetId="28">#REF!</definedName>
    <definedName name="______IKR1" localSheetId="1">#REF!</definedName>
    <definedName name="______IKR1" localSheetId="42">#REF!</definedName>
    <definedName name="______IKR1" localSheetId="22">#REF!</definedName>
    <definedName name="______IKR1">#REF!</definedName>
    <definedName name="______IRP1" localSheetId="28">#REF!</definedName>
    <definedName name="______IRP1" localSheetId="1">#REF!</definedName>
    <definedName name="______IRP1" localSheetId="42">#REF!</definedName>
    <definedName name="______IRP1" localSheetId="22">#REF!</definedName>
    <definedName name="______IRP1">#REF!</definedName>
    <definedName name="______LIT1" localSheetId="28">#REF!</definedName>
    <definedName name="______LIT1" localSheetId="1">#REF!</definedName>
    <definedName name="______LIT1" localSheetId="42">#REF!</definedName>
    <definedName name="______LIT1" localSheetId="22">#REF!</definedName>
    <definedName name="______LIT1">#REF!</definedName>
    <definedName name="______LL2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28">#REF!</definedName>
    <definedName name="______MEX1" localSheetId="1">#REF!</definedName>
    <definedName name="______MEX1" localSheetId="29">#REF!</definedName>
    <definedName name="______MEX1" localSheetId="42">#REF!</definedName>
    <definedName name="______MEX1" localSheetId="43">#REF!</definedName>
    <definedName name="______MEX1" localSheetId="18">#REF!</definedName>
    <definedName name="______MEX1" localSheetId="20">#REF!</definedName>
    <definedName name="______MEX1" localSheetId="21">#REF!</definedName>
    <definedName name="______MEX1" localSheetId="22">#REF!</definedName>
    <definedName name="______MEX1">#REF!</definedName>
    <definedName name="______PTA1" localSheetId="28">#REF!</definedName>
    <definedName name="______PTA1" localSheetId="1">#REF!</definedName>
    <definedName name="______PTA1" localSheetId="42">#REF!</definedName>
    <definedName name="______PTA1" localSheetId="43">#REF!</definedName>
    <definedName name="______PTA1" localSheetId="22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28">#REF!</definedName>
    <definedName name="______SAR1" localSheetId="1">#REF!</definedName>
    <definedName name="______SAR1" localSheetId="29">#REF!</definedName>
    <definedName name="______SAR1" localSheetId="42">#REF!</definedName>
    <definedName name="______SAR1" localSheetId="43">#REF!</definedName>
    <definedName name="______SAR1" localSheetId="18">#REF!</definedName>
    <definedName name="______SAR1" localSheetId="20">#REF!</definedName>
    <definedName name="______SAR1" localSheetId="21">#REF!</definedName>
    <definedName name="______SAR1" localSheetId="22">#REF!</definedName>
    <definedName name="______SAR1">#REF!</definedName>
    <definedName name="______SRT11" localSheetId="19" hidden="1">{"Minpmon",#N/A,FALSE,"Monthinput"}</definedName>
    <definedName name="______SRT11" localSheetId="23" hidden="1">{"Minpmon",#N/A,FALSE,"Monthinput"}</definedName>
    <definedName name="______SRT11" localSheetId="28" hidden="1">{"Minpmon",#N/A,FALSE,"Monthinput"}</definedName>
    <definedName name="______SRT11" localSheetId="30" hidden="1">{"Minpmon",#N/A,FALSE,"Monthinput"}</definedName>
    <definedName name="______SRT11" localSheetId="1" hidden="1">{"Minpmon",#N/A,FALSE,"Monthinput"}</definedName>
    <definedName name="______SRT11" localSheetId="24" hidden="1">{"Minpmon",#N/A,FALSE,"Monthinput"}</definedName>
    <definedName name="______SRT11" localSheetId="25" hidden="1">{"Minpmon",#N/A,FALSE,"Monthinput"}</definedName>
    <definedName name="______SRT11" localSheetId="26" hidden="1">{"Minpmon",#N/A,FALSE,"Monthinput"}</definedName>
    <definedName name="______SRT11" localSheetId="27" hidden="1">{"Minpmon",#N/A,FALSE,"Monthinput"}</definedName>
    <definedName name="______SRT11" localSheetId="29" hidden="1">{"Minpmon",#N/A,FALSE,"Monthinput"}</definedName>
    <definedName name="______SRT11" localSheetId="41" hidden="1">{"Minpmon",#N/A,FALSE,"Monthinput"}</definedName>
    <definedName name="______SRT11" localSheetId="42" hidden="1">{"Minpmon",#N/A,FALSE,"Monthinput"}</definedName>
    <definedName name="______SRT11" localSheetId="43" hidden="1">{"Minpmon",#N/A,FALSE,"Monthinput"}</definedName>
    <definedName name="______SRT11" localSheetId="18" hidden="1">{"Minpmon",#N/A,FALSE,"Monthinput"}</definedName>
    <definedName name="______SRT11" localSheetId="20" hidden="1">{"Minpmon",#N/A,FALSE,"Monthinput"}</definedName>
    <definedName name="______SRT11" localSheetId="21" hidden="1">{"Minpmon",#N/A,FALSE,"Monthinput"}</definedName>
    <definedName name="______SRT11" localSheetId="22" hidden="1">{"Minpmon",#N/A,FALSE,"Monthinput"}</definedName>
    <definedName name="______SRT11" hidden="1">{"Minpmon",#N/A,FALSE,"Monthinput"}</definedName>
    <definedName name="______tAB4">'[6]shared data'!$A$1:$G$71</definedName>
    <definedName name="______tnt1" localSheetId="29">[5]!______tnt1</definedName>
    <definedName name="______tnt1" localSheetId="42">[5]!______tnt1</definedName>
    <definedName name="______tnt1">[5]!______tnt1</definedName>
    <definedName name="_____asd1">#N/A</definedName>
    <definedName name="_____AUS1" localSheetId="28">#REF!</definedName>
    <definedName name="_____AUS1" localSheetId="1">#REF!</definedName>
    <definedName name="_____AUS1" localSheetId="29">#REF!</definedName>
    <definedName name="_____AUS1" localSheetId="42">#REF!</definedName>
    <definedName name="_____AUS1" localSheetId="43">#REF!</definedName>
    <definedName name="_____AUS1" localSheetId="18">#REF!</definedName>
    <definedName name="_____AUS1" localSheetId="20">#REF!</definedName>
    <definedName name="_____AUS1" localSheetId="21">#REF!</definedName>
    <definedName name="_____AUS1" localSheetId="22">#REF!</definedName>
    <definedName name="_____AUS1">#REF!</definedName>
    <definedName name="_____DEG1" localSheetId="28">#REF!</definedName>
    <definedName name="_____DEG1" localSheetId="1">#REF!</definedName>
    <definedName name="_____DEG1" localSheetId="42">#REF!</definedName>
    <definedName name="_____DEG1" localSheetId="43">#REF!</definedName>
    <definedName name="_____DEG1" localSheetId="22">#REF!</definedName>
    <definedName name="_____DEG1">#REF!</definedName>
    <definedName name="_____DKR1" localSheetId="28">#REF!</definedName>
    <definedName name="_____DKR1" localSheetId="1">#REF!</definedName>
    <definedName name="_____DKR1" localSheetId="42">#REF!</definedName>
    <definedName name="_____DKR1" localSheetId="43">#REF!</definedName>
    <definedName name="_____DKR1" localSheetId="22">#REF!</definedName>
    <definedName name="_____DKR1">#REF!</definedName>
    <definedName name="_____ECU1" localSheetId="28">#REF!</definedName>
    <definedName name="_____ECU1" localSheetId="1">#REF!</definedName>
    <definedName name="_____ECU1" localSheetId="42">#REF!</definedName>
    <definedName name="_____ECU1" localSheetId="22">#REF!</definedName>
    <definedName name="_____ECU1">#REF!</definedName>
    <definedName name="_____ESC1" localSheetId="28">#REF!</definedName>
    <definedName name="_____ESC1" localSheetId="1">#REF!</definedName>
    <definedName name="_____ESC1" localSheetId="42">#REF!</definedName>
    <definedName name="_____ESC1" localSheetId="22">#REF!</definedName>
    <definedName name="_____ESC1">#REF!</definedName>
    <definedName name="_____FAL2" localSheetId="28">#REF!</definedName>
    <definedName name="_____FAL2" localSheetId="1">#REF!</definedName>
    <definedName name="_____FAL2" localSheetId="42">#REF!</definedName>
    <definedName name="_____FAL2" localSheetId="22">#REF!</definedName>
    <definedName name="_____FAL2">#REF!</definedName>
    <definedName name="_____FAL3" localSheetId="28">#REF!</definedName>
    <definedName name="_____FAL3" localSheetId="1">#REF!</definedName>
    <definedName name="_____FAL3" localSheetId="42">#REF!</definedName>
    <definedName name="_____FAL3" localSheetId="22">#REF!</definedName>
    <definedName name="_____FAL3">#REF!</definedName>
    <definedName name="_____FAL4" localSheetId="28">#REF!</definedName>
    <definedName name="_____FAL4" localSheetId="1">#REF!</definedName>
    <definedName name="_____FAL4" localSheetId="42">#REF!</definedName>
    <definedName name="_____FAL4" localSheetId="22">#REF!</definedName>
    <definedName name="_____FAL4">#REF!</definedName>
    <definedName name="_____FAL5" localSheetId="28">#REF!</definedName>
    <definedName name="_____FAL5" localSheetId="1">#REF!</definedName>
    <definedName name="_____FAL5" localSheetId="42">#REF!</definedName>
    <definedName name="_____FAL5" localSheetId="22">#REF!</definedName>
    <definedName name="_____FAL5">#REF!</definedName>
    <definedName name="_____FAL6" localSheetId="28">#REF!</definedName>
    <definedName name="_____FAL6" localSheetId="1">#REF!</definedName>
    <definedName name="_____FAL6" localSheetId="42">#REF!</definedName>
    <definedName name="_____FAL6" localSheetId="22">#REF!</definedName>
    <definedName name="_____FAL6">#REF!</definedName>
    <definedName name="_____FAL7" localSheetId="28">#REF!</definedName>
    <definedName name="_____FAL7" localSheetId="1">#REF!</definedName>
    <definedName name="_____FAL7" localSheetId="42">#REF!</definedName>
    <definedName name="_____FAL7" localSheetId="22">#REF!</definedName>
    <definedName name="_____FAL7">#REF!</definedName>
    <definedName name="_____FMK1" localSheetId="28">#REF!</definedName>
    <definedName name="_____FMK1" localSheetId="1">#REF!</definedName>
    <definedName name="_____FMK1" localSheetId="42">#REF!</definedName>
    <definedName name="_____FMK1" localSheetId="22">#REF!</definedName>
    <definedName name="_____FMK1">#REF!</definedName>
    <definedName name="_____IKR1" localSheetId="28">#REF!</definedName>
    <definedName name="_____IKR1" localSheetId="1">#REF!</definedName>
    <definedName name="_____IKR1" localSheetId="42">#REF!</definedName>
    <definedName name="_____IKR1" localSheetId="22">#REF!</definedName>
    <definedName name="_____IKR1">#REF!</definedName>
    <definedName name="_____IRP1" localSheetId="28">#REF!</definedName>
    <definedName name="_____IRP1" localSheetId="1">#REF!</definedName>
    <definedName name="_____IRP1" localSheetId="42">#REF!</definedName>
    <definedName name="_____IRP1" localSheetId="22">#REF!</definedName>
    <definedName name="_____IRP1">#REF!</definedName>
    <definedName name="_____LIT1" localSheetId="28">#REF!</definedName>
    <definedName name="_____LIT1" localSheetId="1">#REF!</definedName>
    <definedName name="_____LIT1" localSheetId="42">#REF!</definedName>
    <definedName name="_____LIT1" localSheetId="22">#REF!</definedName>
    <definedName name="_____LIT1">#REF!</definedName>
    <definedName name="_____LL2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28">#REF!</definedName>
    <definedName name="_____MEX1" localSheetId="1">#REF!</definedName>
    <definedName name="_____MEX1" localSheetId="29">#REF!</definedName>
    <definedName name="_____MEX1" localSheetId="42">#REF!</definedName>
    <definedName name="_____MEX1" localSheetId="43">#REF!</definedName>
    <definedName name="_____MEX1" localSheetId="18">#REF!</definedName>
    <definedName name="_____MEX1" localSheetId="20">#REF!</definedName>
    <definedName name="_____MEX1" localSheetId="21">#REF!</definedName>
    <definedName name="_____MEX1" localSheetId="22">#REF!</definedName>
    <definedName name="_____MEX1">#REF!</definedName>
    <definedName name="_____PTA1" localSheetId="28">#REF!</definedName>
    <definedName name="_____PTA1" localSheetId="1">#REF!</definedName>
    <definedName name="_____PTA1" localSheetId="42">#REF!</definedName>
    <definedName name="_____PTA1" localSheetId="43">#REF!</definedName>
    <definedName name="_____PTA1" localSheetId="22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28">#REF!</definedName>
    <definedName name="_____SAR1" localSheetId="1">#REF!</definedName>
    <definedName name="_____SAR1" localSheetId="29">#REF!</definedName>
    <definedName name="_____SAR1" localSheetId="42">#REF!</definedName>
    <definedName name="_____SAR1" localSheetId="43">#REF!</definedName>
    <definedName name="_____SAR1" localSheetId="18">#REF!</definedName>
    <definedName name="_____SAR1" localSheetId="20">#REF!</definedName>
    <definedName name="_____SAR1" localSheetId="21">#REF!</definedName>
    <definedName name="_____SAR1" localSheetId="22">#REF!</definedName>
    <definedName name="_____SAR1">#REF!</definedName>
    <definedName name="_____SRT11" localSheetId="19" hidden="1">{"Minpmon",#N/A,FALSE,"Monthinput"}</definedName>
    <definedName name="_____SRT11" localSheetId="23" hidden="1">{"Minpmon",#N/A,FALSE,"Monthinput"}</definedName>
    <definedName name="_____SRT11" localSheetId="28" hidden="1">{"Minpmon",#N/A,FALSE,"Monthinput"}</definedName>
    <definedName name="_____SRT11" localSheetId="30" hidden="1">{"Minpmon",#N/A,FALSE,"Monthinput"}</definedName>
    <definedName name="_____SRT11" localSheetId="1" hidden="1">{"Minpmon",#N/A,FALSE,"Monthinput"}</definedName>
    <definedName name="_____SRT11" localSheetId="24" hidden="1">{"Minpmon",#N/A,FALSE,"Monthinput"}</definedName>
    <definedName name="_____SRT11" localSheetId="25" hidden="1">{"Minpmon",#N/A,FALSE,"Monthinput"}</definedName>
    <definedName name="_____SRT11" localSheetId="26" hidden="1">{"Minpmon",#N/A,FALSE,"Monthinput"}</definedName>
    <definedName name="_____SRT11" localSheetId="27" hidden="1">{"Minpmon",#N/A,FALSE,"Monthinput"}</definedName>
    <definedName name="_____SRT11" localSheetId="29" hidden="1">{"Minpmon",#N/A,FALSE,"Monthinput"}</definedName>
    <definedName name="_____SRT11" localSheetId="41" hidden="1">{"Minpmon",#N/A,FALSE,"Monthinput"}</definedName>
    <definedName name="_____SRT11" localSheetId="42" hidden="1">{"Minpmon",#N/A,FALSE,"Monthinput"}</definedName>
    <definedName name="_____SRT11" localSheetId="43" hidden="1">{"Minpmon",#N/A,FALSE,"Monthinput"}</definedName>
    <definedName name="_____SRT11" localSheetId="18" hidden="1">{"Minpmon",#N/A,FALSE,"Monthinput"}</definedName>
    <definedName name="_____SRT11" localSheetId="20" hidden="1">{"Minpmon",#N/A,FALSE,"Monthinput"}</definedName>
    <definedName name="_____SRT11" localSheetId="21" hidden="1">{"Minpmon",#N/A,FALSE,"Monthinput"}</definedName>
    <definedName name="_____SRT11" localSheetId="22" hidden="1">{"Minpmon",#N/A,FALSE,"Monthinput"}</definedName>
    <definedName name="_____SRT11" hidden="1">{"Minpmon",#N/A,FALSE,"Monthinput"}</definedName>
    <definedName name="_____tAB4">'[6]shared data'!$A$1:$G$71</definedName>
    <definedName name="_____tnt1">#N/A</definedName>
    <definedName name="_____TOT58">[7]GROWTH!#REF!</definedName>
    <definedName name="____asd1">#N/A</definedName>
    <definedName name="____AUS1" localSheetId="28">#REF!</definedName>
    <definedName name="____AUS1" localSheetId="1">#REF!</definedName>
    <definedName name="____AUS1" localSheetId="29">#REF!</definedName>
    <definedName name="____AUS1" localSheetId="42">#REF!</definedName>
    <definedName name="____AUS1" localSheetId="43">#REF!</definedName>
    <definedName name="____AUS1" localSheetId="18">#REF!</definedName>
    <definedName name="____AUS1" localSheetId="20">#REF!</definedName>
    <definedName name="____AUS1" localSheetId="21">#REF!</definedName>
    <definedName name="____AUS1" localSheetId="22">#REF!</definedName>
    <definedName name="____AUS1">#REF!</definedName>
    <definedName name="____DEG1" localSheetId="28">#REF!</definedName>
    <definedName name="____DEG1" localSheetId="1">#REF!</definedName>
    <definedName name="____DEG1" localSheetId="42">#REF!</definedName>
    <definedName name="____DEG1" localSheetId="43">#REF!</definedName>
    <definedName name="____DEG1" localSheetId="22">#REF!</definedName>
    <definedName name="____DEG1">#REF!</definedName>
    <definedName name="____DKR1" localSheetId="28">#REF!</definedName>
    <definedName name="____DKR1" localSheetId="1">#REF!</definedName>
    <definedName name="____DKR1" localSheetId="42">#REF!</definedName>
    <definedName name="____DKR1" localSheetId="43">#REF!</definedName>
    <definedName name="____DKR1" localSheetId="22">#REF!</definedName>
    <definedName name="____DKR1">#REF!</definedName>
    <definedName name="____ECU1" localSheetId="28">#REF!</definedName>
    <definedName name="____ECU1" localSheetId="1">#REF!</definedName>
    <definedName name="____ECU1" localSheetId="42">#REF!</definedName>
    <definedName name="____ECU1" localSheetId="22">#REF!</definedName>
    <definedName name="____ECU1">#REF!</definedName>
    <definedName name="____ESC1" localSheetId="28">#REF!</definedName>
    <definedName name="____ESC1" localSheetId="1">#REF!</definedName>
    <definedName name="____ESC1" localSheetId="42">#REF!</definedName>
    <definedName name="____ESC1" localSheetId="22">#REF!</definedName>
    <definedName name="____ESC1">#REF!</definedName>
    <definedName name="____FAL2" localSheetId="28">#REF!</definedName>
    <definedName name="____FAL2" localSheetId="1">#REF!</definedName>
    <definedName name="____FAL2" localSheetId="42">#REF!</definedName>
    <definedName name="____FAL2" localSheetId="22">#REF!</definedName>
    <definedName name="____FAL2">#REF!</definedName>
    <definedName name="____FAL3" localSheetId="28">#REF!</definedName>
    <definedName name="____FAL3" localSheetId="1">#REF!</definedName>
    <definedName name="____FAL3" localSheetId="42">#REF!</definedName>
    <definedName name="____FAL3" localSheetId="22">#REF!</definedName>
    <definedName name="____FAL3">#REF!</definedName>
    <definedName name="____FAL4" localSheetId="28">#REF!</definedName>
    <definedName name="____FAL4" localSheetId="1">#REF!</definedName>
    <definedName name="____FAL4" localSheetId="42">#REF!</definedName>
    <definedName name="____FAL4" localSheetId="22">#REF!</definedName>
    <definedName name="____FAL4">#REF!</definedName>
    <definedName name="____FAL5" localSheetId="28">#REF!</definedName>
    <definedName name="____FAL5" localSheetId="1">#REF!</definedName>
    <definedName name="____FAL5" localSheetId="42">#REF!</definedName>
    <definedName name="____FAL5" localSheetId="22">#REF!</definedName>
    <definedName name="____FAL5">#REF!</definedName>
    <definedName name="____FAL6" localSheetId="28">#REF!</definedName>
    <definedName name="____FAL6" localSheetId="1">#REF!</definedName>
    <definedName name="____FAL6" localSheetId="42">#REF!</definedName>
    <definedName name="____FAL6" localSheetId="22">#REF!</definedName>
    <definedName name="____FAL6">#REF!</definedName>
    <definedName name="____FAL7" localSheetId="28">#REF!</definedName>
    <definedName name="____FAL7" localSheetId="1">#REF!</definedName>
    <definedName name="____FAL7" localSheetId="42">#REF!</definedName>
    <definedName name="____FAL7" localSheetId="22">#REF!</definedName>
    <definedName name="____FAL7">#REF!</definedName>
    <definedName name="____FMK1" localSheetId="28">#REF!</definedName>
    <definedName name="____FMK1" localSheetId="1">#REF!</definedName>
    <definedName name="____FMK1" localSheetId="42">#REF!</definedName>
    <definedName name="____FMK1" localSheetId="22">#REF!</definedName>
    <definedName name="____FMK1">#REF!</definedName>
    <definedName name="____IKR1" localSheetId="28">#REF!</definedName>
    <definedName name="____IKR1" localSheetId="1">#REF!</definedName>
    <definedName name="____IKR1" localSheetId="42">#REF!</definedName>
    <definedName name="____IKR1" localSheetId="22">#REF!</definedName>
    <definedName name="____IKR1">#REF!</definedName>
    <definedName name="____IRP1" localSheetId="28">#REF!</definedName>
    <definedName name="____IRP1" localSheetId="1">#REF!</definedName>
    <definedName name="____IRP1" localSheetId="42">#REF!</definedName>
    <definedName name="____IRP1" localSheetId="22">#REF!</definedName>
    <definedName name="____IRP1">#REF!</definedName>
    <definedName name="____LIT1" localSheetId="28">#REF!</definedName>
    <definedName name="____LIT1" localSheetId="1">#REF!</definedName>
    <definedName name="____LIT1" localSheetId="42">#REF!</definedName>
    <definedName name="____LIT1" localSheetId="22">#REF!</definedName>
    <definedName name="____LIT1">#REF!</definedName>
    <definedName name="____LL2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28">#REF!</definedName>
    <definedName name="____MEX1" localSheetId="1">#REF!</definedName>
    <definedName name="____MEX1" localSheetId="29">#REF!</definedName>
    <definedName name="____MEX1" localSheetId="42">#REF!</definedName>
    <definedName name="____MEX1" localSheetId="43">#REF!</definedName>
    <definedName name="____MEX1" localSheetId="18">#REF!</definedName>
    <definedName name="____MEX1" localSheetId="20">#REF!</definedName>
    <definedName name="____MEX1" localSheetId="21">#REF!</definedName>
    <definedName name="____MEX1" localSheetId="22">#REF!</definedName>
    <definedName name="____MEX1">#REF!</definedName>
    <definedName name="____PTA1" localSheetId="28">#REF!</definedName>
    <definedName name="____PTA1" localSheetId="1">#REF!</definedName>
    <definedName name="____PTA1" localSheetId="42">#REF!</definedName>
    <definedName name="____PTA1" localSheetId="43">#REF!</definedName>
    <definedName name="____PTA1" localSheetId="22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28">#REF!</definedName>
    <definedName name="____SAR1" localSheetId="1">#REF!</definedName>
    <definedName name="____SAR1" localSheetId="29">#REF!</definedName>
    <definedName name="____SAR1" localSheetId="42">#REF!</definedName>
    <definedName name="____SAR1" localSheetId="43">#REF!</definedName>
    <definedName name="____SAR1" localSheetId="18">#REF!</definedName>
    <definedName name="____SAR1" localSheetId="20">#REF!</definedName>
    <definedName name="____SAR1" localSheetId="21">#REF!</definedName>
    <definedName name="____SAR1" localSheetId="22">#REF!</definedName>
    <definedName name="____SAR1">#REF!</definedName>
    <definedName name="____SRT11" localSheetId="19" hidden="1">{"Minpmon",#N/A,FALSE,"Monthinput"}</definedName>
    <definedName name="____SRT11" localSheetId="23" hidden="1">{"Minpmon",#N/A,FALSE,"Monthinput"}</definedName>
    <definedName name="____SRT11" localSheetId="28" hidden="1">{"Minpmon",#N/A,FALSE,"Monthinput"}</definedName>
    <definedName name="____SRT11" localSheetId="30" hidden="1">{"Minpmon",#N/A,FALSE,"Monthinput"}</definedName>
    <definedName name="____SRT11" localSheetId="1" hidden="1">{"Minpmon",#N/A,FALSE,"Monthinput"}</definedName>
    <definedName name="____SRT11" localSheetId="24" hidden="1">{"Minpmon",#N/A,FALSE,"Monthinput"}</definedName>
    <definedName name="____SRT11" localSheetId="25" hidden="1">{"Minpmon",#N/A,FALSE,"Monthinput"}</definedName>
    <definedName name="____SRT11" localSheetId="26" hidden="1">{"Minpmon",#N/A,FALSE,"Monthinput"}</definedName>
    <definedName name="____SRT11" localSheetId="27" hidden="1">{"Minpmon",#N/A,FALSE,"Monthinput"}</definedName>
    <definedName name="____SRT11" localSheetId="29" hidden="1">{"Minpmon",#N/A,FALSE,"Monthinput"}</definedName>
    <definedName name="____SRT11" localSheetId="41" hidden="1">{"Minpmon",#N/A,FALSE,"Monthinput"}</definedName>
    <definedName name="____SRT11" localSheetId="42" hidden="1">{"Minpmon",#N/A,FALSE,"Monthinput"}</definedName>
    <definedName name="____SRT11" localSheetId="43" hidden="1">{"Minpmon",#N/A,FALSE,"Monthinput"}</definedName>
    <definedName name="____SRT11" localSheetId="18" hidden="1">{"Minpmon",#N/A,FALSE,"Monthinput"}</definedName>
    <definedName name="____SRT11" localSheetId="20" hidden="1">{"Minpmon",#N/A,FALSE,"Monthinput"}</definedName>
    <definedName name="____SRT11" localSheetId="21" hidden="1">{"Minpmon",#N/A,FALSE,"Monthinput"}</definedName>
    <definedName name="____SRT11" localSheetId="22" hidden="1">{"Minpmon",#N/A,FALSE,"Monthinput"}</definedName>
    <definedName name="____SRT11" hidden="1">{"Minpmon",#N/A,FALSE,"Monthinput"}</definedName>
    <definedName name="____tAB4">'[6]shared data'!$A$1:$G$71</definedName>
    <definedName name="____tnt1">#N/A</definedName>
    <definedName name="____TOT58">[7]GROWTH!#REF!</definedName>
    <definedName name="___asd1">#N/A</definedName>
    <definedName name="___AUS1" localSheetId="28">#REF!</definedName>
    <definedName name="___AUS1" localSheetId="1">#REF!</definedName>
    <definedName name="___AUS1" localSheetId="29">#REF!</definedName>
    <definedName name="___AUS1" localSheetId="42">#REF!</definedName>
    <definedName name="___AUS1" localSheetId="43">#REF!</definedName>
    <definedName name="___AUS1" localSheetId="18">#REF!</definedName>
    <definedName name="___AUS1" localSheetId="20">#REF!</definedName>
    <definedName name="___AUS1" localSheetId="21">#REF!</definedName>
    <definedName name="___AUS1" localSheetId="22">#REF!</definedName>
    <definedName name="___AUS1">#REF!</definedName>
    <definedName name="___DEG1" localSheetId="28">#REF!</definedName>
    <definedName name="___DEG1" localSheetId="1">#REF!</definedName>
    <definedName name="___DEG1" localSheetId="42">#REF!</definedName>
    <definedName name="___DEG1" localSheetId="43">#REF!</definedName>
    <definedName name="___DEG1" localSheetId="22">#REF!</definedName>
    <definedName name="___DEG1">#REF!</definedName>
    <definedName name="___DKR1" localSheetId="28">#REF!</definedName>
    <definedName name="___DKR1" localSheetId="1">#REF!</definedName>
    <definedName name="___DKR1" localSheetId="42">#REF!</definedName>
    <definedName name="___DKR1" localSheetId="43">#REF!</definedName>
    <definedName name="___DKR1" localSheetId="22">#REF!</definedName>
    <definedName name="___DKR1">#REF!</definedName>
    <definedName name="___ECU1" localSheetId="28">#REF!</definedName>
    <definedName name="___ECU1" localSheetId="1">#REF!</definedName>
    <definedName name="___ECU1" localSheetId="42">#REF!</definedName>
    <definedName name="___ECU1" localSheetId="22">#REF!</definedName>
    <definedName name="___ECU1">#REF!</definedName>
    <definedName name="___ESC1" localSheetId="28">#REF!</definedName>
    <definedName name="___ESC1" localSheetId="1">#REF!</definedName>
    <definedName name="___ESC1" localSheetId="42">#REF!</definedName>
    <definedName name="___ESC1" localSheetId="22">#REF!</definedName>
    <definedName name="___ESC1">#REF!</definedName>
    <definedName name="___F" hidden="1">'[8]Fax a enviar'!#REF!</definedName>
    <definedName name="___FAL2" localSheetId="28">#REF!</definedName>
    <definedName name="___FAL2" localSheetId="1">#REF!</definedName>
    <definedName name="___FAL2" localSheetId="29">#REF!</definedName>
    <definedName name="___FAL2" localSheetId="42">#REF!</definedName>
    <definedName name="___FAL2" localSheetId="43">#REF!</definedName>
    <definedName name="___FAL2" localSheetId="18">#REF!</definedName>
    <definedName name="___FAL2" localSheetId="20">#REF!</definedName>
    <definedName name="___FAL2" localSheetId="21">#REF!</definedName>
    <definedName name="___FAL2" localSheetId="22">#REF!</definedName>
    <definedName name="___FAL2">#REF!</definedName>
    <definedName name="___FAL3" localSheetId="28">#REF!</definedName>
    <definedName name="___FAL3" localSheetId="1">#REF!</definedName>
    <definedName name="___FAL3" localSheetId="42">#REF!</definedName>
    <definedName name="___FAL3" localSheetId="43">#REF!</definedName>
    <definedName name="___FAL3" localSheetId="22">#REF!</definedName>
    <definedName name="___FAL3">#REF!</definedName>
    <definedName name="___FAL4" localSheetId="28">#REF!</definedName>
    <definedName name="___FAL4" localSheetId="1">#REF!</definedName>
    <definedName name="___FAL4" localSheetId="42">#REF!</definedName>
    <definedName name="___FAL4" localSheetId="43">#REF!</definedName>
    <definedName name="___FAL4" localSheetId="22">#REF!</definedName>
    <definedName name="___FAL4">#REF!</definedName>
    <definedName name="___FAL5" localSheetId="28">#REF!</definedName>
    <definedName name="___FAL5" localSheetId="1">#REF!</definedName>
    <definedName name="___FAL5" localSheetId="42">#REF!</definedName>
    <definedName name="___FAL5" localSheetId="22">#REF!</definedName>
    <definedName name="___FAL5">#REF!</definedName>
    <definedName name="___FAL6" localSheetId="28">#REF!</definedName>
    <definedName name="___FAL6" localSheetId="1">#REF!</definedName>
    <definedName name="___FAL6" localSheetId="42">#REF!</definedName>
    <definedName name="___FAL6" localSheetId="22">#REF!</definedName>
    <definedName name="___FAL6">#REF!</definedName>
    <definedName name="___FAL7" localSheetId="28">#REF!</definedName>
    <definedName name="___FAL7" localSheetId="1">#REF!</definedName>
    <definedName name="___FAL7" localSheetId="42">#REF!</definedName>
    <definedName name="___FAL7" localSheetId="22">#REF!</definedName>
    <definedName name="___FAL7">#REF!</definedName>
    <definedName name="___FMK1" localSheetId="28">#REF!</definedName>
    <definedName name="___FMK1" localSheetId="1">#REF!</definedName>
    <definedName name="___FMK1" localSheetId="42">#REF!</definedName>
    <definedName name="___FMK1" localSheetId="22">#REF!</definedName>
    <definedName name="___FMK1">#REF!</definedName>
    <definedName name="___IKR1" localSheetId="28">#REF!</definedName>
    <definedName name="___IKR1" localSheetId="1">#REF!</definedName>
    <definedName name="___IKR1" localSheetId="42">#REF!</definedName>
    <definedName name="___IKR1" localSheetId="22">#REF!</definedName>
    <definedName name="___IKR1">#REF!</definedName>
    <definedName name="___IRP1" localSheetId="28">#REF!</definedName>
    <definedName name="___IRP1" localSheetId="1">#REF!</definedName>
    <definedName name="___IRP1" localSheetId="42">#REF!</definedName>
    <definedName name="___IRP1" localSheetId="22">#REF!</definedName>
    <definedName name="___IRP1">#REF!</definedName>
    <definedName name="___LIT1" localSheetId="28">#REF!</definedName>
    <definedName name="___LIT1" localSheetId="1">#REF!</definedName>
    <definedName name="___LIT1" localSheetId="42">#REF!</definedName>
    <definedName name="___LIT1" localSheetId="22">#REF!</definedName>
    <definedName name="___LIT1">#REF!</definedName>
    <definedName name="___LL2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28">#REF!</definedName>
    <definedName name="___MEX1" localSheetId="1">#REF!</definedName>
    <definedName name="___MEX1" localSheetId="29">#REF!</definedName>
    <definedName name="___MEX1" localSheetId="42">#REF!</definedName>
    <definedName name="___MEX1" localSheetId="43">#REF!</definedName>
    <definedName name="___MEX1" localSheetId="18">#REF!</definedName>
    <definedName name="___MEX1" localSheetId="20">#REF!</definedName>
    <definedName name="___MEX1" localSheetId="21">#REF!</definedName>
    <definedName name="___MEX1" localSheetId="22">#REF!</definedName>
    <definedName name="___MEX1">#REF!</definedName>
    <definedName name="___PTA1" localSheetId="28">#REF!</definedName>
    <definedName name="___PTA1" localSheetId="1">#REF!</definedName>
    <definedName name="___PTA1" localSheetId="42">#REF!</definedName>
    <definedName name="___PTA1" localSheetId="43">#REF!</definedName>
    <definedName name="___PTA1" localSheetId="22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28">#REF!</definedName>
    <definedName name="___SAR1" localSheetId="1">#REF!</definedName>
    <definedName name="___SAR1" localSheetId="29">#REF!</definedName>
    <definedName name="___SAR1" localSheetId="42">#REF!</definedName>
    <definedName name="___SAR1" localSheetId="43">#REF!</definedName>
    <definedName name="___SAR1" localSheetId="18">#REF!</definedName>
    <definedName name="___SAR1" localSheetId="20">#REF!</definedName>
    <definedName name="___SAR1" localSheetId="21">#REF!</definedName>
    <definedName name="___SAR1" localSheetId="22">#REF!</definedName>
    <definedName name="___SAR1">#REF!</definedName>
    <definedName name="___SRT11" localSheetId="19" hidden="1">{"Minpmon",#N/A,FALSE,"Monthinput"}</definedName>
    <definedName name="___SRT11" localSheetId="23" hidden="1">{"Minpmon",#N/A,FALSE,"Monthinput"}</definedName>
    <definedName name="___SRT11" localSheetId="28" hidden="1">{"Minpmon",#N/A,FALSE,"Monthinput"}</definedName>
    <definedName name="___SRT11" localSheetId="30" hidden="1">{"Minpmon",#N/A,FALSE,"Monthinput"}</definedName>
    <definedName name="___SRT11" localSheetId="1" hidden="1">{"Minpmon",#N/A,FALSE,"Monthinput"}</definedName>
    <definedName name="___SRT11" localSheetId="24" hidden="1">{"Minpmon",#N/A,FALSE,"Monthinput"}</definedName>
    <definedName name="___SRT11" localSheetId="25" hidden="1">{"Minpmon",#N/A,FALSE,"Monthinput"}</definedName>
    <definedName name="___SRT11" localSheetId="26" hidden="1">{"Minpmon",#N/A,FALSE,"Monthinput"}</definedName>
    <definedName name="___SRT11" localSheetId="27" hidden="1">{"Minpmon",#N/A,FALSE,"Monthinput"}</definedName>
    <definedName name="___SRT11" localSheetId="29" hidden="1">{"Minpmon",#N/A,FALSE,"Monthinput"}</definedName>
    <definedName name="___SRT11" localSheetId="41" hidden="1">{"Minpmon",#N/A,FALSE,"Monthinput"}</definedName>
    <definedName name="___SRT11" localSheetId="42" hidden="1">{"Minpmon",#N/A,FALSE,"Monthinput"}</definedName>
    <definedName name="___SRT11" localSheetId="43" hidden="1">{"Minpmon",#N/A,FALSE,"Monthinput"}</definedName>
    <definedName name="___SRT11" localSheetId="18" hidden="1">{"Minpmon",#N/A,FALSE,"Monthinput"}</definedName>
    <definedName name="___SRT11" localSheetId="20" hidden="1">{"Minpmon",#N/A,FALSE,"Monthinput"}</definedName>
    <definedName name="___SRT11" localSheetId="21" hidden="1">{"Minpmon",#N/A,FALSE,"Monthinput"}</definedName>
    <definedName name="___SRT11" localSheetId="22" hidden="1">{"Minpmon",#N/A,FALSE,"Monthinput"}</definedName>
    <definedName name="___SRT11" hidden="1">{"Minpmon",#N/A,FALSE,"Monthinput"}</definedName>
    <definedName name="___tAB4">'[6]shared data'!$A$1:$G$71</definedName>
    <definedName name="___tnt1">#N/A</definedName>
    <definedName name="___TOT58">[7]GROWTH!#REF!</definedName>
    <definedName name="__10FA_L" localSheetId="28">#REF!</definedName>
    <definedName name="__10FA_L" localSheetId="1">#REF!</definedName>
    <definedName name="__10FA_L" localSheetId="29">#REF!</definedName>
    <definedName name="__10FA_L" localSheetId="42">#REF!</definedName>
    <definedName name="__10FA_L" localSheetId="43">#REF!</definedName>
    <definedName name="__10FA_L" localSheetId="18">#REF!</definedName>
    <definedName name="__10FA_L" localSheetId="20">#REF!</definedName>
    <definedName name="__10FA_L" localSheetId="21">#REF!</definedName>
    <definedName name="__10FA_L" localSheetId="22">#REF!</definedName>
    <definedName name="__10FA_L">#REF!</definedName>
    <definedName name="__11GAZ_LIABS" localSheetId="28">#REF!</definedName>
    <definedName name="__11GAZ_LIABS" localSheetId="1">#REF!</definedName>
    <definedName name="__11GAZ_LIABS" localSheetId="42">#REF!</definedName>
    <definedName name="__11GAZ_LIABS" localSheetId="43">#REF!</definedName>
    <definedName name="__11GAZ_LIABS" localSheetId="22">#REF!</definedName>
    <definedName name="__11GAZ_LIABS">#REF!</definedName>
    <definedName name="__123Graph_A" localSheetId="1" hidden="1">[9]C!#REF!</definedName>
    <definedName name="__123Graph_A" localSheetId="43" hidden="1">[10]C!#REF!</definedName>
    <definedName name="__123Graph_A" localSheetId="22" hidden="1">[10]C!#REF!</definedName>
    <definedName name="__123Graph_A" hidden="1">[10]C!#REF!</definedName>
    <definedName name="__123Graph_AChart1" localSheetId="43" hidden="1">[11]IN_Cable!#REF!</definedName>
    <definedName name="__123Graph_AChart1" localSheetId="22" hidden="1">[11]IN_Cable!#REF!</definedName>
    <definedName name="__123Graph_AChart1" hidden="1">[11]IN_Cable!#REF!</definedName>
    <definedName name="__123Graph_AChart2" hidden="1">[11]IN_Cable!#REF!</definedName>
    <definedName name="__123Graph_AChart3" hidden="1">[11]IN_Cable!#REF!</definedName>
    <definedName name="__123Graph_AChart4" hidden="1">[11]IN_Cable!#REF!</definedName>
    <definedName name="__123Graph_AChart5" hidden="1">[11]IN_Cable!#REF!</definedName>
    <definedName name="__123Graph_AChart6" hidden="1">[11]IN_Cable!#REF!</definedName>
    <definedName name="__123Graph_AChart7" hidden="1">[11]IN_Cable!#REF!</definedName>
    <definedName name="__123Graph_ACurrent" hidden="1">[11]IN_Cable!#REF!</definedName>
    <definedName name="__123Graph_ADEBT" localSheetId="28" hidden="1">#REF!</definedName>
    <definedName name="__123Graph_ADEBT" localSheetId="1" hidden="1">#REF!</definedName>
    <definedName name="__123Graph_ADEBT" localSheetId="29" hidden="1">#REF!</definedName>
    <definedName name="__123Graph_ADEBT" localSheetId="42" hidden="1">#REF!</definedName>
    <definedName name="__123Graph_ADEBT" localSheetId="43" hidden="1">#REF!</definedName>
    <definedName name="__123Graph_ADEBT" localSheetId="18" hidden="1">#REF!</definedName>
    <definedName name="__123Graph_ADEBT" localSheetId="20" hidden="1">#REF!</definedName>
    <definedName name="__123Graph_ADEBT" localSheetId="21" hidden="1">#REF!</definedName>
    <definedName name="__123Graph_ADEBT" localSheetId="22" hidden="1">#REF!</definedName>
    <definedName name="__123Graph_ADEBT" hidden="1">#REF!</definedName>
    <definedName name="__123Graph_ADIFFERENTIAL" localSheetId="29" hidden="1">[12]TAB25b!#REF!</definedName>
    <definedName name="__123Graph_ADIFFERENTIAL" localSheetId="18" hidden="1">[12]TAB25b!#REF!</definedName>
    <definedName name="__123Graph_ADIFFERENTIAL" localSheetId="20" hidden="1">[12]TAB25b!#REF!</definedName>
    <definedName name="__123Graph_ADIFFERENTIAL" localSheetId="21" hidden="1">[12]TAB25b!#REF!</definedName>
    <definedName name="__123Graph_ADIFFERENTIAL" hidden="1">[12]TAB25b!#REF!</definedName>
    <definedName name="__123Graph_AINTEREST" localSheetId="29" hidden="1">[12]TAB25b!#REF!</definedName>
    <definedName name="__123Graph_AINTEREST" localSheetId="18" hidden="1">[12]TAB25b!#REF!</definedName>
    <definedName name="__123Graph_AINTEREST" localSheetId="20" hidden="1">[12]TAB25b!#REF!</definedName>
    <definedName name="__123Graph_AINTEREST" localSheetId="21" hidden="1">[12]TAB25b!#REF!</definedName>
    <definedName name="__123Graph_AINTEREST" hidden="1">[12]TAB25b!#REF!</definedName>
    <definedName name="__123Graph_AREER" hidden="1">[13]ER!#REF!</definedName>
    <definedName name="__123Graph_ASPREAD" hidden="1">[12]TAB25b!#REF!</definedName>
    <definedName name="__123Graph_B" localSheetId="1" hidden="1">[9]C!#REF!</definedName>
    <definedName name="__123Graph_B" hidden="1">[14]FLUJO!$B$7929:$C$7929</definedName>
    <definedName name="__123Graph_BChart1" localSheetId="29" hidden="1">#REF!</definedName>
    <definedName name="__123Graph_BChart1" localSheetId="42" hidden="1">#REF!</definedName>
    <definedName name="__123Graph_BChart1" localSheetId="18" hidden="1">#REF!</definedName>
    <definedName name="__123Graph_BChart1" localSheetId="20" hidden="1">#REF!</definedName>
    <definedName name="__123Graph_BChart1" localSheetId="21" hidden="1">#REF!</definedName>
    <definedName name="__123Graph_BChart1" localSheetId="22" hidden="1">#REF!</definedName>
    <definedName name="__123Graph_BChart1" hidden="1">#REF!</definedName>
    <definedName name="__123Graph_BChart2" localSheetId="29" hidden="1">#REF!</definedName>
    <definedName name="__123Graph_BChart2" localSheetId="42" hidden="1">#REF!</definedName>
    <definedName name="__123Graph_BChart2" localSheetId="18" hidden="1">#REF!</definedName>
    <definedName name="__123Graph_BChart2" localSheetId="20" hidden="1">#REF!</definedName>
    <definedName name="__123Graph_BChart2" localSheetId="21" hidden="1">#REF!</definedName>
    <definedName name="__123Graph_BChart2" localSheetId="22" hidden="1">#REF!</definedName>
    <definedName name="__123Graph_BChart2" hidden="1">#REF!</definedName>
    <definedName name="__123Graph_BChart3" localSheetId="29" hidden="1">#REF!</definedName>
    <definedName name="__123Graph_BChart3" localSheetId="42" hidden="1">#REF!</definedName>
    <definedName name="__123Graph_BChart3" localSheetId="18" hidden="1">#REF!</definedName>
    <definedName name="__123Graph_BChart3" localSheetId="20" hidden="1">#REF!</definedName>
    <definedName name="__123Graph_BChart3" localSheetId="21" hidden="1">#REF!</definedName>
    <definedName name="__123Graph_BChart3" localSheetId="22" hidden="1">#REF!</definedName>
    <definedName name="__123Graph_BChart3" hidden="1">#REF!</definedName>
    <definedName name="__123Graph_BChart4" localSheetId="42" hidden="1">#REF!</definedName>
    <definedName name="__123Graph_BChart4" localSheetId="22" hidden="1">#REF!</definedName>
    <definedName name="__123Graph_BChart4" hidden="1">#REF!</definedName>
    <definedName name="__123Graph_BChart5" localSheetId="42" hidden="1">#REF!</definedName>
    <definedName name="__123Graph_BChart5" localSheetId="22" hidden="1">#REF!</definedName>
    <definedName name="__123Graph_BChart5" hidden="1">#REF!</definedName>
    <definedName name="__123Graph_BChart6" localSheetId="42" hidden="1">#REF!</definedName>
    <definedName name="__123Graph_BChart6" localSheetId="22" hidden="1">#REF!</definedName>
    <definedName name="__123Graph_BChart6" hidden="1">#REF!</definedName>
    <definedName name="__123Graph_BChart7" localSheetId="42" hidden="1">#REF!</definedName>
    <definedName name="__123Graph_BChart7" localSheetId="22" hidden="1">#REF!</definedName>
    <definedName name="__123Graph_BChart7" hidden="1">#REF!</definedName>
    <definedName name="__123Graph_BCurrent" localSheetId="23" hidden="1">[15]G!#REF!</definedName>
    <definedName name="__123Graph_BCurrent" localSheetId="28" hidden="1">[15]G!#REF!</definedName>
    <definedName name="__123Graph_BCurrent" localSheetId="43" hidden="1">[15]G!#REF!</definedName>
    <definedName name="__123Graph_BCurrent" localSheetId="22" hidden="1">[15]G!#REF!</definedName>
    <definedName name="__123Graph_BCurrent" hidden="1">[15]G!#REF!</definedName>
    <definedName name="__123Graph_BDEBT" localSheetId="28" hidden="1">#REF!</definedName>
    <definedName name="__123Graph_BDEBT" localSheetId="1" hidden="1">#REF!</definedName>
    <definedName name="__123Graph_BDEBT" localSheetId="29" hidden="1">#REF!</definedName>
    <definedName name="__123Graph_BDEBT" localSheetId="42" hidden="1">#REF!</definedName>
    <definedName name="__123Graph_BDEBT" localSheetId="43" hidden="1">#REF!</definedName>
    <definedName name="__123Graph_BDEBT" localSheetId="18" hidden="1">#REF!</definedName>
    <definedName name="__123Graph_BDEBT" localSheetId="20" hidden="1">#REF!</definedName>
    <definedName name="__123Graph_BDEBT" localSheetId="21" hidden="1">#REF!</definedName>
    <definedName name="__123Graph_BDEBT" localSheetId="22" hidden="1">#REF!</definedName>
    <definedName name="__123Graph_BDEBT" hidden="1">#REF!</definedName>
    <definedName name="__123Graph_BINTEREST" localSheetId="29" hidden="1">[12]TAB25b!#REF!</definedName>
    <definedName name="__123Graph_BINTEREST" localSheetId="43" hidden="1">[12]TAB25b!#REF!</definedName>
    <definedName name="__123Graph_BINTEREST" localSheetId="18" hidden="1">[12]TAB25b!#REF!</definedName>
    <definedName name="__123Graph_BINTEREST" localSheetId="20" hidden="1">[12]TAB25b!#REF!</definedName>
    <definedName name="__123Graph_BINTEREST" localSheetId="21" hidden="1">[12]TAB25b!#REF!</definedName>
    <definedName name="__123Graph_BINTEREST" localSheetId="22" hidden="1">[12]TAB25b!#REF!</definedName>
    <definedName name="__123Graph_BINTEREST" hidden="1">[12]TAB25b!#REF!</definedName>
    <definedName name="__123Graph_BREER" localSheetId="29" hidden="1">[13]ER!#REF!</definedName>
    <definedName name="__123Graph_BREER" localSheetId="43" hidden="1">[13]ER!#REF!</definedName>
    <definedName name="__123Graph_BREER" localSheetId="18" hidden="1">[13]ER!#REF!</definedName>
    <definedName name="__123Graph_BREER" localSheetId="20" hidden="1">[13]ER!#REF!</definedName>
    <definedName name="__123Graph_BREER" localSheetId="21" hidden="1">[13]ER!#REF!</definedName>
    <definedName name="__123Graph_BREER" localSheetId="22" hidden="1">[13]ER!#REF!</definedName>
    <definedName name="__123Graph_BREER" hidden="1">[13]ER!#REF!</definedName>
    <definedName name="__123Graph_C" localSheetId="1" hidden="1">[9]C!#REF!</definedName>
    <definedName name="__123Graph_C" hidden="1">[14]FLUJO!$B$7936:$C$7936</definedName>
    <definedName name="__123Graph_CCurrent" localSheetId="23" hidden="1">'[16]Base Original'!#REF!</definedName>
    <definedName name="__123Graph_CCurrent" localSheetId="28" hidden="1">'[16]Base Original'!#REF!</definedName>
    <definedName name="__123Graph_CCurrent" localSheetId="29" hidden="1">'[16]Base Original'!#REF!</definedName>
    <definedName name="__123Graph_CCurrent" localSheetId="43" hidden="1">'[16]Base Original'!#REF!</definedName>
    <definedName name="__123Graph_CCurrent" localSheetId="18" hidden="1">'[16]Base Original'!#REF!</definedName>
    <definedName name="__123Graph_CCurrent" localSheetId="20" hidden="1">'[16]Base Original'!#REF!</definedName>
    <definedName name="__123Graph_CCurrent" localSheetId="21" hidden="1">'[16]Base Original'!#REF!</definedName>
    <definedName name="__123Graph_CCurrent" localSheetId="22" hidden="1">'[16]Base Original'!#REF!</definedName>
    <definedName name="__123Graph_CCurrent" hidden="1">'[16]Base Original'!#REF!</definedName>
    <definedName name="__123Graph_CREER" localSheetId="29" hidden="1">[13]ER!#REF!</definedName>
    <definedName name="__123Graph_CREER" localSheetId="43" hidden="1">[13]ER!#REF!</definedName>
    <definedName name="__123Graph_CREER" localSheetId="18" hidden="1">[13]ER!#REF!</definedName>
    <definedName name="__123Graph_CREER" localSheetId="20" hidden="1">[13]ER!#REF!</definedName>
    <definedName name="__123Graph_CREER" localSheetId="21" hidden="1">[13]ER!#REF!</definedName>
    <definedName name="__123Graph_CREER" localSheetId="22" hidden="1">[13]ER!#REF!</definedName>
    <definedName name="__123Graph_CREER" hidden="1">[13]ER!#REF!</definedName>
    <definedName name="__123Graph_D" hidden="1">[14]FLUJO!$B$7942:$C$7942</definedName>
    <definedName name="__123Graph_DCurrent" localSheetId="28" hidden="1">'[16]Base Original'!#REF!</definedName>
    <definedName name="__123Graph_DCurrent" localSheetId="1" hidden="1">'[16]Base Original'!#REF!</definedName>
    <definedName name="__123Graph_DCurrent" localSheetId="29" hidden="1">'[16]Base Original'!#REF!</definedName>
    <definedName name="__123Graph_DCurrent" localSheetId="43" hidden="1">'[16]Base Original'!#REF!</definedName>
    <definedName name="__123Graph_DCurrent" localSheetId="18" hidden="1">'[16]Base Original'!#REF!</definedName>
    <definedName name="__123Graph_DCurrent" localSheetId="20" hidden="1">'[16]Base Original'!#REF!</definedName>
    <definedName name="__123Graph_DCurrent" localSheetId="21" hidden="1">'[16]Base Original'!#REF!</definedName>
    <definedName name="__123Graph_DCurrent" localSheetId="22" hidden="1">'[16]Base Original'!#REF!</definedName>
    <definedName name="__123Graph_DCurrent" hidden="1">'[16]Base Original'!#REF!</definedName>
    <definedName name="__123Graph_E" localSheetId="1" hidden="1">[9]C!#REF!</definedName>
    <definedName name="__123Graph_E" localSheetId="29" hidden="1">[10]C!#REF!</definedName>
    <definedName name="__123Graph_E" localSheetId="43" hidden="1">[10]C!#REF!</definedName>
    <definedName name="__123Graph_E" localSheetId="22" hidden="1">[10]C!#REF!</definedName>
    <definedName name="__123Graph_E" hidden="1">[10]C!#REF!</definedName>
    <definedName name="__123Graph_ECurrent" localSheetId="29" hidden="1">'[16]Base Original'!#REF!</definedName>
    <definedName name="__123Graph_ECurrent" localSheetId="43" hidden="1">'[16]Base Original'!#REF!</definedName>
    <definedName name="__123Graph_ECurrent" localSheetId="22" hidden="1">'[16]Base Original'!#REF!</definedName>
    <definedName name="__123Graph_ECurrent" hidden="1">'[16]Base Original'!#REF!</definedName>
    <definedName name="__123Graph_F" localSheetId="1" hidden="1">[9]C!#REF!</definedName>
    <definedName name="__123Graph_F" localSheetId="43" hidden="1">[10]C!#REF!</definedName>
    <definedName name="__123Graph_F" localSheetId="22" hidden="1">[10]C!#REF!</definedName>
    <definedName name="__123Graph_F" hidden="1">[10]C!#REF!</definedName>
    <definedName name="__123Graph_FCurrent" localSheetId="43" hidden="1">[17]Base!#REF!</definedName>
    <definedName name="__123Graph_FCurrent" localSheetId="22" hidden="1">[17]Base!#REF!</definedName>
    <definedName name="__123Graph_FCurrent" hidden="1">[17]Base!#REF!</definedName>
    <definedName name="__123Graph_X" hidden="1">[14]FLUJO!$B$7906:$C$7906</definedName>
    <definedName name="__123Graph_XDIFFERENTIAL" localSheetId="28" hidden="1">[12]TAB25b!#REF!</definedName>
    <definedName name="__123Graph_XDIFFERENTIAL" localSheetId="1" hidden="1">[12]TAB25b!#REF!</definedName>
    <definedName name="__123Graph_XDIFFERENTIAL" localSheetId="29" hidden="1">[12]TAB25b!#REF!</definedName>
    <definedName name="__123Graph_XDIFFERENTIAL" localSheetId="43" hidden="1">[12]TAB25b!#REF!</definedName>
    <definedName name="__123Graph_XDIFFERENTIAL" localSheetId="18" hidden="1">[12]TAB25b!#REF!</definedName>
    <definedName name="__123Graph_XDIFFERENTIAL" localSheetId="20" hidden="1">[12]TAB25b!#REF!</definedName>
    <definedName name="__123Graph_XDIFFERENTIAL" localSheetId="21" hidden="1">[12]TAB25b!#REF!</definedName>
    <definedName name="__123Graph_XDIFFERENTIAL" localSheetId="22" hidden="1">[12]TAB25b!#REF!</definedName>
    <definedName name="__123Graph_XDIFFERENTIAL" hidden="1">[12]TAB25b!#REF!</definedName>
    <definedName name="__123Graph_XSPREAD" localSheetId="29" hidden="1">[12]TAB25b!#REF!</definedName>
    <definedName name="__123Graph_XSPREAD" localSheetId="43" hidden="1">[12]TAB25b!#REF!</definedName>
    <definedName name="__123Graph_XSPREAD" localSheetId="22" hidden="1">[12]TAB25b!#REF!</definedName>
    <definedName name="__123Graph_XSPREAD" hidden="1">[12]TAB25b!#REF!</definedName>
    <definedName name="__12INT_RESERVES" localSheetId="28">#REF!</definedName>
    <definedName name="__12INT_RESERVES" localSheetId="1">#REF!</definedName>
    <definedName name="__12INT_RESERVES" localSheetId="29">#REF!</definedName>
    <definedName name="__12INT_RESERVES" localSheetId="42">#REF!</definedName>
    <definedName name="__12INT_RESERVES" localSheetId="43">#REF!</definedName>
    <definedName name="__12INT_RESERVES" localSheetId="18">#REF!</definedName>
    <definedName name="__12INT_RESERVES" localSheetId="20">#REF!</definedName>
    <definedName name="__12INT_RESERVES" localSheetId="21">#REF!</definedName>
    <definedName name="__12INT_RESERVES" localSheetId="22">#REF!</definedName>
    <definedName name="__12INT_RESERVES">#REF!</definedName>
    <definedName name="__1r" localSheetId="28">#REF!</definedName>
    <definedName name="__1r" localSheetId="1">#REF!</definedName>
    <definedName name="__1r" localSheetId="42">#REF!</definedName>
    <definedName name="__1r" localSheetId="43">#REF!</definedName>
    <definedName name="__1r" localSheetId="22">#REF!</definedName>
    <definedName name="__1r">#REF!</definedName>
    <definedName name="__2Macros_Import_.qbop" localSheetId="37">[18]!'[Macros Import].qbop'</definedName>
    <definedName name="__2Macros_Import_.qbop" localSheetId="38">[18]!'[Macros Import].qbop'</definedName>
    <definedName name="__2Macros_Import_.qbop" localSheetId="39">[18]!'[Macros Import].qbop'</definedName>
    <definedName name="__2Macros_Import_.qbop" localSheetId="40">[18]!'[Macros Import].qbop'</definedName>
    <definedName name="__2Macros_Import_.qbop" localSheetId="29">[18]!'[Macros Import].qbop'</definedName>
    <definedName name="__2Macros_Import_.qbop" localSheetId="41">[18]!'[Macros Import].qbop'</definedName>
    <definedName name="__2Macros_Import_.qbop">[18]!'[Macros Import].qbop'</definedName>
    <definedName name="__3__123Graph_ACPI_ER_LOG" localSheetId="28" hidden="1">[13]ER!#REF!</definedName>
    <definedName name="__3__123Graph_ACPI_ER_LOG" localSheetId="1" hidden="1">[13]ER!#REF!</definedName>
    <definedName name="__3__123Graph_ACPI_ER_LOG" localSheetId="29" hidden="1">[13]ER!#REF!</definedName>
    <definedName name="__3__123Graph_ACPI_ER_LOG" localSheetId="18" hidden="1">[13]ER!#REF!</definedName>
    <definedName name="__3__123Graph_ACPI_ER_LOG" localSheetId="20" hidden="1">[13]ER!#REF!</definedName>
    <definedName name="__3__123Graph_ACPI_ER_LOG" localSheetId="21" hidden="1">[13]ER!#REF!</definedName>
    <definedName name="__3__123Graph_ACPI_ER_LOG" localSheetId="22" hidden="1">[13]ER!#REF!</definedName>
    <definedName name="__3__123Graph_ACPI_ER_LOG" hidden="1">[13]ER!#REF!</definedName>
    <definedName name="__4__123Graph_BCPI_ER_LOG" localSheetId="28" hidden="1">[13]ER!#REF!</definedName>
    <definedName name="__4__123Graph_BCPI_ER_LOG" localSheetId="1" hidden="1">[13]ER!#REF!</definedName>
    <definedName name="__4__123Graph_BCPI_ER_LOG" localSheetId="29" hidden="1">[13]ER!#REF!</definedName>
    <definedName name="__4__123Graph_BCPI_ER_LOG" hidden="1">[13]ER!#REF!</definedName>
    <definedName name="__5__123Graph_BIBA_IBRD" localSheetId="28" hidden="1">[13]WB!#REF!</definedName>
    <definedName name="__5__123Graph_BIBA_IBRD" localSheetId="29" hidden="1">[13]WB!#REF!</definedName>
    <definedName name="__5__123Graph_BIBA_IBRD" hidden="1">[13]WB!#REF!</definedName>
    <definedName name="__6B.2_B.3" localSheetId="28">#REF!</definedName>
    <definedName name="__6B.2_B.3" localSheetId="1">#REF!</definedName>
    <definedName name="__6B.2_B.3" localSheetId="29">#REF!</definedName>
    <definedName name="__6B.2_B.3" localSheetId="42">#REF!</definedName>
    <definedName name="__6B.2_B.3" localSheetId="43">#REF!</definedName>
    <definedName name="__6B.2_B.3" localSheetId="18">#REF!</definedName>
    <definedName name="__6B.2_B.3" localSheetId="20">#REF!</definedName>
    <definedName name="__6B.2_B.3" localSheetId="21">#REF!</definedName>
    <definedName name="__6B.2_B.3" localSheetId="22">#REF!</definedName>
    <definedName name="__6B.2_B.3">#REF!</definedName>
    <definedName name="__7B.4___5" localSheetId="28">#REF!</definedName>
    <definedName name="__7B.4___5" localSheetId="1">#REF!</definedName>
    <definedName name="__7B.4___5" localSheetId="42">#REF!</definedName>
    <definedName name="__7B.4___5" localSheetId="43">#REF!</definedName>
    <definedName name="__7B.4___5" localSheetId="22">#REF!</definedName>
    <definedName name="__7B.4___5">#REF!</definedName>
    <definedName name="__8CONSOL_B2" localSheetId="28">#REF!</definedName>
    <definedName name="__8CONSOL_B2" localSheetId="1">#REF!</definedName>
    <definedName name="__8CONSOL_B2" localSheetId="42">#REF!</definedName>
    <definedName name="__8CONSOL_B2" localSheetId="43">#REF!</definedName>
    <definedName name="__8CONSOL_B2" localSheetId="22">#REF!</definedName>
    <definedName name="__8CONSOL_B2">#REF!</definedName>
    <definedName name="__9CONSOL_DEPOSITS" localSheetId="43">'[19]A 11'!#REF!</definedName>
    <definedName name="__9CONSOL_DEPOSITS" localSheetId="22">'[19]A 11'!#REF!</definedName>
    <definedName name="__9CONSOL_DEPOSITS">'[19]A 11'!#REF!</definedName>
    <definedName name="__asd1" localSheetId="29">[5]!__asd1</definedName>
    <definedName name="__asd1" localSheetId="42">[5]!__asd1</definedName>
    <definedName name="__asd1">[5]!__asd1</definedName>
    <definedName name="__AUS1" localSheetId="28">#REF!</definedName>
    <definedName name="__AUS1" localSheetId="1">#REF!</definedName>
    <definedName name="__AUS1" localSheetId="29">#REF!</definedName>
    <definedName name="__AUS1" localSheetId="42">#REF!</definedName>
    <definedName name="__AUS1" localSheetId="43">#REF!</definedName>
    <definedName name="__AUS1" localSheetId="18">#REF!</definedName>
    <definedName name="__AUS1" localSheetId="20">#REF!</definedName>
    <definedName name="__AUS1" localSheetId="21">#REF!</definedName>
    <definedName name="__AUS1" localSheetId="22">#REF!</definedName>
    <definedName name="__AUS1">#REF!</definedName>
    <definedName name="__BOP2" localSheetId="29">[20]BoP!#REF!</definedName>
    <definedName name="__BOP2" localSheetId="43">[20]BoP!#REF!</definedName>
    <definedName name="__BOP2" localSheetId="18">[20]BoP!#REF!</definedName>
    <definedName name="__BOP2" localSheetId="20">[20]BoP!#REF!</definedName>
    <definedName name="__BOP2" localSheetId="21">[20]BoP!#REF!</definedName>
    <definedName name="__BOP2" localSheetId="22">[20]BoP!#REF!</definedName>
    <definedName name="__BOP2">[20]BoP!#REF!</definedName>
    <definedName name="__DEG1" localSheetId="28">#REF!</definedName>
    <definedName name="__DEG1" localSheetId="1">#REF!</definedName>
    <definedName name="__DEG1" localSheetId="29">#REF!</definedName>
    <definedName name="__DEG1" localSheetId="42">#REF!</definedName>
    <definedName name="__DEG1" localSheetId="43">#REF!</definedName>
    <definedName name="__DEG1" localSheetId="18">#REF!</definedName>
    <definedName name="__DEG1" localSheetId="20">#REF!</definedName>
    <definedName name="__DEG1" localSheetId="21">#REF!</definedName>
    <definedName name="__DEG1" localSheetId="22">#REF!</definedName>
    <definedName name="__DEG1">#REF!</definedName>
    <definedName name="__DKR1" localSheetId="28">#REF!</definedName>
    <definedName name="__DKR1" localSheetId="1">#REF!</definedName>
    <definedName name="__DKR1" localSheetId="42">#REF!</definedName>
    <definedName name="__DKR1" localSheetId="43">#REF!</definedName>
    <definedName name="__DKR1" localSheetId="22">#REF!</definedName>
    <definedName name="__DKR1">#REF!</definedName>
    <definedName name="__ECU1" localSheetId="28">#REF!</definedName>
    <definedName name="__ECU1" localSheetId="1">#REF!</definedName>
    <definedName name="__ECU1" localSheetId="42">#REF!</definedName>
    <definedName name="__ECU1" localSheetId="43">#REF!</definedName>
    <definedName name="__ECU1" localSheetId="22">#REF!</definedName>
    <definedName name="__ECU1">#REF!</definedName>
    <definedName name="__END94" localSheetId="28">#REF!</definedName>
    <definedName name="__END94" localSheetId="1">#REF!</definedName>
    <definedName name="__END94" localSheetId="42">#REF!</definedName>
    <definedName name="__END94" localSheetId="22">#REF!</definedName>
    <definedName name="__END94">#REF!</definedName>
    <definedName name="__ESC1" localSheetId="28">#REF!</definedName>
    <definedName name="__ESC1" localSheetId="1">#REF!</definedName>
    <definedName name="__ESC1" localSheetId="42">#REF!</definedName>
    <definedName name="__ESC1" localSheetId="22">#REF!</definedName>
    <definedName name="__ESC1">#REF!</definedName>
    <definedName name="__F" hidden="1">'[8]Fax a enviar'!#REF!</definedName>
    <definedName name="__FAL2" localSheetId="28">#REF!</definedName>
    <definedName name="__FAL2" localSheetId="1">#REF!</definedName>
    <definedName name="__FAL2" localSheetId="29">#REF!</definedName>
    <definedName name="__FAL2" localSheetId="42">#REF!</definedName>
    <definedName name="__FAL2" localSheetId="43">#REF!</definedName>
    <definedName name="__FAL2" localSheetId="18">#REF!</definedName>
    <definedName name="__FAL2" localSheetId="20">#REF!</definedName>
    <definedName name="__FAL2" localSheetId="21">#REF!</definedName>
    <definedName name="__FAL2" localSheetId="22">#REF!</definedName>
    <definedName name="__FAL2">#REF!</definedName>
    <definedName name="__FAL3" localSheetId="28">#REF!</definedName>
    <definedName name="__FAL3" localSheetId="1">#REF!</definedName>
    <definedName name="__FAL3" localSheetId="42">#REF!</definedName>
    <definedName name="__FAL3" localSheetId="43">#REF!</definedName>
    <definedName name="__FAL3" localSheetId="22">#REF!</definedName>
    <definedName name="__FAL3">#REF!</definedName>
    <definedName name="__FAL4" localSheetId="28">#REF!</definedName>
    <definedName name="__FAL4" localSheetId="1">#REF!</definedName>
    <definedName name="__FAL4" localSheetId="42">#REF!</definedName>
    <definedName name="__FAL4" localSheetId="43">#REF!</definedName>
    <definedName name="__FAL4" localSheetId="22">#REF!</definedName>
    <definedName name="__FAL4">#REF!</definedName>
    <definedName name="__FAL5" localSheetId="28">#REF!</definedName>
    <definedName name="__FAL5" localSheetId="1">#REF!</definedName>
    <definedName name="__FAL5" localSheetId="42">#REF!</definedName>
    <definedName name="__FAL5" localSheetId="22">#REF!</definedName>
    <definedName name="__FAL5">#REF!</definedName>
    <definedName name="__FAL6" localSheetId="28">#REF!</definedName>
    <definedName name="__FAL6" localSheetId="1">#REF!</definedName>
    <definedName name="__FAL6" localSheetId="42">#REF!</definedName>
    <definedName name="__FAL6" localSheetId="22">#REF!</definedName>
    <definedName name="__FAL6">#REF!</definedName>
    <definedName name="__FAL7" localSheetId="28">#REF!</definedName>
    <definedName name="__FAL7" localSheetId="1">#REF!</definedName>
    <definedName name="__FAL7" localSheetId="42">#REF!</definedName>
    <definedName name="__FAL7" localSheetId="22">#REF!</definedName>
    <definedName name="__FAL7">#REF!</definedName>
    <definedName name="__FMK1" localSheetId="28">#REF!</definedName>
    <definedName name="__FMK1" localSheetId="1">#REF!</definedName>
    <definedName name="__FMK1" localSheetId="42">#REF!</definedName>
    <definedName name="__FMK1" localSheetId="22">#REF!</definedName>
    <definedName name="__FMK1">#REF!</definedName>
    <definedName name="__IKR1" localSheetId="28">#REF!</definedName>
    <definedName name="__IKR1" localSheetId="1">#REF!</definedName>
    <definedName name="__IKR1" localSheetId="42">#REF!</definedName>
    <definedName name="__IKR1" localSheetId="22">#REF!</definedName>
    <definedName name="__IKR1">#REF!</definedName>
    <definedName name="__IRP1" localSheetId="28">#REF!</definedName>
    <definedName name="__IRP1" localSheetId="1">#REF!</definedName>
    <definedName name="__IRP1" localSheetId="42">#REF!</definedName>
    <definedName name="__IRP1" localSheetId="22">#REF!</definedName>
    <definedName name="__IRP1">#REF!</definedName>
    <definedName name="__LIT1" localSheetId="28">#REF!</definedName>
    <definedName name="__LIT1" localSheetId="1">#REF!</definedName>
    <definedName name="__LIT1" localSheetId="42">#REF!</definedName>
    <definedName name="__LIT1" localSheetId="22">#REF!</definedName>
    <definedName name="__LIT1">#REF!</definedName>
    <definedName name="__MEX1" localSheetId="28">#REF!</definedName>
    <definedName name="__MEX1" localSheetId="1">#REF!</definedName>
    <definedName name="__MEX1" localSheetId="42">#REF!</definedName>
    <definedName name="__MEX1" localSheetId="22">#REF!</definedName>
    <definedName name="__MEX1">#REF!</definedName>
    <definedName name="__PTA1" localSheetId="28">#REF!</definedName>
    <definedName name="__PTA1" localSheetId="1">#REF!</definedName>
    <definedName name="__PTA1" localSheetId="42">#REF!</definedName>
    <definedName name="__PTA1" localSheetId="22">#REF!</definedName>
    <definedName name="__PTA1">#REF!</definedName>
    <definedName name="__RES2">[20]RES!#REF!</definedName>
    <definedName name="__ROS1">#N/A</definedName>
    <definedName name="__ROS2">#N/A</definedName>
    <definedName name="__ROS3">#N/A</definedName>
    <definedName name="__ROS4">#N/A</definedName>
    <definedName name="__SAR1" localSheetId="28">#REF!</definedName>
    <definedName name="__SAR1" localSheetId="1">#REF!</definedName>
    <definedName name="__SAR1" localSheetId="29">#REF!</definedName>
    <definedName name="__SAR1" localSheetId="42">#REF!</definedName>
    <definedName name="__SAR1" localSheetId="43">#REF!</definedName>
    <definedName name="__SAR1" localSheetId="18">#REF!</definedName>
    <definedName name="__SAR1" localSheetId="20">#REF!</definedName>
    <definedName name="__SAR1" localSheetId="21">#REF!</definedName>
    <definedName name="__SAR1" localSheetId="22">#REF!</definedName>
    <definedName name="__SAR1">#REF!</definedName>
    <definedName name="__SUM2" localSheetId="28">#REF!</definedName>
    <definedName name="__SUM2" localSheetId="1">#REF!</definedName>
    <definedName name="__SUM2" localSheetId="42">#REF!</definedName>
    <definedName name="__SUM2" localSheetId="43">#REF!</definedName>
    <definedName name="__SUM2" localSheetId="22">#REF!</definedName>
    <definedName name="__SUM2">#REF!</definedName>
    <definedName name="__TAB1" localSheetId="28">#REF!</definedName>
    <definedName name="__TAB1" localSheetId="1">#REF!</definedName>
    <definedName name="__TAB1" localSheetId="42">#REF!</definedName>
    <definedName name="__TAB1" localSheetId="43">#REF!</definedName>
    <definedName name="__TAB1" localSheetId="22">#REF!</definedName>
    <definedName name="__TAB1">#REF!</definedName>
    <definedName name="__Tab19" localSheetId="28">#REF!</definedName>
    <definedName name="__Tab19" localSheetId="1">#REF!</definedName>
    <definedName name="__Tab19" localSheetId="42">#REF!</definedName>
    <definedName name="__Tab19" localSheetId="22">#REF!</definedName>
    <definedName name="__Tab19">#REF!</definedName>
    <definedName name="__Tab20" localSheetId="28">#REF!</definedName>
    <definedName name="__Tab20" localSheetId="1">#REF!</definedName>
    <definedName name="__Tab20" localSheetId="42">#REF!</definedName>
    <definedName name="__Tab20" localSheetId="22">#REF!</definedName>
    <definedName name="__Tab20">#REF!</definedName>
    <definedName name="__Tab21" localSheetId="28">#REF!</definedName>
    <definedName name="__Tab21" localSheetId="1">#REF!</definedName>
    <definedName name="__Tab21" localSheetId="42">#REF!</definedName>
    <definedName name="__Tab21" localSheetId="22">#REF!</definedName>
    <definedName name="__Tab21">#REF!</definedName>
    <definedName name="__Tab22" localSheetId="28">#REF!</definedName>
    <definedName name="__Tab22" localSheetId="1">#REF!</definedName>
    <definedName name="__Tab22" localSheetId="42">#REF!</definedName>
    <definedName name="__Tab22" localSheetId="22">#REF!</definedName>
    <definedName name="__Tab22">#REF!</definedName>
    <definedName name="__Tab23" localSheetId="28">#REF!</definedName>
    <definedName name="__Tab23" localSheetId="1">#REF!</definedName>
    <definedName name="__Tab23" localSheetId="42">#REF!</definedName>
    <definedName name="__Tab23" localSheetId="22">#REF!</definedName>
    <definedName name="__Tab23">#REF!</definedName>
    <definedName name="__Tab24" localSheetId="28">#REF!</definedName>
    <definedName name="__Tab24" localSheetId="1">#REF!</definedName>
    <definedName name="__Tab24" localSheetId="42">#REF!</definedName>
    <definedName name="__Tab24" localSheetId="22">#REF!</definedName>
    <definedName name="__Tab24">#REF!</definedName>
    <definedName name="__Tab26" localSheetId="28">#REF!</definedName>
    <definedName name="__Tab26" localSheetId="1">#REF!</definedName>
    <definedName name="__Tab26" localSheetId="42">#REF!</definedName>
    <definedName name="__Tab26" localSheetId="22">#REF!</definedName>
    <definedName name="__Tab26">#REF!</definedName>
    <definedName name="__Tab27" localSheetId="28">#REF!</definedName>
    <definedName name="__Tab27" localSheetId="1">#REF!</definedName>
    <definedName name="__Tab27" localSheetId="42">#REF!</definedName>
    <definedName name="__Tab27" localSheetId="22">#REF!</definedName>
    <definedName name="__Tab27">#REF!</definedName>
    <definedName name="__Tab28" localSheetId="28">#REF!</definedName>
    <definedName name="__Tab28" localSheetId="1">#REF!</definedName>
    <definedName name="__Tab28" localSheetId="42">#REF!</definedName>
    <definedName name="__Tab28" localSheetId="22">#REF!</definedName>
    <definedName name="__Tab28">#REF!</definedName>
    <definedName name="__Tab29" localSheetId="28">#REF!</definedName>
    <definedName name="__Tab29" localSheetId="1">#REF!</definedName>
    <definedName name="__Tab29" localSheetId="42">#REF!</definedName>
    <definedName name="__Tab29" localSheetId="22">#REF!</definedName>
    <definedName name="__Tab29">#REF!</definedName>
    <definedName name="__Tab30" localSheetId="28">#REF!</definedName>
    <definedName name="__Tab30" localSheetId="1">#REF!</definedName>
    <definedName name="__Tab30" localSheetId="42">#REF!</definedName>
    <definedName name="__Tab30" localSheetId="22">#REF!</definedName>
    <definedName name="__Tab30">#REF!</definedName>
    <definedName name="__Tab31" localSheetId="28">#REF!</definedName>
    <definedName name="__Tab31" localSheetId="1">#REF!</definedName>
    <definedName name="__Tab31" localSheetId="42">#REF!</definedName>
    <definedName name="__Tab31" localSheetId="22">#REF!</definedName>
    <definedName name="__Tab31">#REF!</definedName>
    <definedName name="__Tab32" localSheetId="28">#REF!</definedName>
    <definedName name="__Tab32" localSheetId="1">#REF!</definedName>
    <definedName name="__Tab32" localSheetId="42">#REF!</definedName>
    <definedName name="__Tab32" localSheetId="22">#REF!</definedName>
    <definedName name="__Tab32">#REF!</definedName>
    <definedName name="__Tab33" localSheetId="28">#REF!</definedName>
    <definedName name="__Tab33" localSheetId="1">#REF!</definedName>
    <definedName name="__Tab33" localSheetId="42">#REF!</definedName>
    <definedName name="__Tab33" localSheetId="22">#REF!</definedName>
    <definedName name="__Tab33">#REF!</definedName>
    <definedName name="__Tab34" localSheetId="28">#REF!</definedName>
    <definedName name="__Tab34" localSheetId="1">#REF!</definedName>
    <definedName name="__Tab34" localSheetId="42">#REF!</definedName>
    <definedName name="__Tab34" localSheetId="22">#REF!</definedName>
    <definedName name="__Tab34">#REF!</definedName>
    <definedName name="__Tab35" localSheetId="28">#REF!</definedName>
    <definedName name="__Tab35" localSheetId="1">#REF!</definedName>
    <definedName name="__Tab35" localSheetId="42">#REF!</definedName>
    <definedName name="__Tab35" localSheetId="22">#REF!</definedName>
    <definedName name="__Tab35">#REF!</definedName>
    <definedName name="__tAB4">'[6]shared data'!$A$1:$G$71</definedName>
    <definedName name="__tnt1" localSheetId="29">[5]!__tnt1</definedName>
    <definedName name="__tnt1" localSheetId="42">[5]!__tnt1</definedName>
    <definedName name="__tnt1">[5]!__tnt1</definedName>
    <definedName name="__TOT58">[7]GROWTH!#REF!</definedName>
    <definedName name="__WB2" localSheetId="28">#REF!</definedName>
    <definedName name="__WB2" localSheetId="1">#REF!</definedName>
    <definedName name="__WB2" localSheetId="29">#REF!</definedName>
    <definedName name="__WB2" localSheetId="42">#REF!</definedName>
    <definedName name="__WB2" localSheetId="43">#REF!</definedName>
    <definedName name="__WB2" localSheetId="18">#REF!</definedName>
    <definedName name="__WB2" localSheetId="20">#REF!</definedName>
    <definedName name="__WB2" localSheetId="21">#REF!</definedName>
    <definedName name="__WB2" localSheetId="22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">#N/A</definedName>
    <definedName name="_10__123Graph_AWB_ADJ_PRJ" hidden="1">[21]WB!$Q$255:$AK$255</definedName>
    <definedName name="_10_0GRÁFICO_N_10.2">[22]Afiliados!#REF!</definedName>
    <definedName name="_10FA_L" localSheetId="28">#REF!</definedName>
    <definedName name="_10FA_L" localSheetId="1">#REF!</definedName>
    <definedName name="_10FA_L" localSheetId="29">#REF!</definedName>
    <definedName name="_10FA_L" localSheetId="42">#REF!</definedName>
    <definedName name="_10FA_L" localSheetId="43">#REF!</definedName>
    <definedName name="_10FA_L" localSheetId="18">#REF!</definedName>
    <definedName name="_10FA_L" localSheetId="20">#REF!</definedName>
    <definedName name="_10FA_L" localSheetId="21">#REF!</definedName>
    <definedName name="_10FA_L" localSheetId="22">#REF!</definedName>
    <definedName name="_10FA_L">#REF!</definedName>
    <definedName name="_11__123Graph_AFIG_D" localSheetId="28" hidden="1">#REF!</definedName>
    <definedName name="_11__123Graph_AFIG_D" localSheetId="1" hidden="1">#REF!</definedName>
    <definedName name="_11__123Graph_AFIG_D" localSheetId="42" hidden="1">#REF!</definedName>
    <definedName name="_11__123Graph_AFIG_D" localSheetId="43" hidden="1">#REF!</definedName>
    <definedName name="_11__123Graph_AFIG_D" localSheetId="22" hidden="1">#REF!</definedName>
    <definedName name="_11__123Graph_AFIG_D" hidden="1">#REF!</definedName>
    <definedName name="_11__123Graph_BCPI_ER_LOG" hidden="1">[21]ER!#REF!</definedName>
    <definedName name="_11absorc" localSheetId="29">[23]Programa!#REF!</definedName>
    <definedName name="_11absorc" localSheetId="42">[23]Programa!#REF!</definedName>
    <definedName name="_11absorc">[23]Programa!#REF!</definedName>
    <definedName name="_11GAZ_LIABS" localSheetId="28">#REF!</definedName>
    <definedName name="_11GAZ_LIABS" localSheetId="1">#REF!</definedName>
    <definedName name="_11GAZ_LIABS" localSheetId="42">#REF!</definedName>
    <definedName name="_11GAZ_LIABS" localSheetId="43">#REF!</definedName>
    <definedName name="_11GAZ_LIABS" localSheetId="22">#REF!</definedName>
    <definedName name="_11GAZ_LIABS">#REF!</definedName>
    <definedName name="_12__123Graph_AIBA_IBRD" hidden="1">[21]WB!$Q$62:$AK$62</definedName>
    <definedName name="_12__123Graph_BIBA_IBRD" hidden="1">[21]WB!#REF!</definedName>
    <definedName name="_12c" localSheetId="29">[23]Programa!#REF!</definedName>
    <definedName name="_12c" localSheetId="42">[23]Programa!#REF!</definedName>
    <definedName name="_12c">[23]Programa!#REF!</definedName>
    <definedName name="_12INT_RESERVES" localSheetId="28">#REF!</definedName>
    <definedName name="_12INT_RESERVES" localSheetId="1">#REF!</definedName>
    <definedName name="_12INT_RESERVES" localSheetId="29">#REF!</definedName>
    <definedName name="_12INT_RESERVES" localSheetId="42">#REF!</definedName>
    <definedName name="_12INT_RESERVES" localSheetId="43">#REF!</definedName>
    <definedName name="_12INT_RESERVES" localSheetId="18">#REF!</definedName>
    <definedName name="_12INT_RESERVES" localSheetId="20">#REF!</definedName>
    <definedName name="_12INT_RESERVES" localSheetId="21">#REF!</definedName>
    <definedName name="_12INT_RESERVES" localSheetId="22">#REF!</definedName>
    <definedName name="_12INT_RESERVES">#REF!</definedName>
    <definedName name="_15Macros_Import_.qbop" localSheetId="37">[18]!'[Macros Import].qbop'</definedName>
    <definedName name="_15Macros_Import_.qbop" localSheetId="38">[18]!'[Macros Import].qbop'</definedName>
    <definedName name="_15Macros_Import_.qbop" localSheetId="39">[18]!'[Macros Import].qbop'</definedName>
    <definedName name="_15Macros_Import_.qbop" localSheetId="40">[18]!'[Macros Import].qbop'</definedName>
    <definedName name="_15Macros_Import_.qbop" localSheetId="29">[18]!'[Macros Import].qbop'</definedName>
    <definedName name="_15Macros_Import_.qbop" localSheetId="41">[18]!'[Macros Import].qbop'</definedName>
    <definedName name="_15Macros_Import_.qbop">[18]!'[Macros Import].qbop'</definedName>
    <definedName name="_16__123Graph_ATERMS_OF_TRADE" localSheetId="28" hidden="1">#REF!</definedName>
    <definedName name="_16__123Graph_ATERMS_OF_TRADE" localSheetId="1" hidden="1">#REF!</definedName>
    <definedName name="_16__123Graph_ATERMS_OF_TRADE" localSheetId="29" hidden="1">#REF!</definedName>
    <definedName name="_16__123Graph_ATERMS_OF_TRADE" localSheetId="42" hidden="1">#REF!</definedName>
    <definedName name="_16__123Graph_ATERMS_OF_TRADE" localSheetId="43" hidden="1">#REF!</definedName>
    <definedName name="_16__123Graph_ATERMS_OF_TRADE" localSheetId="18" hidden="1">#REF!</definedName>
    <definedName name="_16__123Graph_ATERMS_OF_TRADE" localSheetId="20" hidden="1">#REF!</definedName>
    <definedName name="_16__123Graph_ATERMS_OF_TRADE" localSheetId="21" hidden="1">#REF!</definedName>
    <definedName name="_16__123Graph_ATERMS_OF_TRADE" localSheetId="22" hidden="1">#REF!</definedName>
    <definedName name="_16__123Graph_ATERMS_OF_TRADE" hidden="1">#REF!</definedName>
    <definedName name="_16__123Graph_BWB_ADJ_PRJ" hidden="1">[21]WB!$Q$257:$AK$257</definedName>
    <definedName name="_17__123Graph_AWB_ADJ_PRJ" hidden="1">[21]WB!$Q$255:$AK$255</definedName>
    <definedName name="_19__123Graph_BCPI_ER_LOG" localSheetId="29" hidden="1">[21]ER!#REF!</definedName>
    <definedName name="_19__123Graph_BCPI_ER_LOG" localSheetId="43" hidden="1">[21]ER!#REF!</definedName>
    <definedName name="_19__123Graph_BCPI_ER_LOG" localSheetId="18" hidden="1">[21]ER!#REF!</definedName>
    <definedName name="_19__123Graph_BCPI_ER_LOG" localSheetId="20" hidden="1">[21]ER!#REF!</definedName>
    <definedName name="_19__123Graph_BCPI_ER_LOG" localSheetId="21" hidden="1">[21]ER!#REF!</definedName>
    <definedName name="_19__123Graph_BCPI_ER_LOG" localSheetId="22" hidden="1">[21]ER!#REF!</definedName>
    <definedName name="_19__123Graph_BCPI_ER_LOG" hidden="1">[21]ER!#REF!</definedName>
    <definedName name="_1981" localSheetId="42">#REF!</definedName>
    <definedName name="_1981">#REF!</definedName>
    <definedName name="_1982" localSheetId="42">#REF!</definedName>
    <definedName name="_1982">#REF!</definedName>
    <definedName name="_1983" localSheetId="42">#REF!</definedName>
    <definedName name="_1983">#REF!</definedName>
    <definedName name="_1984" localSheetId="42">#REF!</definedName>
    <definedName name="_1984">#REF!</definedName>
    <definedName name="_1985" localSheetId="42">#REF!</definedName>
    <definedName name="_1985">#REF!</definedName>
    <definedName name="_1986" localSheetId="42">#REF!</definedName>
    <definedName name="_1986">#REF!</definedName>
    <definedName name="_1987">#N/A</definedName>
    <definedName name="_1988" localSheetId="42">#REF!</definedName>
    <definedName name="_1988">#REF!</definedName>
    <definedName name="_1989" localSheetId="42">#REF!</definedName>
    <definedName name="_1989">#REF!</definedName>
    <definedName name="_1990" localSheetId="42">#REF!</definedName>
    <definedName name="_1990">#REF!</definedName>
    <definedName name="_1991" localSheetId="42">#REF!</definedName>
    <definedName name="_1991">#REF!</definedName>
    <definedName name="_1992" localSheetId="42">#REF!</definedName>
    <definedName name="_1992">#REF!</definedName>
    <definedName name="_1993" localSheetId="42">#REF!</definedName>
    <definedName name="_1993">#REF!</definedName>
    <definedName name="_1994" localSheetId="42">#REF!</definedName>
    <definedName name="_1994">#REF!</definedName>
    <definedName name="_1995" localSheetId="42">#REF!</definedName>
    <definedName name="_1995">#REF!</definedName>
    <definedName name="_1996" localSheetId="42">#REF!</definedName>
    <definedName name="_1996">#REF!</definedName>
    <definedName name="_1997" localSheetId="42">#REF!</definedName>
    <definedName name="_1997">#REF!</definedName>
    <definedName name="_1998" localSheetId="42">#REF!</definedName>
    <definedName name="_1998">#REF!</definedName>
    <definedName name="_1999" localSheetId="42">#REF!</definedName>
    <definedName name="_1999">#REF!</definedName>
    <definedName name="_1IMPRESION" localSheetId="28">#REF!</definedName>
    <definedName name="_1IMPRESION" localSheetId="1">#REF!</definedName>
    <definedName name="_1IMPRESION" localSheetId="29">#REF!</definedName>
    <definedName name="_1IMPRESION" localSheetId="42">#REF!</definedName>
    <definedName name="_1IMPRESION" localSheetId="43">#REF!</definedName>
    <definedName name="_1IMPRESION" localSheetId="18">#REF!</definedName>
    <definedName name="_1IMPRESION" localSheetId="20">#REF!</definedName>
    <definedName name="_1IMPRESION" localSheetId="21">#REF!</definedName>
    <definedName name="_1IMPRESION" localSheetId="22">#REF!</definedName>
    <definedName name="_1IMPRESION">#REF!</definedName>
    <definedName name="_1Macros_Import_.qbop">#N/A</definedName>
    <definedName name="_1r" localSheetId="28">#REF!</definedName>
    <definedName name="_1r" localSheetId="1">#REF!</definedName>
    <definedName name="_1r" localSheetId="42">#REF!</definedName>
    <definedName name="_1r" localSheetId="43">#REF!</definedName>
    <definedName name="_1r" localSheetId="22">#REF!</definedName>
    <definedName name="_1r">#REF!</definedName>
    <definedName name="_2">#N/A</definedName>
    <definedName name="_2__123Graph_ACPI_ER_LOG" hidden="1">[21]ER!#REF!</definedName>
    <definedName name="_2__123Graph_AFIG_D" localSheetId="42" hidden="1">#REF!</definedName>
    <definedName name="_2__123Graph_AFIG_D" hidden="1">#REF!</definedName>
    <definedName name="_20__123Graph_BIBA_IBRD" localSheetId="43" hidden="1">[21]WB!#REF!</definedName>
    <definedName name="_20__123Graph_BIBA_IBRD" localSheetId="22" hidden="1">[21]WB!#REF!</definedName>
    <definedName name="_20__123Graph_BIBA_IBRD" hidden="1">[21]WB!#REF!</definedName>
    <definedName name="_20__123Graph_XREALEX_WAGE" hidden="1">[24]PRIVATE!#REF!</definedName>
    <definedName name="_2000" localSheetId="42">#REF!</definedName>
    <definedName name="_2000">#REF!</definedName>
    <definedName name="_2001" localSheetId="42">#REF!</definedName>
    <definedName name="_2001">#REF!</definedName>
    <definedName name="_2002" localSheetId="42">#REF!</definedName>
    <definedName name="_2002">#REF!</definedName>
    <definedName name="_2003" localSheetId="42">#REF!</definedName>
    <definedName name="_2003">#REF!</definedName>
    <definedName name="_24__123Graph_BTERMS_OF_TRADE" localSheetId="28" hidden="1">#REF!</definedName>
    <definedName name="_24__123Graph_BTERMS_OF_TRADE" localSheetId="1" hidden="1">#REF!</definedName>
    <definedName name="_24__123Graph_BTERMS_OF_TRADE" localSheetId="29" hidden="1">#REF!</definedName>
    <definedName name="_24__123Graph_BTERMS_OF_TRADE" localSheetId="42" hidden="1">#REF!</definedName>
    <definedName name="_24__123Graph_BTERMS_OF_TRADE" localSheetId="43" hidden="1">#REF!</definedName>
    <definedName name="_24__123Graph_BTERMS_OF_TRADE" localSheetId="18" hidden="1">#REF!</definedName>
    <definedName name="_24__123Graph_BTERMS_OF_TRADE" localSheetId="20" hidden="1">#REF!</definedName>
    <definedName name="_24__123Graph_BTERMS_OF_TRADE" localSheetId="21" hidden="1">#REF!</definedName>
    <definedName name="_24__123Graph_BTERMS_OF_TRADE" localSheetId="22" hidden="1">#REF!</definedName>
    <definedName name="_24__123Graph_BTERMS_OF_TRADE" hidden="1">#REF!</definedName>
    <definedName name="_24Macros_Import_.qbop" localSheetId="37">[25]!'[Macros Import].qbop'</definedName>
    <definedName name="_24Macros_Import_.qbop" localSheetId="38">[25]!'[Macros Import].qbop'</definedName>
    <definedName name="_24Macros_Import_.qbop" localSheetId="39">[25]!'[Macros Import].qbop'</definedName>
    <definedName name="_24Macros_Import_.qbop" localSheetId="40">[25]!'[Macros Import].qbop'</definedName>
    <definedName name="_24Macros_Import_.qbop" localSheetId="29">[25]!'[Macros Import].qbop'</definedName>
    <definedName name="_24Macros_Import_.qbop" localSheetId="41">[25]!'[Macros Import].qbop'</definedName>
    <definedName name="_24Macros_Import_.qbop">[25]!'[Macros Import].qbop'</definedName>
    <definedName name="_25__123Graph_ACPI_ER_LOG" localSheetId="28" hidden="1">[26]ER!#REF!</definedName>
    <definedName name="_25__123Graph_ACPI_ER_LOG" localSheetId="1" hidden="1">[26]ER!#REF!</definedName>
    <definedName name="_25__123Graph_ACPI_ER_LOG" localSheetId="29" hidden="1">[26]ER!#REF!</definedName>
    <definedName name="_25__123Graph_ACPI_ER_LOG" localSheetId="18" hidden="1">[26]ER!#REF!</definedName>
    <definedName name="_25__123Graph_ACPI_ER_LOG" localSheetId="20" hidden="1">[26]ER!#REF!</definedName>
    <definedName name="_25__123Graph_ACPI_ER_LOG" localSheetId="21" hidden="1">[26]ER!#REF!</definedName>
    <definedName name="_25__123Graph_ACPI_ER_LOG" localSheetId="22" hidden="1">[26]ER!#REF!</definedName>
    <definedName name="_25__123Graph_ACPI_ER_LOG" hidden="1">[26]ER!#REF!</definedName>
    <definedName name="_25__123Graph_BWB_ADJ_PRJ" hidden="1">[21]WB!$Q$257:$AK$257</definedName>
    <definedName name="_26__123Graph_BCPI_ER_LOG" localSheetId="28" hidden="1">[26]ER!#REF!</definedName>
    <definedName name="_26__123Graph_BCPI_ER_LOG" localSheetId="1" hidden="1">[26]ER!#REF!</definedName>
    <definedName name="_26__123Graph_BCPI_ER_LOG" localSheetId="29" hidden="1">[26]ER!#REF!</definedName>
    <definedName name="_26__123Graph_BCPI_ER_LOG" localSheetId="18" hidden="1">[26]ER!#REF!</definedName>
    <definedName name="_26__123Graph_BCPI_ER_LOG" localSheetId="20" hidden="1">[26]ER!#REF!</definedName>
    <definedName name="_26__123Graph_BCPI_ER_LOG" localSheetId="21" hidden="1">[26]ER!#REF!</definedName>
    <definedName name="_26__123Graph_BCPI_ER_LOG" localSheetId="22" hidden="1">[26]ER!#REF!</definedName>
    <definedName name="_26__123Graph_BCPI_ER_LOG" hidden="1">[26]ER!#REF!</definedName>
    <definedName name="_27__123Graph_ACPI_ER_LOG" localSheetId="28" hidden="1">[13]ER!#REF!</definedName>
    <definedName name="_27__123Graph_ACPI_ER_LOG" localSheetId="1" hidden="1">[13]ER!#REF!</definedName>
    <definedName name="_27__123Graph_ACPI_ER_LOG" localSheetId="29" hidden="1">[13]ER!#REF!</definedName>
    <definedName name="_27__123Graph_ACPI_ER_LOG" hidden="1">[13]ER!#REF!</definedName>
    <definedName name="_27__123Graph_BIBA_IBRD" localSheetId="28" hidden="1">[26]WB!#REF!</definedName>
    <definedName name="_27__123Graph_BIBA_IBRD" localSheetId="29" hidden="1">[26]WB!#REF!</definedName>
    <definedName name="_27__123Graph_BIBA_IBRD" hidden="1">[26]WB!#REF!</definedName>
    <definedName name="_27_0CUADRO_N__4." localSheetId="29">[27]monthly!#REF!</definedName>
    <definedName name="_27_0CUADRO_N__4." localSheetId="42">[27]monthly!#REF!</definedName>
    <definedName name="_27_0CUADRO_N__4.">[27]monthly!#REF!</definedName>
    <definedName name="_28B.2_B.3" localSheetId="28">#REF!</definedName>
    <definedName name="_28B.2_B.3" localSheetId="1">#REF!</definedName>
    <definedName name="_28B.2_B.3" localSheetId="29">#REF!</definedName>
    <definedName name="_28B.2_B.3" localSheetId="42">#REF!</definedName>
    <definedName name="_28B.2_B.3" localSheetId="43">#REF!</definedName>
    <definedName name="_28B.2_B.3" localSheetId="18">#REF!</definedName>
    <definedName name="_28B.2_B.3" localSheetId="20">#REF!</definedName>
    <definedName name="_28B.2_B.3" localSheetId="21">#REF!</definedName>
    <definedName name="_28B.2_B.3" localSheetId="22">#REF!</definedName>
    <definedName name="_28B.2_B.3">#REF!</definedName>
    <definedName name="_29__123Graph_XFIG_D" localSheetId="28" hidden="1">#REF!</definedName>
    <definedName name="_29__123Graph_XFIG_D" localSheetId="1" hidden="1">#REF!</definedName>
    <definedName name="_29__123Graph_XFIG_D" localSheetId="42" hidden="1">#REF!</definedName>
    <definedName name="_29__123Graph_XFIG_D" localSheetId="43" hidden="1">#REF!</definedName>
    <definedName name="_29__123Graph_XFIG_D" localSheetId="22" hidden="1">#REF!</definedName>
    <definedName name="_29__123Graph_XFIG_D" hidden="1">#REF!</definedName>
    <definedName name="_29B.4___5" localSheetId="28">#REF!</definedName>
    <definedName name="_29B.4___5" localSheetId="1">#REF!</definedName>
    <definedName name="_29B.4___5" localSheetId="42">#REF!</definedName>
    <definedName name="_29B.4___5" localSheetId="43">#REF!</definedName>
    <definedName name="_29B.4___5" localSheetId="22">#REF!</definedName>
    <definedName name="_29B.4___5">#REF!</definedName>
    <definedName name="_2IMPRESION" localSheetId="28">#REF!</definedName>
    <definedName name="_2IMPRESION" localSheetId="1">#REF!</definedName>
    <definedName name="_2IMPRESION" localSheetId="42">#REF!</definedName>
    <definedName name="_2IMPRESION" localSheetId="22">#REF!</definedName>
    <definedName name="_2IMPRESION">#REF!</definedName>
    <definedName name="_2Macros_Import_.qbop" localSheetId="37">[28]!'[Macros Import].qbop'</definedName>
    <definedName name="_2Macros_Import_.qbop" localSheetId="38">[28]!'[Macros Import].qbop'</definedName>
    <definedName name="_2Macros_Import_.qbop" localSheetId="39">[28]!'[Macros Import].qbop'</definedName>
    <definedName name="_2Macros_Import_.qbop" localSheetId="40">[28]!'[Macros Import].qbop'</definedName>
    <definedName name="_2Macros_Import_.qbop" localSheetId="29">[28]!'[Macros Import].qbop'</definedName>
    <definedName name="_2Macros_Import_.qbop" localSheetId="41">[28]!'[Macros Import].qbop'</definedName>
    <definedName name="_2Macros_Import_.qbop">[28]!'[Macros Import].qbop'</definedName>
    <definedName name="_3">#N/A</definedName>
    <definedName name="_3.__No_club_de_París__Después_del_30_Jun_84" localSheetId="28">#REF!</definedName>
    <definedName name="_3.__No_club_de_París__Después_del_30_Jun_84" localSheetId="1">#REF!</definedName>
    <definedName name="_3.__No_club_de_París__Después_del_30_Jun_84" localSheetId="29">#REF!</definedName>
    <definedName name="_3.__No_club_de_París__Después_del_30_Jun_84" localSheetId="42">#REF!</definedName>
    <definedName name="_3.__No_club_de_París__Después_del_30_Jun_84" localSheetId="43">#REF!</definedName>
    <definedName name="_3.__No_club_de_París__Después_del_30_Jun_84" localSheetId="18">#REF!</definedName>
    <definedName name="_3.__No_club_de_París__Después_del_30_Jun_84" localSheetId="20">#REF!</definedName>
    <definedName name="_3.__No_club_de_París__Después_del_30_Jun_84" localSheetId="21">#REF!</definedName>
    <definedName name="_3.__No_club_de_París__Después_del_30_Jun_84" localSheetId="22">#REF!</definedName>
    <definedName name="_3.__No_club_de_París__Después_del_30_Jun_84">#REF!</definedName>
    <definedName name="_3__123Graph_ACPI_ER_LOG" localSheetId="29" hidden="1">[13]ER!#REF!</definedName>
    <definedName name="_3__123Graph_ACPI_ER_LOG" localSheetId="43" hidden="1">[13]ER!#REF!</definedName>
    <definedName name="_3__123Graph_ACPI_ER_LOG" localSheetId="18" hidden="1">[13]ER!#REF!</definedName>
    <definedName name="_3__123Graph_ACPI_ER_LOG" localSheetId="20" hidden="1">[13]ER!#REF!</definedName>
    <definedName name="_3__123Graph_ACPI_ER_LOG" localSheetId="21" hidden="1">[13]ER!#REF!</definedName>
    <definedName name="_3__123Graph_ACPI_ER_LOG" localSheetId="22" hidden="1">[13]ER!#REF!</definedName>
    <definedName name="_3__123Graph_ACPI_ER_LOG" hidden="1">[13]ER!#REF!</definedName>
    <definedName name="_3__123Graph_ATERMS_OF_TRADE" localSheetId="42" hidden="1">#REF!</definedName>
    <definedName name="_3__123Graph_ATERMS_OF_TRADE" hidden="1">#REF!</definedName>
    <definedName name="_30__123Graph_XREALEX_WAGE" localSheetId="29" hidden="1">[24]PRIVATE!#REF!</definedName>
    <definedName name="_30__123Graph_XREALEX_WAGE" localSheetId="43" hidden="1">[24]PRIVATE!#REF!</definedName>
    <definedName name="_30__123Graph_XREALEX_WAGE" localSheetId="18" hidden="1">[24]PRIVATE!#REF!</definedName>
    <definedName name="_30__123Graph_XREALEX_WAGE" localSheetId="20" hidden="1">[24]PRIVATE!#REF!</definedName>
    <definedName name="_30__123Graph_XREALEX_WAGE" localSheetId="21" hidden="1">[24]PRIVATE!#REF!</definedName>
    <definedName name="_30__123Graph_XREALEX_WAGE" localSheetId="22" hidden="1">[24]PRIVATE!#REF!</definedName>
    <definedName name="_30__123Graph_XREALEX_WAGE" hidden="1">[24]PRIVATE!#REF!</definedName>
    <definedName name="_30CONSOL_B2" localSheetId="28">#REF!</definedName>
    <definedName name="_30CONSOL_B2" localSheetId="1">#REF!</definedName>
    <definedName name="_30CONSOL_B2" localSheetId="29">#REF!</definedName>
    <definedName name="_30CONSOL_B2" localSheetId="42">#REF!</definedName>
    <definedName name="_30CONSOL_B2" localSheetId="43">#REF!</definedName>
    <definedName name="_30CONSOL_B2" localSheetId="18">#REF!</definedName>
    <definedName name="_30CONSOL_B2" localSheetId="20">#REF!</definedName>
    <definedName name="_30CONSOL_B2" localSheetId="21">#REF!</definedName>
    <definedName name="_30CONSOL_B2" localSheetId="22">#REF!</definedName>
    <definedName name="_30CONSOL_B2">#REF!</definedName>
    <definedName name="_31_0GRÁFICO_N_10.2" localSheetId="29">[27]monthly!#REF!</definedName>
    <definedName name="_31_0GRÁFICO_N_10.2" localSheetId="42">[27]monthly!#REF!</definedName>
    <definedName name="_31_0GRÁFICO_N_10.2">[27]monthly!#REF!</definedName>
    <definedName name="_31CONSOL_DEPOSITS" localSheetId="29">'[29]A 11'!#REF!</definedName>
    <definedName name="_31CONSOL_DEPOSITS" localSheetId="43">'[29]A 11'!#REF!</definedName>
    <definedName name="_31CONSOL_DEPOSITS" localSheetId="18">'[29]A 11'!#REF!</definedName>
    <definedName name="_31CONSOL_DEPOSITS" localSheetId="20">'[29]A 11'!#REF!</definedName>
    <definedName name="_31CONSOL_DEPOSITS" localSheetId="21">'[29]A 11'!#REF!</definedName>
    <definedName name="_31CONSOL_DEPOSITS" localSheetId="22">'[29]A 11'!#REF!</definedName>
    <definedName name="_31CONSOL_DEPOSITS">'[29]A 11'!#REF!</definedName>
    <definedName name="_32FA_L" localSheetId="28">#REF!</definedName>
    <definedName name="_32FA_L" localSheetId="1">#REF!</definedName>
    <definedName name="_32FA_L" localSheetId="29">#REF!</definedName>
    <definedName name="_32FA_L" localSheetId="42">#REF!</definedName>
    <definedName name="_32FA_L" localSheetId="43">#REF!</definedName>
    <definedName name="_32FA_L" localSheetId="18">#REF!</definedName>
    <definedName name="_32FA_L" localSheetId="20">#REF!</definedName>
    <definedName name="_32FA_L" localSheetId="21">#REF!</definedName>
    <definedName name="_32FA_L" localSheetId="22">#REF!</definedName>
    <definedName name="_32FA_L">#REF!</definedName>
    <definedName name="_33GAZ_LIABS" localSheetId="28">#REF!</definedName>
    <definedName name="_33GAZ_LIABS" localSheetId="1">#REF!</definedName>
    <definedName name="_33GAZ_LIABS" localSheetId="42">#REF!</definedName>
    <definedName name="_33GAZ_LIABS" localSheetId="43">#REF!</definedName>
    <definedName name="_33GAZ_LIABS" localSheetId="22">#REF!</definedName>
    <definedName name="_33GAZ_LIABS">#REF!</definedName>
    <definedName name="_34__123Graph_XTERMS_OF_TRADE" localSheetId="28" hidden="1">#REF!</definedName>
    <definedName name="_34__123Graph_XTERMS_OF_TRADE" localSheetId="1" hidden="1">#REF!</definedName>
    <definedName name="_34__123Graph_XTERMS_OF_TRADE" localSheetId="42" hidden="1">#REF!</definedName>
    <definedName name="_34__123Graph_XTERMS_OF_TRADE" localSheetId="43" hidden="1">#REF!</definedName>
    <definedName name="_34__123Graph_XTERMS_OF_TRADE" localSheetId="22" hidden="1">#REF!</definedName>
    <definedName name="_34__123Graph_XTERMS_OF_TRADE" hidden="1">#REF!</definedName>
    <definedName name="_34INT_RESERVES" localSheetId="28">#REF!</definedName>
    <definedName name="_34INT_RESERVES" localSheetId="1">#REF!</definedName>
    <definedName name="_34INT_RESERVES" localSheetId="42">#REF!</definedName>
    <definedName name="_34INT_RESERVES" localSheetId="22">#REF!</definedName>
    <definedName name="_34INT_RESERVES">#REF!</definedName>
    <definedName name="_39__123Graph_BCPI_ER_LOG" hidden="1">[13]ER!#REF!</definedName>
    <definedName name="_4">#N/A</definedName>
    <definedName name="_4__123Graph_BCPI_ER_LOG" hidden="1">[13]ER!#REF!</definedName>
    <definedName name="_4__123Graph_BTERMS_OF_TRADE" localSheetId="42" hidden="1">#REF!</definedName>
    <definedName name="_4__123Graph_BTERMS_OF_TRADE" hidden="1">#REF!</definedName>
    <definedName name="_5">#N/A</definedName>
    <definedName name="_5__123Graph_BIBA_IBRD" hidden="1">[13]WB!#REF!</definedName>
    <definedName name="_5__123Graph_XFIG_D" localSheetId="42" hidden="1">#REF!</definedName>
    <definedName name="_5__123Graph_XFIG_D" hidden="1">#REF!</definedName>
    <definedName name="_51__123Graph_BIBA_IBRD" hidden="1">[13]WB!#REF!</definedName>
    <definedName name="_518" localSheetId="42">#REF!</definedName>
    <definedName name="_518">#REF!</definedName>
    <definedName name="_52B.2_B.3" localSheetId="28">#REF!</definedName>
    <definedName name="_52B.2_B.3" localSheetId="1">#REF!</definedName>
    <definedName name="_52B.2_B.3" localSheetId="29">#REF!</definedName>
    <definedName name="_52B.2_B.3" localSheetId="42">#REF!</definedName>
    <definedName name="_52B.2_B.3" localSheetId="43">#REF!</definedName>
    <definedName name="_52B.2_B.3" localSheetId="18">#REF!</definedName>
    <definedName name="_52B.2_B.3" localSheetId="20">#REF!</definedName>
    <definedName name="_52B.2_B.3" localSheetId="21">#REF!</definedName>
    <definedName name="_52B.2_B.3" localSheetId="22">#REF!</definedName>
    <definedName name="_52B.2_B.3">#REF!</definedName>
    <definedName name="_53B.4___5" localSheetId="28">#REF!</definedName>
    <definedName name="_53B.4___5" localSheetId="1">#REF!</definedName>
    <definedName name="_53B.4___5" localSheetId="42">#REF!</definedName>
    <definedName name="_53B.4___5" localSheetId="43">#REF!</definedName>
    <definedName name="_53B.4___5" localSheetId="22">#REF!</definedName>
    <definedName name="_53B.4___5">#REF!</definedName>
    <definedName name="_54CONSOL_B2" localSheetId="28">#REF!</definedName>
    <definedName name="_54CONSOL_B2" localSheetId="1">#REF!</definedName>
    <definedName name="_54CONSOL_B2" localSheetId="42">#REF!</definedName>
    <definedName name="_54CONSOL_B2" localSheetId="43">#REF!</definedName>
    <definedName name="_54CONSOL_B2" localSheetId="22">#REF!</definedName>
    <definedName name="_54CONSOL_B2">#REF!</definedName>
    <definedName name="_6">#N/A</definedName>
    <definedName name="_6__123Graph_AIBA_IBRD" hidden="1">[21]WB!$Q$62:$AK$62</definedName>
    <definedName name="_6__123Graph_XTERMS_OF_TRADE" localSheetId="42" hidden="1">#REF!</definedName>
    <definedName name="_6__123Graph_XTERMS_OF_TRADE" hidden="1">#REF!</definedName>
    <definedName name="_617" localSheetId="42">#REF!</definedName>
    <definedName name="_617">#REF!</definedName>
    <definedName name="_675" localSheetId="42">#REF!</definedName>
    <definedName name="_675">#REF!</definedName>
    <definedName name="_681" localSheetId="42">#REF!</definedName>
    <definedName name="_681">#REF!</definedName>
    <definedName name="_68CONSOL_DEPOSITS" localSheetId="43">'[19]A 11'!#REF!</definedName>
    <definedName name="_68CONSOL_DEPOSITS" localSheetId="22">'[19]A 11'!#REF!</definedName>
    <definedName name="_68CONSOL_DEPOSITS">'[19]A 11'!#REF!</definedName>
    <definedName name="_69FA_L" localSheetId="28">#REF!</definedName>
    <definedName name="_69FA_L" localSheetId="1">#REF!</definedName>
    <definedName name="_69FA_L" localSheetId="29">#REF!</definedName>
    <definedName name="_69FA_L" localSheetId="42">#REF!</definedName>
    <definedName name="_69FA_L" localSheetId="43">#REF!</definedName>
    <definedName name="_69FA_L" localSheetId="18">#REF!</definedName>
    <definedName name="_69FA_L" localSheetId="20">#REF!</definedName>
    <definedName name="_69FA_L" localSheetId="21">#REF!</definedName>
    <definedName name="_69FA_L" localSheetId="22">#REF!</definedName>
    <definedName name="_69FA_L">#REF!</definedName>
    <definedName name="_6B.2_B.3" localSheetId="28">#REF!</definedName>
    <definedName name="_6B.2_B.3" localSheetId="1">#REF!</definedName>
    <definedName name="_6B.2_B.3" localSheetId="42">#REF!</definedName>
    <definedName name="_6B.2_B.3" localSheetId="43">#REF!</definedName>
    <definedName name="_6B.2_B.3" localSheetId="22">#REF!</definedName>
    <definedName name="_6B.2_B.3">#REF!</definedName>
    <definedName name="_7">#N/A</definedName>
    <definedName name="_7__123Graph_ACPI_ER_LOG" localSheetId="43" hidden="1">[21]ER!#REF!</definedName>
    <definedName name="_7__123Graph_ACPI_ER_LOG" localSheetId="22" hidden="1">[21]ER!#REF!</definedName>
    <definedName name="_7__123Graph_ACPI_ER_LOG" hidden="1">[21]ER!#REF!</definedName>
    <definedName name="_7_0absorc" localSheetId="29">[23]Programa!#REF!</definedName>
    <definedName name="_7_0absorc" localSheetId="42">[23]Programa!#REF!</definedName>
    <definedName name="_7_0absorc">[23]Programa!#REF!</definedName>
    <definedName name="_70GAZ_LIABS" localSheetId="28">#REF!</definedName>
    <definedName name="_70GAZ_LIABS" localSheetId="1">#REF!</definedName>
    <definedName name="_70GAZ_LIABS" localSheetId="29">#REF!</definedName>
    <definedName name="_70GAZ_LIABS" localSheetId="42">#REF!</definedName>
    <definedName name="_70GAZ_LIABS" localSheetId="43">#REF!</definedName>
    <definedName name="_70GAZ_LIABS" localSheetId="18">#REF!</definedName>
    <definedName name="_70GAZ_LIABS" localSheetId="20">#REF!</definedName>
    <definedName name="_70GAZ_LIABS" localSheetId="21">#REF!</definedName>
    <definedName name="_70GAZ_LIABS" localSheetId="22">#REF!</definedName>
    <definedName name="_70GAZ_LIABS">#REF!</definedName>
    <definedName name="_71INT_RESERVES" localSheetId="28">#REF!</definedName>
    <definedName name="_71INT_RESERVES" localSheetId="1">#REF!</definedName>
    <definedName name="_71INT_RESERVES" localSheetId="42">#REF!</definedName>
    <definedName name="_71INT_RESERVES" localSheetId="43">#REF!</definedName>
    <definedName name="_71INT_RESERVES" localSheetId="22">#REF!</definedName>
    <definedName name="_71INT_RESERVES">#REF!</definedName>
    <definedName name="_7B.4___5" localSheetId="28">#REF!</definedName>
    <definedName name="_7B.4___5" localSheetId="1">#REF!</definedName>
    <definedName name="_7B.4___5" localSheetId="42">#REF!</definedName>
    <definedName name="_7B.4___5" localSheetId="43">#REF!</definedName>
    <definedName name="_7B.4___5" localSheetId="22">#REF!</definedName>
    <definedName name="_7B.4___5">#REF!</definedName>
    <definedName name="_8">#N/A</definedName>
    <definedName name="_8_0c" localSheetId="29">[23]Programa!#REF!</definedName>
    <definedName name="_8_0c" localSheetId="42">[23]Programa!#REF!</definedName>
    <definedName name="_8_0c">[23]Programa!#REF!</definedName>
    <definedName name="_88" localSheetId="28">#REF!</definedName>
    <definedName name="_88" localSheetId="1">#REF!</definedName>
    <definedName name="_88" localSheetId="29">#REF!</definedName>
    <definedName name="_88" localSheetId="42">#REF!</definedName>
    <definedName name="_88" localSheetId="43">#REF!</definedName>
    <definedName name="_88" localSheetId="18">#REF!</definedName>
    <definedName name="_88" localSheetId="20">#REF!</definedName>
    <definedName name="_88" localSheetId="21">#REF!</definedName>
    <definedName name="_88" localSheetId="22">#REF!</definedName>
    <definedName name="_88">#REF!</definedName>
    <definedName name="_89" localSheetId="28">#REF!</definedName>
    <definedName name="_89" localSheetId="1">#REF!</definedName>
    <definedName name="_89" localSheetId="42">#REF!</definedName>
    <definedName name="_89" localSheetId="43">#REF!</definedName>
    <definedName name="_89" localSheetId="22">#REF!</definedName>
    <definedName name="_89">#REF!</definedName>
    <definedName name="_8CONSOL_B2" localSheetId="28">#REF!</definedName>
    <definedName name="_8CONSOL_B2" localSheetId="1">#REF!</definedName>
    <definedName name="_8CONSOL_B2" localSheetId="42">#REF!</definedName>
    <definedName name="_8CONSOL_B2" localSheetId="43">#REF!</definedName>
    <definedName name="_8CONSOL_B2" localSheetId="22">#REF!</definedName>
    <definedName name="_8CONSOL_B2">#REF!</definedName>
    <definedName name="_9_0CUADRO_N__4.">[22]Afiliados!#REF!</definedName>
    <definedName name="_9CONSOL_DEPOSITS" localSheetId="43">'[30]A 11'!#REF!</definedName>
    <definedName name="_9CONSOL_DEPOSITS" localSheetId="22">'[30]A 11'!#REF!</definedName>
    <definedName name="_9CONSOL_DEPOSITS">'[30]A 11'!#REF!</definedName>
    <definedName name="_aaV110" localSheetId="43">[31]QNEWLOR!#REF!</definedName>
    <definedName name="_aaV110" localSheetId="22">[31]QNEWLOR!#REF!</definedName>
    <definedName name="_aaV110">[31]QNEWLOR!#REF!</definedName>
    <definedName name="_aIV114" localSheetId="43">[31]QNEWLOR!#REF!</definedName>
    <definedName name="_aIV114" localSheetId="22">[31]QNEWLOR!#REF!</definedName>
    <definedName name="_aIV114">[31]QNEWLOR!#REF!</definedName>
    <definedName name="_aIV190" localSheetId="43">[31]QNEWLOR!#REF!</definedName>
    <definedName name="_aIV190" localSheetId="22">[31]QNEWLOR!#REF!</definedName>
    <definedName name="_aIV190">[31]QNEWLOR!#REF!</definedName>
    <definedName name="_AJU97" localSheetId="42">#REF!</definedName>
    <definedName name="_AJU97">#REF!</definedName>
    <definedName name="_AJU98" localSheetId="42">#REF!</definedName>
    <definedName name="_AJU98">#REF!</definedName>
    <definedName name="_AJU99" localSheetId="42">#REF!</definedName>
    <definedName name="_AJU99">#REF!</definedName>
    <definedName name="_ANO97" localSheetId="42">#REF!</definedName>
    <definedName name="_ANO97">#REF!</definedName>
    <definedName name="_ANO98" localSheetId="42">#REF!</definedName>
    <definedName name="_ANO98">#REF!</definedName>
    <definedName name="_ANO99" localSheetId="42">#REF!</definedName>
    <definedName name="_ANO99">#REF!</definedName>
    <definedName name="_asd1">#N/A</definedName>
    <definedName name="_AUS1" localSheetId="28">#REF!</definedName>
    <definedName name="_AUS1" localSheetId="1">#REF!</definedName>
    <definedName name="_AUS1" localSheetId="29">#REF!</definedName>
    <definedName name="_AUS1" localSheetId="42">#REF!</definedName>
    <definedName name="_AUS1" localSheetId="43">#REF!</definedName>
    <definedName name="_AUS1" localSheetId="18">#REF!</definedName>
    <definedName name="_AUS1" localSheetId="20">#REF!</definedName>
    <definedName name="_AUS1" localSheetId="21">#REF!</definedName>
    <definedName name="_AUS1" localSheetId="22">#REF!</definedName>
    <definedName name="_AUS1">#REF!</definedName>
    <definedName name="_bla2" localSheetId="28" hidden="1">#REF!</definedName>
    <definedName name="_bla2" localSheetId="1" hidden="1">#REF!</definedName>
    <definedName name="_bla2" localSheetId="42" hidden="1">#REF!</definedName>
    <definedName name="_bla2" localSheetId="43" hidden="1">#REF!</definedName>
    <definedName name="_bla2" localSheetId="22" hidden="1">#REF!</definedName>
    <definedName name="_bla2" hidden="1">#REF!</definedName>
    <definedName name="_bla3" localSheetId="28" hidden="1">#REF!</definedName>
    <definedName name="_bla3" localSheetId="1" hidden="1">#REF!</definedName>
    <definedName name="_bla3" localSheetId="42" hidden="1">#REF!</definedName>
    <definedName name="_bla3" localSheetId="43" hidden="1">#REF!</definedName>
    <definedName name="_bla3" localSheetId="22" hidden="1">#REF!</definedName>
    <definedName name="_bla3" hidden="1">#REF!</definedName>
    <definedName name="_bla4" localSheetId="28" hidden="1">#REF!</definedName>
    <definedName name="_bla4" localSheetId="1" hidden="1">#REF!</definedName>
    <definedName name="_bla4" localSheetId="42" hidden="1">#REF!</definedName>
    <definedName name="_bla4" localSheetId="22" hidden="1">#REF!</definedName>
    <definedName name="_bla4" hidden="1">#REF!</definedName>
    <definedName name="_BOP1" localSheetId="42">#REF!</definedName>
    <definedName name="_BOP1">#REF!</definedName>
    <definedName name="_BOP2">[32]BoP!#REF!</definedName>
    <definedName name="_bop3">[33]BOP!#REF!</definedName>
    <definedName name="_BTO2" localSheetId="42">#REF!</definedName>
    <definedName name="_BTO2">#REF!</definedName>
    <definedName name="_CEL96" localSheetId="42">#REF!</definedName>
    <definedName name="_CEL96">#REF!</definedName>
    <definedName name="_cud21" localSheetId="42">#REF!</definedName>
    <definedName name="_cud21">#REF!</definedName>
    <definedName name="_D" localSheetId="28">#REF!</definedName>
    <definedName name="_D" localSheetId="1">#REF!</definedName>
    <definedName name="_D" localSheetId="29">#REF!</definedName>
    <definedName name="_D" localSheetId="42">#REF!</definedName>
    <definedName name="_D" localSheetId="43">#REF!</definedName>
    <definedName name="_D" localSheetId="18">#REF!</definedName>
    <definedName name="_D" localSheetId="20">#REF!</definedName>
    <definedName name="_D" localSheetId="21">#REF!</definedName>
    <definedName name="_D" localSheetId="22">#REF!</definedName>
    <definedName name="_D">#REF!</definedName>
    <definedName name="_dcc2000" localSheetId="42">#REF!</definedName>
    <definedName name="_dcc2000">#REF!</definedName>
    <definedName name="_dcc2001" localSheetId="42">#REF!</definedName>
    <definedName name="_dcc2001">#REF!</definedName>
    <definedName name="_dcc2002" localSheetId="42">#REF!</definedName>
    <definedName name="_dcc2002">#REF!</definedName>
    <definedName name="_dcc2003" localSheetId="42">#REF!</definedName>
    <definedName name="_dcc2003">#REF!</definedName>
    <definedName name="_dcc98" localSheetId="29">[23]Programa!#REF!</definedName>
    <definedName name="_dcc98" localSheetId="42">[23]Programa!#REF!</definedName>
    <definedName name="_dcc98">[23]Programa!#REF!</definedName>
    <definedName name="_dcc99" localSheetId="42">#REF!</definedName>
    <definedName name="_dcc99">#REF!</definedName>
    <definedName name="_DEG1" localSheetId="28">#REF!</definedName>
    <definedName name="_DEG1" localSheetId="1">#REF!</definedName>
    <definedName name="_DEG1" localSheetId="42">#REF!</definedName>
    <definedName name="_DEG1" localSheetId="43">#REF!</definedName>
    <definedName name="_DEG1" localSheetId="22">#REF!</definedName>
    <definedName name="_DEG1">#REF!</definedName>
    <definedName name="_dic96" localSheetId="42">#REF!</definedName>
    <definedName name="_dic96">#REF!</definedName>
    <definedName name="_DKR1" localSheetId="28">#REF!</definedName>
    <definedName name="_DKR1" localSheetId="1">#REF!</definedName>
    <definedName name="_DKR1" localSheetId="42">#REF!</definedName>
    <definedName name="_DKR1" localSheetId="43">#REF!</definedName>
    <definedName name="_DKR1" localSheetId="22">#REF!</definedName>
    <definedName name="_DKR1">#REF!</definedName>
    <definedName name="_DLX1.EMA" localSheetId="28">#REF!</definedName>
    <definedName name="_DLX1.EMA" localSheetId="1">#REF!</definedName>
    <definedName name="_DLX1.EMA" localSheetId="42">#REF!</definedName>
    <definedName name="_DLX1.EMA" localSheetId="22">#REF!</definedName>
    <definedName name="_DLX1.EMA">#REF!</definedName>
    <definedName name="_DLX1.EMG" localSheetId="28">#REF!</definedName>
    <definedName name="_DLX1.EMG" localSheetId="1">#REF!</definedName>
    <definedName name="_DLX1.EMG" localSheetId="42">#REF!</definedName>
    <definedName name="_DLX1.EMG" localSheetId="22">#REF!</definedName>
    <definedName name="_DLX1.EMG">#REF!</definedName>
    <definedName name="_DLX10.EMA" localSheetId="28">#REF!</definedName>
    <definedName name="_DLX10.EMA" localSheetId="1">#REF!</definedName>
    <definedName name="_DLX10.EMA" localSheetId="42">#REF!</definedName>
    <definedName name="_DLX10.EMA" localSheetId="22">#REF!</definedName>
    <definedName name="_DLX10.EMA">#REF!</definedName>
    <definedName name="_DLX11.EMA" localSheetId="28">#REF!</definedName>
    <definedName name="_DLX11.EMA" localSheetId="1">#REF!</definedName>
    <definedName name="_DLX11.EMA" localSheetId="42">#REF!</definedName>
    <definedName name="_DLX11.EMA" localSheetId="22">#REF!</definedName>
    <definedName name="_DLX11.EMA">#REF!</definedName>
    <definedName name="_DLX12.EMA" localSheetId="28">#REF!</definedName>
    <definedName name="_DLX12.EMA" localSheetId="1">#REF!</definedName>
    <definedName name="_DLX12.EMA" localSheetId="42">#REF!</definedName>
    <definedName name="_DLX12.EMA" localSheetId="22">#REF!</definedName>
    <definedName name="_DLX12.EMA">#REF!</definedName>
    <definedName name="_DLX13.EMA" localSheetId="28">#REF!</definedName>
    <definedName name="_DLX13.EMA" localSheetId="1">#REF!</definedName>
    <definedName name="_DLX13.EMA" localSheetId="42">#REF!</definedName>
    <definedName name="_DLX13.EMA" localSheetId="22">#REF!</definedName>
    <definedName name="_DLX13.EMA">#REF!</definedName>
    <definedName name="_DLX14.EMA" localSheetId="28">#REF!</definedName>
    <definedName name="_DLX14.EMA" localSheetId="1">#REF!</definedName>
    <definedName name="_DLX14.EMA" localSheetId="42">#REF!</definedName>
    <definedName name="_DLX14.EMA" localSheetId="22">#REF!</definedName>
    <definedName name="_DLX14.EMA">#REF!</definedName>
    <definedName name="_DLX16.EMA" localSheetId="28">#REF!</definedName>
    <definedName name="_DLX16.EMA" localSheetId="1">#REF!</definedName>
    <definedName name="_DLX16.EMA" localSheetId="42">#REF!</definedName>
    <definedName name="_DLX16.EMA" localSheetId="22">#REF!</definedName>
    <definedName name="_DLX16.EMA">#REF!</definedName>
    <definedName name="_DLX2.EMA" localSheetId="28">#REF!,#REF!</definedName>
    <definedName name="_DLX2.EMA" localSheetId="1">#REF!,#REF!</definedName>
    <definedName name="_DLX2.EMA" localSheetId="29">#REF!,#REF!</definedName>
    <definedName name="_DLX2.EMA" localSheetId="42">#REF!,#REF!</definedName>
    <definedName name="_DLX2.EMA" localSheetId="43">#REF!,#REF!</definedName>
    <definedName name="_DLX2.EMA" localSheetId="18">#REF!,#REF!</definedName>
    <definedName name="_DLX2.EMA" localSheetId="20">#REF!,#REF!</definedName>
    <definedName name="_DLX2.EMA" localSheetId="21">#REF!,#REF!</definedName>
    <definedName name="_DLX2.EMA" localSheetId="22">#REF!,#REF!</definedName>
    <definedName name="_DLX2.EMA">#REF!,#REF!</definedName>
    <definedName name="_DLX2.EMG" localSheetId="28">#REF!</definedName>
    <definedName name="_DLX2.EMG" localSheetId="1">#REF!</definedName>
    <definedName name="_DLX2.EMG" localSheetId="29">#REF!</definedName>
    <definedName name="_DLX2.EMG" localSheetId="42">#REF!</definedName>
    <definedName name="_DLX2.EMG" localSheetId="43">#REF!</definedName>
    <definedName name="_DLX2.EMG" localSheetId="18">#REF!</definedName>
    <definedName name="_DLX2.EMG" localSheetId="20">#REF!</definedName>
    <definedName name="_DLX2.EMG" localSheetId="21">#REF!</definedName>
    <definedName name="_DLX2.EMG" localSheetId="22">#REF!</definedName>
    <definedName name="_DLX2.EMG">#REF!</definedName>
    <definedName name="_DLX4.EMA" localSheetId="28">#REF!</definedName>
    <definedName name="_DLX4.EMA" localSheetId="1">#REF!</definedName>
    <definedName name="_DLX4.EMA" localSheetId="42">#REF!</definedName>
    <definedName name="_DLX4.EMA" localSheetId="43">#REF!</definedName>
    <definedName name="_DLX4.EMA" localSheetId="22">#REF!</definedName>
    <definedName name="_DLX4.EMA">#REF!</definedName>
    <definedName name="_DLX4.EMG" localSheetId="28">#REF!</definedName>
    <definedName name="_DLX4.EMG" localSheetId="1">#REF!</definedName>
    <definedName name="_DLX4.EMG" localSheetId="42">#REF!</definedName>
    <definedName name="_DLX4.EMG" localSheetId="43">#REF!</definedName>
    <definedName name="_DLX4.EMG" localSheetId="22">#REF!</definedName>
    <definedName name="_DLX4.EMG">#REF!</definedName>
    <definedName name="_DLX5.EMA" localSheetId="28">#REF!</definedName>
    <definedName name="_DLX5.EMA" localSheetId="1">#REF!</definedName>
    <definedName name="_DLX5.EMA" localSheetId="42">#REF!</definedName>
    <definedName name="_DLX5.EMA" localSheetId="22">#REF!</definedName>
    <definedName name="_DLX5.EMA">#REF!</definedName>
    <definedName name="_DLX6.EMA" localSheetId="28">#REF!</definedName>
    <definedName name="_DLX6.EMA" localSheetId="1">#REF!</definedName>
    <definedName name="_DLX6.EMA" localSheetId="42">#REF!</definedName>
    <definedName name="_DLX6.EMA" localSheetId="22">#REF!</definedName>
    <definedName name="_DLX6.EMA">#REF!</definedName>
    <definedName name="_DLX7.EMA" localSheetId="28">#REF!</definedName>
    <definedName name="_DLX7.EMA" localSheetId="1">#REF!</definedName>
    <definedName name="_DLX7.EMA" localSheetId="42">#REF!</definedName>
    <definedName name="_DLX7.EMA" localSheetId="22">#REF!</definedName>
    <definedName name="_DLX7.EMA">#REF!</definedName>
    <definedName name="_DLX8.EMA" localSheetId="28">#REF!</definedName>
    <definedName name="_DLX8.EMA" localSheetId="1">#REF!</definedName>
    <definedName name="_DLX8.EMA" localSheetId="42">#REF!</definedName>
    <definedName name="_DLX8.EMA" localSheetId="22">#REF!</definedName>
    <definedName name="_DLX8.EMA">#REF!</definedName>
    <definedName name="_DLX9.EMA" localSheetId="28">#REF!</definedName>
    <definedName name="_DLX9.EMA" localSheetId="1">#REF!</definedName>
    <definedName name="_DLX9.EMA" localSheetId="42">#REF!</definedName>
    <definedName name="_DLX9.EMA" localSheetId="22">#REF!</definedName>
    <definedName name="_DLX9.EMA">#REF!</definedName>
    <definedName name="_ECU1" localSheetId="28">#REF!</definedName>
    <definedName name="_ECU1" localSheetId="1">#REF!</definedName>
    <definedName name="_ECU1" localSheetId="42">#REF!</definedName>
    <definedName name="_ECU1" localSheetId="22">#REF!</definedName>
    <definedName name="_ECU1">#REF!</definedName>
    <definedName name="_emi2000" localSheetId="42">#REF!</definedName>
    <definedName name="_emi2000">#REF!</definedName>
    <definedName name="_emi2001" localSheetId="42">#REF!</definedName>
    <definedName name="_emi2001">#REF!</definedName>
    <definedName name="_emi2002" localSheetId="42">#REF!</definedName>
    <definedName name="_emi2002">#REF!</definedName>
    <definedName name="_emi2003" localSheetId="42">#REF!</definedName>
    <definedName name="_emi2003">#REF!</definedName>
    <definedName name="_emi98" localSheetId="42">#REF!</definedName>
    <definedName name="_emi98">#REF!</definedName>
    <definedName name="_emi99" localSheetId="42">#REF!</definedName>
    <definedName name="_emi99">#REF!</definedName>
    <definedName name="_END94" localSheetId="28">#REF!</definedName>
    <definedName name="_END94" localSheetId="1">#REF!</definedName>
    <definedName name="_END94" localSheetId="42">#REF!</definedName>
    <definedName name="_END94" localSheetId="22">#REF!</definedName>
    <definedName name="_END94">#REF!</definedName>
    <definedName name="_ESC1" localSheetId="28">#REF!</definedName>
    <definedName name="_ESC1" localSheetId="1">#REF!</definedName>
    <definedName name="_ESC1" localSheetId="42">#REF!</definedName>
    <definedName name="_ESC1" localSheetId="22">#REF!</definedName>
    <definedName name="_ESC1">#REF!</definedName>
    <definedName name="_EX9596" localSheetId="28">#REF!</definedName>
    <definedName name="_EX9596" localSheetId="1">#REF!</definedName>
    <definedName name="_EX9596" localSheetId="42">#REF!</definedName>
    <definedName name="_EX9596" localSheetId="22">#REF!</definedName>
    <definedName name="_EX9596">#REF!</definedName>
    <definedName name="_EXP5" localSheetId="42">#REF!</definedName>
    <definedName name="_EXP5">#REF!</definedName>
    <definedName name="_EXP6" localSheetId="42">#REF!</definedName>
    <definedName name="_EXP6">#REF!</definedName>
    <definedName name="_EXP7" localSheetId="42">#REF!</definedName>
    <definedName name="_EXP7">#REF!</definedName>
    <definedName name="_EXP9" localSheetId="42">#REF!</definedName>
    <definedName name="_EXP9">#REF!</definedName>
    <definedName name="_EXR1" localSheetId="42">#REF!</definedName>
    <definedName name="_EXR1">#REF!</definedName>
    <definedName name="_EXR2" localSheetId="42">#REF!</definedName>
    <definedName name="_EXR2">#REF!</definedName>
    <definedName name="_EXR3" localSheetId="42">#REF!</definedName>
    <definedName name="_EXR3">#REF!</definedName>
    <definedName name="_F" hidden="1">'[34]Fax a enviar'!#REF!</definedName>
    <definedName name="_FAL1" localSheetId="28">#REF!</definedName>
    <definedName name="_FAL1" localSheetId="1">#REF!</definedName>
    <definedName name="_FAL1" localSheetId="29">#REF!</definedName>
    <definedName name="_FAL1" localSheetId="42">#REF!</definedName>
    <definedName name="_FAL1" localSheetId="43">#REF!</definedName>
    <definedName name="_FAL1" localSheetId="18">#REF!</definedName>
    <definedName name="_FAL1" localSheetId="20">#REF!</definedName>
    <definedName name="_FAL1" localSheetId="21">#REF!</definedName>
    <definedName name="_FAL1" localSheetId="22">#REF!</definedName>
    <definedName name="_FAL1">#REF!</definedName>
    <definedName name="_FAL10" localSheetId="42">#REF!</definedName>
    <definedName name="_FAL10">#REF!</definedName>
    <definedName name="_FAL11" localSheetId="42">#REF!</definedName>
    <definedName name="_FAL11">#REF!</definedName>
    <definedName name="_FAL12" localSheetId="42">#REF!</definedName>
    <definedName name="_FAL12">#REF!</definedName>
    <definedName name="_FAL2" localSheetId="28">#REF!</definedName>
    <definedName name="_FAL2" localSheetId="1">#REF!</definedName>
    <definedName name="_FAL2" localSheetId="42">#REF!</definedName>
    <definedName name="_FAL2" localSheetId="43">#REF!</definedName>
    <definedName name="_FAL2" localSheetId="22">#REF!</definedName>
    <definedName name="_FAL2">#REF!</definedName>
    <definedName name="_FAL3" localSheetId="28">#REF!</definedName>
    <definedName name="_FAL3" localSheetId="1">#REF!</definedName>
    <definedName name="_FAL3" localSheetId="42">#REF!</definedName>
    <definedName name="_FAL3" localSheetId="43">#REF!</definedName>
    <definedName name="_FAL3" localSheetId="22">#REF!</definedName>
    <definedName name="_FAL3">#REF!</definedName>
    <definedName name="_FAL4" localSheetId="28">#REF!</definedName>
    <definedName name="_FAL4" localSheetId="1">#REF!</definedName>
    <definedName name="_FAL4" localSheetId="42">#REF!</definedName>
    <definedName name="_FAL4" localSheetId="22">#REF!</definedName>
    <definedName name="_FAL4">#REF!</definedName>
    <definedName name="_FAL5" localSheetId="28">#REF!</definedName>
    <definedName name="_FAL5" localSheetId="1">#REF!</definedName>
    <definedName name="_FAL5" localSheetId="42">#REF!</definedName>
    <definedName name="_FAL5" localSheetId="22">#REF!</definedName>
    <definedName name="_FAL5">#REF!</definedName>
    <definedName name="_FAL6" localSheetId="28">#REF!</definedName>
    <definedName name="_FAL6" localSheetId="1">#REF!</definedName>
    <definedName name="_FAL6" localSheetId="42">#REF!</definedName>
    <definedName name="_FAL6" localSheetId="22">#REF!</definedName>
    <definedName name="_FAL6">#REF!</definedName>
    <definedName name="_FAL7" localSheetId="28">#REF!</definedName>
    <definedName name="_FAL7" localSheetId="1">#REF!</definedName>
    <definedName name="_FAL7" localSheetId="42">#REF!</definedName>
    <definedName name="_FAL7" localSheetId="22">#REF!</definedName>
    <definedName name="_FAL7">#REF!</definedName>
    <definedName name="_FAL8" localSheetId="42">#REF!</definedName>
    <definedName name="_FAL8">#REF!</definedName>
    <definedName name="_FAL89" localSheetId="28">#REF!</definedName>
    <definedName name="_FAL89" localSheetId="1">#REF!</definedName>
    <definedName name="_FAL89" localSheetId="42">#REF!</definedName>
    <definedName name="_FAL89" localSheetId="22">#REF!</definedName>
    <definedName name="_FAL89">#REF!</definedName>
    <definedName name="_FAL9" localSheetId="42">#REF!</definedName>
    <definedName name="_FAL9">#REF!</definedName>
    <definedName name="_Fill" localSheetId="28" hidden="1">#REF!</definedName>
    <definedName name="_Fill" localSheetId="1" hidden="1">#REF!</definedName>
    <definedName name="_Fill" localSheetId="42" hidden="1">#REF!</definedName>
    <definedName name="_Fill" localSheetId="22" hidden="1">#REF!</definedName>
    <definedName name="_Fill" hidden="1">#REF!</definedName>
    <definedName name="_Fill1" localSheetId="28" hidden="1">#REF!</definedName>
    <definedName name="_Fill1" localSheetId="1" hidden="1">#REF!</definedName>
    <definedName name="_Fill1" localSheetId="42" hidden="1">#REF!</definedName>
    <definedName name="_Fill1" localSheetId="22" hidden="1">#REF!</definedName>
    <definedName name="_Fill1" hidden="1">#REF!</definedName>
    <definedName name="_xlnm._FilterDatabase" localSheetId="36" hidden="1">'Tabla 17'!#REF!</definedName>
    <definedName name="_xlnm._FilterDatabase" hidden="1">[35]C!$P$428:$T$428</definedName>
    <definedName name="_FIS96" localSheetId="42">#REF!</definedName>
    <definedName name="_FIS96">#REF!</definedName>
    <definedName name="_FIV1" localSheetId="42">#REF!</definedName>
    <definedName name="_FIV1">#REF!</definedName>
    <definedName name="_FMK1" localSheetId="28">#REF!</definedName>
    <definedName name="_FMK1" localSheetId="1">#REF!</definedName>
    <definedName name="_FMK1" localSheetId="29">#REF!</definedName>
    <definedName name="_FMK1" localSheetId="42">#REF!</definedName>
    <definedName name="_FMK1" localSheetId="43">#REF!</definedName>
    <definedName name="_FMK1" localSheetId="18">#REF!</definedName>
    <definedName name="_FMK1" localSheetId="20">#REF!</definedName>
    <definedName name="_FMK1" localSheetId="21">#REF!</definedName>
    <definedName name="_FMK1" localSheetId="22">#REF!</definedName>
    <definedName name="_FMK1">#REF!</definedName>
    <definedName name="_ftnref1" localSheetId="29">#REF!</definedName>
    <definedName name="_ftnref1" localSheetId="42">#REF!</definedName>
    <definedName name="_ftnref1" localSheetId="22">#REF!</definedName>
    <definedName name="_ftnref1">#REF!</definedName>
    <definedName name="_IKR1" localSheetId="28">#REF!</definedName>
    <definedName name="_IKR1" localSheetId="1">#REF!</definedName>
    <definedName name="_IKR1" localSheetId="42">#REF!</definedName>
    <definedName name="_IKR1" localSheetId="43">#REF!</definedName>
    <definedName name="_IKR1" localSheetId="22">#REF!</definedName>
    <definedName name="_IKR1">#REF!</definedName>
    <definedName name="_IMP10" localSheetId="42">#REF!</definedName>
    <definedName name="_IMP10">#REF!</definedName>
    <definedName name="_IMP2" localSheetId="42">#REF!</definedName>
    <definedName name="_IMP2">#REF!</definedName>
    <definedName name="_IMP4" localSheetId="42">#REF!</definedName>
    <definedName name="_IMP4">#REF!</definedName>
    <definedName name="_IMP6" localSheetId="42">#REF!</definedName>
    <definedName name="_IMP6">#REF!</definedName>
    <definedName name="_IMP7" localSheetId="42">#REF!</definedName>
    <definedName name="_IMP7">#REF!</definedName>
    <definedName name="_IMP8" localSheetId="42">#REF!</definedName>
    <definedName name="_IMP8">#REF!</definedName>
    <definedName name="_INE1" localSheetId="42">#REF!</definedName>
    <definedName name="_INE1">#REF!</definedName>
    <definedName name="_ipc2000" localSheetId="42">#REF!</definedName>
    <definedName name="_ipc2000">#REF!</definedName>
    <definedName name="_ipc2001" localSheetId="42">#REF!</definedName>
    <definedName name="_ipc2001">#REF!</definedName>
    <definedName name="_ipc2002" localSheetId="42">#REF!</definedName>
    <definedName name="_ipc2002">#REF!</definedName>
    <definedName name="_ipc2003" localSheetId="42">#REF!</definedName>
    <definedName name="_ipc2003">#REF!</definedName>
    <definedName name="_ipc98" localSheetId="42">#REF!</definedName>
    <definedName name="_ipc98">#REF!</definedName>
    <definedName name="_ipc99" localSheetId="42">#REF!</definedName>
    <definedName name="_ipc99">#REF!</definedName>
    <definedName name="_IRP1" localSheetId="28">#REF!</definedName>
    <definedName name="_IRP1" localSheetId="1">#REF!</definedName>
    <definedName name="_IRP1" localSheetId="42">#REF!</definedName>
    <definedName name="_IRP1" localSheetId="43">#REF!</definedName>
    <definedName name="_IRP1" localSheetId="22">#REF!</definedName>
    <definedName name="_IRP1">#REF!</definedName>
    <definedName name="_Jin2">[36]CCFF!#REF!</definedName>
    <definedName name="_JR1" localSheetId="42">#REF!</definedName>
    <definedName name="_JR1">#REF!</definedName>
    <definedName name="_JR2" localSheetId="42">#REF!</definedName>
    <definedName name="_JR2">#REF!</definedName>
    <definedName name="_Key1" localSheetId="28" hidden="1">#REF!</definedName>
    <definedName name="_Key1" localSheetId="1" hidden="1">#REF!</definedName>
    <definedName name="_Key1" localSheetId="42" hidden="1">#REF!</definedName>
    <definedName name="_Key1" localSheetId="22" hidden="1">#REF!</definedName>
    <definedName name="_Key1" hidden="1">#REF!</definedName>
    <definedName name="_Key2" localSheetId="28" hidden="1">#REF!</definedName>
    <definedName name="_Key2" localSheetId="1" hidden="1">#REF!</definedName>
    <definedName name="_Key2" localSheetId="42" hidden="1">#REF!</definedName>
    <definedName name="_Key2" localSheetId="22" hidden="1">#REF!</definedName>
    <definedName name="_Key2" hidden="1">#REF!</definedName>
    <definedName name="_LIT1" localSheetId="28">#REF!</definedName>
    <definedName name="_LIT1" localSheetId="1">#REF!</definedName>
    <definedName name="_LIT1" localSheetId="42">#REF!</definedName>
    <definedName name="_LIT1" localSheetId="22">#REF!</definedName>
    <definedName name="_LIT1">#REF!</definedName>
    <definedName name="_LL2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" localSheetId="42">#REF!</definedName>
    <definedName name="_M">#REF!</definedName>
    <definedName name="_MAR1" localSheetId="42">#REF!</definedName>
    <definedName name="_MAR1">#REF!</definedName>
    <definedName name="_MAR2" localSheetId="42">#REF!</definedName>
    <definedName name="_MAR2">#REF!</definedName>
    <definedName name="_MAR3" localSheetId="42">#REF!</definedName>
    <definedName name="_MAR3">#REF!</definedName>
    <definedName name="_MAR4" localSheetId="42">#REF!</definedName>
    <definedName name="_MAR4">#REF!</definedName>
    <definedName name="_MAR5" localSheetId="42">#REF!</definedName>
    <definedName name="_MAR5">#REF!</definedName>
    <definedName name="_MAR6" localSheetId="42">#REF!</definedName>
    <definedName name="_MAR6">#REF!</definedName>
    <definedName name="_MatMult_A" hidden="1">'[37]Fax a enviar'!#REF!</definedName>
    <definedName name="_MatMult_AxB" hidden="1">'[37]Fax a enviar'!#REF!</definedName>
    <definedName name="_MatMult_B" hidden="1">'[37]Fax a enviar'!#REF!</definedName>
    <definedName name="_mcv2">[38]Q2!$E$63:$AH$63</definedName>
    <definedName name="_me98" localSheetId="29">[23]Programa!#REF!</definedName>
    <definedName name="_me98" localSheetId="42">[23]Programa!#REF!</definedName>
    <definedName name="_me98">[23]Programa!#REF!</definedName>
    <definedName name="_MEX1" localSheetId="28">#REF!</definedName>
    <definedName name="_MEX1" localSheetId="1">#REF!</definedName>
    <definedName name="_MEX1" localSheetId="29">#REF!</definedName>
    <definedName name="_MEX1" localSheetId="42">#REF!</definedName>
    <definedName name="_MEX1" localSheetId="43">#REF!</definedName>
    <definedName name="_MEX1" localSheetId="18">#REF!</definedName>
    <definedName name="_MEX1" localSheetId="20">#REF!</definedName>
    <definedName name="_MEX1" localSheetId="21">#REF!</definedName>
    <definedName name="_MEX1" localSheetId="22">#REF!</definedName>
    <definedName name="_MEX1">#REF!</definedName>
    <definedName name="_mk14" localSheetId="29">[39]NFPEntps!#REF!</definedName>
    <definedName name="_mk14" localSheetId="42">[39]NFPEntps!#REF!</definedName>
    <definedName name="_mk14">[39]NFPEntps!#REF!</definedName>
    <definedName name="_MTS2">'[40]Annual Tables'!#REF!</definedName>
    <definedName name="_NA1">[41]raw!#REF!</definedName>
    <definedName name="_NA2">[41]raw!#REF!</definedName>
    <definedName name="_NA3">[41]raw!#REF!</definedName>
    <definedName name="_NB1">[41]raw!#REF!</definedName>
    <definedName name="_NB2">[41]raw!#REF!</definedName>
    <definedName name="_NB3" localSheetId="29">[42]raw!$A$513:$F$513</definedName>
    <definedName name="_NB3" localSheetId="42">[42]raw!$A$513:$F$513</definedName>
    <definedName name="_NB3">[42]raw!$A$513:$F$513</definedName>
    <definedName name="_NC1">[41]raw!#REF!</definedName>
    <definedName name="_NC3">[41]raw!#REF!</definedName>
    <definedName name="_NC4">[41]raw!#REF!</definedName>
    <definedName name="_npp2000" localSheetId="42">#REF!</definedName>
    <definedName name="_npp2000">#REF!</definedName>
    <definedName name="_npp2001" localSheetId="42">#REF!</definedName>
    <definedName name="_npp2001">#REF!</definedName>
    <definedName name="_npp2002" localSheetId="42">#REF!</definedName>
    <definedName name="_npp2002">#REF!</definedName>
    <definedName name="_npp2003" localSheetId="42">#REF!</definedName>
    <definedName name="_npp2003">#REF!</definedName>
    <definedName name="_npp98" localSheetId="42">#REF!</definedName>
    <definedName name="_npp98">#REF!</definedName>
    <definedName name="_npp99" localSheetId="42">#REF!</definedName>
    <definedName name="_npp99">#REF!</definedName>
    <definedName name="_ORC98" localSheetId="42">#REF!</definedName>
    <definedName name="_ORC98">#REF!</definedName>
    <definedName name="_Order1" localSheetId="1" hidden="1">0</definedName>
    <definedName name="_Order1" hidden="1">255</definedName>
    <definedName name="_Order2" hidden="1">255</definedName>
    <definedName name="_os1">#N/A</definedName>
    <definedName name="_P" localSheetId="28">#REF!</definedName>
    <definedName name="_P" localSheetId="1">#REF!</definedName>
    <definedName name="_P" localSheetId="29">#REF!</definedName>
    <definedName name="_P" localSheetId="42">#REF!</definedName>
    <definedName name="_P" localSheetId="43">#REF!</definedName>
    <definedName name="_P" localSheetId="18">#REF!</definedName>
    <definedName name="_P" localSheetId="20">#REF!</definedName>
    <definedName name="_P" localSheetId="21">#REF!</definedName>
    <definedName name="_P" localSheetId="22">#REF!</definedName>
    <definedName name="_P">#REF!</definedName>
    <definedName name="_PAG2">[40]Index!#REF!</definedName>
    <definedName name="_PAG3">[40]Index!#REF!</definedName>
    <definedName name="_PAG4">[40]Index!#REF!</definedName>
    <definedName name="_PAG5">[40]Index!#REF!</definedName>
    <definedName name="_PAG6">[40]Index!#REF!</definedName>
    <definedName name="_PAG7" localSheetId="42">#REF!</definedName>
    <definedName name="_PAG7">#REF!</definedName>
    <definedName name="_Parse_Out" localSheetId="28" hidden="1">#REF!</definedName>
    <definedName name="_Parse_Out" localSheetId="1" hidden="1">#REF!</definedName>
    <definedName name="_Parse_Out" localSheetId="42" hidden="1">#REF!</definedName>
    <definedName name="_Parse_Out" localSheetId="43" hidden="1">#REF!</definedName>
    <definedName name="_Parse_Out" localSheetId="22" hidden="1">#REF!</definedName>
    <definedName name="_Parse_Out" hidden="1">#REF!</definedName>
    <definedName name="_pib2000" localSheetId="42">#REF!</definedName>
    <definedName name="_pib2000">#REF!</definedName>
    <definedName name="_pib2001" localSheetId="42">#REF!</definedName>
    <definedName name="_pib2001">#REF!</definedName>
    <definedName name="_pib2002" localSheetId="42">#REF!</definedName>
    <definedName name="_pib2002">#REF!</definedName>
    <definedName name="_pib2003" localSheetId="42">#REF!</definedName>
    <definedName name="_pib2003">#REF!</definedName>
    <definedName name="_pib98" localSheetId="29">[23]Programa!#REF!</definedName>
    <definedName name="_pib98" localSheetId="42">[23]Programa!#REF!</definedName>
    <definedName name="_pib98">[23]Programa!#REF!</definedName>
    <definedName name="_pib99" localSheetId="42">#REF!</definedName>
    <definedName name="_pib99">#REF!</definedName>
    <definedName name="_POR96" localSheetId="42">#REF!</definedName>
    <definedName name="_POR96">#REF!</definedName>
    <definedName name="_PRN96" localSheetId="42">#REF!</definedName>
    <definedName name="_PRN96">#REF!</definedName>
    <definedName name="_PTA1" localSheetId="28">#REF!</definedName>
    <definedName name="_PTA1" localSheetId="1">#REF!</definedName>
    <definedName name="_PTA1" localSheetId="42">#REF!</definedName>
    <definedName name="_PTA1" localSheetId="43">#REF!</definedName>
    <definedName name="_PTA1" localSheetId="22">#REF!</definedName>
    <definedName name="_PTA1">#REF!</definedName>
    <definedName name="_qV196" localSheetId="43">[31]QNEWLOR!#REF!</definedName>
    <definedName name="_qV196" localSheetId="22">[31]QNEWLOR!#REF!</definedName>
    <definedName name="_qV196">[31]QNEWLOR!#REF!</definedName>
    <definedName name="_red42" localSheetId="29">'[43]RED Table 41'!$A$7:$I$7</definedName>
    <definedName name="_red42" localSheetId="42">'[43]RED Table 41'!$A$7:$I$7</definedName>
    <definedName name="_red42">'[43]RED Table 41'!$A$7:$I$7</definedName>
    <definedName name="_ref2" localSheetId="28">#REF!</definedName>
    <definedName name="_ref2" localSheetId="1">#REF!</definedName>
    <definedName name="_ref2" localSheetId="29">#REF!</definedName>
    <definedName name="_ref2" localSheetId="42">#REF!</definedName>
    <definedName name="_ref2" localSheetId="43">#REF!</definedName>
    <definedName name="_ref2" localSheetId="18">#REF!</definedName>
    <definedName name="_ref2" localSheetId="20">#REF!</definedName>
    <definedName name="_ref2" localSheetId="21">#REF!</definedName>
    <definedName name="_ref2" localSheetId="22">#REF!</definedName>
    <definedName name="_ref2">#REF!</definedName>
    <definedName name="_Regression_Int" hidden="1">1</definedName>
    <definedName name="_Regression_Out" localSheetId="28" hidden="1">#REF!</definedName>
    <definedName name="_Regression_Out" localSheetId="1" hidden="1">#REF!</definedName>
    <definedName name="_Regression_Out" localSheetId="29" hidden="1">#REF!</definedName>
    <definedName name="_Regression_Out" localSheetId="42" hidden="1">#REF!</definedName>
    <definedName name="_Regression_Out" localSheetId="43" hidden="1">#REF!</definedName>
    <definedName name="_Regression_Out" localSheetId="18" hidden="1">#REF!</definedName>
    <definedName name="_Regression_Out" localSheetId="20" hidden="1">#REF!</definedName>
    <definedName name="_Regression_Out" localSheetId="21" hidden="1">#REF!</definedName>
    <definedName name="_Regression_Out" localSheetId="22" hidden="1">#REF!</definedName>
    <definedName name="_Regression_Out" hidden="1">#REF!</definedName>
    <definedName name="_Regression_X" localSheetId="28" hidden="1">#REF!</definedName>
    <definedName name="_Regression_X" localSheetId="1" hidden="1">#REF!</definedName>
    <definedName name="_Regression_X" localSheetId="42" hidden="1">#REF!</definedName>
    <definedName name="_Regression_X" localSheetId="43" hidden="1">#REF!</definedName>
    <definedName name="_Regression_X" localSheetId="22" hidden="1">#REF!</definedName>
    <definedName name="_Regression_X" hidden="1">#REF!</definedName>
    <definedName name="_Regression_Y" localSheetId="28" hidden="1">#REF!</definedName>
    <definedName name="_Regression_Y" localSheetId="1" hidden="1">#REF!</definedName>
    <definedName name="_Regression_Y" localSheetId="42" hidden="1">#REF!</definedName>
    <definedName name="_Regression_Y" localSheetId="43" hidden="1">#REF!</definedName>
    <definedName name="_Regression_Y" localSheetId="22" hidden="1">#REF!</definedName>
    <definedName name="_Regression_Y" hidden="1">#REF!</definedName>
    <definedName name="_RES2" localSheetId="43">[32]RES!#REF!</definedName>
    <definedName name="_RES2" localSheetId="22">[32]RES!#REF!</definedName>
    <definedName name="_RES2">[32]RES!#REF!</definedName>
    <definedName name="_rge1" localSheetId="42">#REF!</definedName>
    <definedName name="_rge1">#REF!</definedName>
    <definedName name="_ROS1">#N/A</definedName>
    <definedName name="_ROS2">#N/A</definedName>
    <definedName name="_ROS3">#N/A</definedName>
    <definedName name="_ROS4">#N/A</definedName>
    <definedName name="_SAR1" localSheetId="28">#REF!</definedName>
    <definedName name="_SAR1" localSheetId="1">#REF!</definedName>
    <definedName name="_SAR1" localSheetId="29">#REF!</definedName>
    <definedName name="_SAR1" localSheetId="42">#REF!</definedName>
    <definedName name="_SAR1" localSheetId="43">#REF!</definedName>
    <definedName name="_SAR1" localSheetId="18">#REF!</definedName>
    <definedName name="_SAR1" localSheetId="20">#REF!</definedName>
    <definedName name="_SAR1" localSheetId="21">#REF!</definedName>
    <definedName name="_SAR1" localSheetId="22">#REF!</definedName>
    <definedName name="_SAR1">#REF!</definedName>
    <definedName name="_sei2" localSheetId="42">#REF!</definedName>
    <definedName name="_sei2">#REF!</definedName>
    <definedName name="_sei98" localSheetId="42">#REF!</definedName>
    <definedName name="_sei98">#REF!</definedName>
    <definedName name="_Sort" localSheetId="28" hidden="1">#REF!</definedName>
    <definedName name="_Sort" localSheetId="1" hidden="1">#REF!</definedName>
    <definedName name="_Sort" localSheetId="42" hidden="1">#REF!</definedName>
    <definedName name="_Sort" localSheetId="43" hidden="1">#REF!</definedName>
    <definedName name="_Sort" localSheetId="22" hidden="1">#REF!</definedName>
    <definedName name="_Sort" hidden="1">#REF!</definedName>
    <definedName name="_SRN96" localSheetId="42">#REF!</definedName>
    <definedName name="_SRN96">#REF!</definedName>
    <definedName name="_SRT11" localSheetId="19" hidden="1">{"Minpmon",#N/A,FALSE,"Monthinput"}</definedName>
    <definedName name="_SRT11" localSheetId="23" hidden="1">{"Minpmon",#N/A,FALSE,"Monthinput"}</definedName>
    <definedName name="_SRT11" localSheetId="28" hidden="1">{"Minpmon",#N/A,FALSE,"Monthinput"}</definedName>
    <definedName name="_SRT11" localSheetId="30" hidden="1">{"Minpmon",#N/A,FALSE,"Monthinput"}</definedName>
    <definedName name="_SRT11" localSheetId="1" hidden="1">{"Minpmon",#N/A,FALSE,"Monthinput"}</definedName>
    <definedName name="_SRT11" localSheetId="24" hidden="1">{"Minpmon",#N/A,FALSE,"Monthinput"}</definedName>
    <definedName name="_SRT11" localSheetId="25" hidden="1">{"Minpmon",#N/A,FALSE,"Monthinput"}</definedName>
    <definedName name="_SRT11" localSheetId="26" hidden="1">{"Minpmon",#N/A,FALSE,"Monthinput"}</definedName>
    <definedName name="_SRT11" localSheetId="27" hidden="1">{"Minpmon",#N/A,FALSE,"Monthinput"}</definedName>
    <definedName name="_SRT11" localSheetId="29" hidden="1">{"Minpmon",#N/A,FALSE,"Monthinput"}</definedName>
    <definedName name="_SRT11" localSheetId="41" hidden="1">{"Minpmon",#N/A,FALSE,"Monthinput"}</definedName>
    <definedName name="_SRT11" localSheetId="42" hidden="1">{"Minpmon",#N/A,FALSE,"Monthinput"}</definedName>
    <definedName name="_SRT11" localSheetId="43" hidden="1">{"Minpmon",#N/A,FALSE,"Monthinput"}</definedName>
    <definedName name="_SRT11" localSheetId="18" hidden="1">{"Minpmon",#N/A,FALSE,"Monthinput"}</definedName>
    <definedName name="_SRT11" localSheetId="20" hidden="1">{"Minpmon",#N/A,FALSE,"Monthinput"}</definedName>
    <definedName name="_SRT11" localSheetId="21" hidden="1">{"Minpmon",#N/A,FALSE,"Monthinput"}</definedName>
    <definedName name="_SRT11" localSheetId="22" hidden="1">{"Minpmon",#N/A,FALSE,"Monthinput"}</definedName>
    <definedName name="_SRT11" hidden="1">{"Minpmon",#N/A,FALSE,"Monthinput"}</definedName>
    <definedName name="_SRT111" localSheetId="19" hidden="1">{"Minpmon",#N/A,FALSE,"Monthinput"}</definedName>
    <definedName name="_SRT111" localSheetId="23" hidden="1">{"Minpmon",#N/A,FALSE,"Monthinput"}</definedName>
    <definedName name="_SRT111" localSheetId="28" hidden="1">{"Minpmon",#N/A,FALSE,"Monthinput"}</definedName>
    <definedName name="_SRT111" localSheetId="30" hidden="1">{"Minpmon",#N/A,FALSE,"Monthinput"}</definedName>
    <definedName name="_SRT111" localSheetId="1" hidden="1">{"Minpmon",#N/A,FALSE,"Monthinput"}</definedName>
    <definedName name="_SRT111" localSheetId="24" hidden="1">{"Minpmon",#N/A,FALSE,"Monthinput"}</definedName>
    <definedName name="_SRT111" localSheetId="25" hidden="1">{"Minpmon",#N/A,FALSE,"Monthinput"}</definedName>
    <definedName name="_SRT111" localSheetId="26" hidden="1">{"Minpmon",#N/A,FALSE,"Monthinput"}</definedName>
    <definedName name="_SRT111" localSheetId="27" hidden="1">{"Minpmon",#N/A,FALSE,"Monthinput"}</definedName>
    <definedName name="_SRT111" localSheetId="29" hidden="1">{"Minpmon",#N/A,FALSE,"Monthinput"}</definedName>
    <definedName name="_SRT111" localSheetId="41" hidden="1">{"Minpmon",#N/A,FALSE,"Monthinput"}</definedName>
    <definedName name="_SRT111" localSheetId="42" hidden="1">{"Minpmon",#N/A,FALSE,"Monthinput"}</definedName>
    <definedName name="_SRT111" localSheetId="43" hidden="1">{"Minpmon",#N/A,FALSE,"Monthinput"}</definedName>
    <definedName name="_SRT111" localSheetId="18" hidden="1">{"Minpmon",#N/A,FALSE,"Monthinput"}</definedName>
    <definedName name="_SRT111" localSheetId="20" hidden="1">{"Minpmon",#N/A,FALSE,"Monthinput"}</definedName>
    <definedName name="_SRT111" localSheetId="21" hidden="1">{"Minpmon",#N/A,FALSE,"Monthinput"}</definedName>
    <definedName name="_SRT111" localSheetId="22" hidden="1">{"Minpmon",#N/A,FALSE,"Monthinput"}</definedName>
    <definedName name="_SRT111" hidden="1">{"Minpmon",#N/A,FALSE,"Monthinput"}</definedName>
    <definedName name="_SUM2" localSheetId="28">#REF!</definedName>
    <definedName name="_SUM2" localSheetId="1">#REF!</definedName>
    <definedName name="_SUM2" localSheetId="29">#REF!</definedName>
    <definedName name="_SUM2" localSheetId="42">#REF!</definedName>
    <definedName name="_SUM2" localSheetId="43">#REF!</definedName>
    <definedName name="_SUM2" localSheetId="18">#REF!</definedName>
    <definedName name="_SUM2" localSheetId="20">#REF!</definedName>
    <definedName name="_SUM2" localSheetId="21">#REF!</definedName>
    <definedName name="_SUM2" localSheetId="22">#REF!</definedName>
    <definedName name="_SUM2">#REF!</definedName>
    <definedName name="_t7">[44]R7!$A$1:$G$31</definedName>
    <definedName name="_TAB1" localSheetId="28">#REF!</definedName>
    <definedName name="_TAB1" localSheetId="1">#REF!</definedName>
    <definedName name="_TAB1" localSheetId="42">#REF!</definedName>
    <definedName name="_TAB1" localSheetId="43">#REF!</definedName>
    <definedName name="_TAB1" localSheetId="22">#REF!</definedName>
    <definedName name="_TAB1">#REF!</definedName>
    <definedName name="_TAB10">[45]TC!#REF!</definedName>
    <definedName name="_TAB11">[45]TC!#REF!</definedName>
    <definedName name="_TAB12" localSheetId="42">#REF!</definedName>
    <definedName name="_TAB12">#REF!</definedName>
    <definedName name="_TAB13">[45]TC!#REF!</definedName>
    <definedName name="_TAB16">[45]Null1!#REF!</definedName>
    <definedName name="_TAB18">[45]TC!#REF!</definedName>
    <definedName name="_Tab19" localSheetId="28">#REF!</definedName>
    <definedName name="_Tab19" localSheetId="1">#REF!</definedName>
    <definedName name="_Tab19" localSheetId="42">#REF!</definedName>
    <definedName name="_Tab19" localSheetId="43">#REF!</definedName>
    <definedName name="_Tab19" localSheetId="22">#REF!</definedName>
    <definedName name="_Tab19">#REF!</definedName>
    <definedName name="_Tab2" localSheetId="42">#REF!</definedName>
    <definedName name="_Tab2">#REF!</definedName>
    <definedName name="_Tab20" localSheetId="28">#REF!</definedName>
    <definedName name="_Tab20" localSheetId="1">#REF!</definedName>
    <definedName name="_Tab20" localSheetId="42">#REF!</definedName>
    <definedName name="_Tab20" localSheetId="22">#REF!</definedName>
    <definedName name="_Tab20">#REF!</definedName>
    <definedName name="_Tab21" localSheetId="28">#REF!</definedName>
    <definedName name="_Tab21" localSheetId="1">#REF!</definedName>
    <definedName name="_Tab21" localSheetId="42">#REF!</definedName>
    <definedName name="_Tab21" localSheetId="22">#REF!</definedName>
    <definedName name="_Tab21">#REF!</definedName>
    <definedName name="_Tab22" localSheetId="28">#REF!</definedName>
    <definedName name="_Tab22" localSheetId="1">#REF!</definedName>
    <definedName name="_Tab22" localSheetId="42">#REF!</definedName>
    <definedName name="_Tab22" localSheetId="22">#REF!</definedName>
    <definedName name="_Tab22">#REF!</definedName>
    <definedName name="_Tab23" localSheetId="28">#REF!</definedName>
    <definedName name="_Tab23" localSheetId="1">#REF!</definedName>
    <definedName name="_Tab23" localSheetId="42">#REF!</definedName>
    <definedName name="_Tab23" localSheetId="22">#REF!</definedName>
    <definedName name="_Tab23">#REF!</definedName>
    <definedName name="_Tab24" localSheetId="28">#REF!</definedName>
    <definedName name="_Tab24" localSheetId="1">#REF!</definedName>
    <definedName name="_Tab24" localSheetId="42">#REF!</definedName>
    <definedName name="_Tab24" localSheetId="22">#REF!</definedName>
    <definedName name="_Tab24">#REF!</definedName>
    <definedName name="_Tab26" localSheetId="28">#REF!</definedName>
    <definedName name="_Tab26" localSheetId="1">#REF!</definedName>
    <definedName name="_Tab26" localSheetId="42">#REF!</definedName>
    <definedName name="_Tab26" localSheetId="22">#REF!</definedName>
    <definedName name="_Tab26">#REF!</definedName>
    <definedName name="_Tab27" localSheetId="28">#REF!</definedName>
    <definedName name="_Tab27" localSheetId="1">#REF!</definedName>
    <definedName name="_Tab27" localSheetId="42">#REF!</definedName>
    <definedName name="_Tab27" localSheetId="22">#REF!</definedName>
    <definedName name="_Tab27">#REF!</definedName>
    <definedName name="_Tab28" localSheetId="28">#REF!</definedName>
    <definedName name="_Tab28" localSheetId="1">#REF!</definedName>
    <definedName name="_Tab28" localSheetId="42">#REF!</definedName>
    <definedName name="_Tab28" localSheetId="22">#REF!</definedName>
    <definedName name="_Tab28">#REF!</definedName>
    <definedName name="_Tab29" localSheetId="28">#REF!</definedName>
    <definedName name="_Tab29" localSheetId="1">#REF!</definedName>
    <definedName name="_Tab29" localSheetId="42">#REF!</definedName>
    <definedName name="_Tab29" localSheetId="22">#REF!</definedName>
    <definedName name="_Tab29">#REF!</definedName>
    <definedName name="_TAB3">[45]TC!#REF!</definedName>
    <definedName name="_Tab30" localSheetId="28">#REF!</definedName>
    <definedName name="_Tab30" localSheetId="1">#REF!</definedName>
    <definedName name="_Tab30" localSheetId="42">#REF!</definedName>
    <definedName name="_Tab30" localSheetId="22">#REF!</definedName>
    <definedName name="_Tab30">#REF!</definedName>
    <definedName name="_Tab31" localSheetId="28">#REF!</definedName>
    <definedName name="_Tab31" localSheetId="1">#REF!</definedName>
    <definedName name="_Tab31" localSheetId="42">#REF!</definedName>
    <definedName name="_Tab31" localSheetId="22">#REF!</definedName>
    <definedName name="_Tab31">#REF!</definedName>
    <definedName name="_Tab32" localSheetId="28">#REF!</definedName>
    <definedName name="_Tab32" localSheetId="1">#REF!</definedName>
    <definedName name="_Tab32" localSheetId="42">#REF!</definedName>
    <definedName name="_Tab32" localSheetId="22">#REF!</definedName>
    <definedName name="_Tab32">#REF!</definedName>
    <definedName name="_Tab33" localSheetId="28">#REF!</definedName>
    <definedName name="_Tab33" localSheetId="1">#REF!</definedName>
    <definedName name="_Tab33" localSheetId="42">#REF!</definedName>
    <definedName name="_Tab33" localSheetId="22">#REF!</definedName>
    <definedName name="_Tab33">#REF!</definedName>
    <definedName name="_Tab34" localSheetId="28">#REF!</definedName>
    <definedName name="_Tab34" localSheetId="1">#REF!</definedName>
    <definedName name="_Tab34" localSheetId="42">#REF!</definedName>
    <definedName name="_Tab34" localSheetId="22">#REF!</definedName>
    <definedName name="_Tab34">#REF!</definedName>
    <definedName name="_Tab35" localSheetId="28">#REF!</definedName>
    <definedName name="_Tab35" localSheetId="1">#REF!</definedName>
    <definedName name="_Tab35" localSheetId="42">#REF!</definedName>
    <definedName name="_Tab35" localSheetId="22">#REF!</definedName>
    <definedName name="_Tab35">#REF!</definedName>
    <definedName name="_Tab36" localSheetId="42">#REF!</definedName>
    <definedName name="_Tab36">#REF!</definedName>
    <definedName name="_Tab37" localSheetId="42">#REF!</definedName>
    <definedName name="_Tab37">#REF!</definedName>
    <definedName name="_Tab38" localSheetId="42">#REF!</definedName>
    <definedName name="_Tab38">#REF!</definedName>
    <definedName name="_Tab39" localSheetId="42">#REF!</definedName>
    <definedName name="_Tab39">#REF!</definedName>
    <definedName name="_tAB4">'[46]shared data'!$A$1:$G$71</definedName>
    <definedName name="_Tab40" localSheetId="42">#REF!</definedName>
    <definedName name="_Tab40">#REF!</definedName>
    <definedName name="_tab41" localSheetId="42">#REF!</definedName>
    <definedName name="_tab41">#REF!</definedName>
    <definedName name="_TAB5">[45]TC!#REF!</definedName>
    <definedName name="_TAB6">[45]TC!#REF!</definedName>
    <definedName name="_TAB7" localSheetId="42">#REF!</definedName>
    <definedName name="_TAB7">#REF!</definedName>
    <definedName name="_TAB8">[45]TC!#REF!</definedName>
    <definedName name="_TAB9">[45]TC!#REF!</definedName>
    <definedName name="_tbl1" localSheetId="42">#REF!</definedName>
    <definedName name="_tbl1">#REF!</definedName>
    <definedName name="_tnt1">#N/A</definedName>
    <definedName name="_Toc127541614" localSheetId="18">'Tabla 6'!$D$6</definedName>
    <definedName name="_Toc159339486" localSheetId="19">'Gráfico 14'!$B$7</definedName>
    <definedName name="_Toc189039514" localSheetId="0">'Gráfico 1'!$B$6</definedName>
    <definedName name="_Toc189039519" localSheetId="6">'Gráfico 6'!$C$7</definedName>
    <definedName name="_Toc190966027" localSheetId="36">'Tabla 17'!$C$5</definedName>
    <definedName name="_Toc191191306_3" localSheetId="23">[47]anex7!#REF!</definedName>
    <definedName name="_Toc191191306_3" localSheetId="28">[47]anex7!#REF!</definedName>
    <definedName name="_Toc191191306_3" localSheetId="1">[47]anex7!#REF!</definedName>
    <definedName name="_Toc191191306_3" localSheetId="29">[47]anex7!#REF!</definedName>
    <definedName name="_Toc191191306_3" localSheetId="43">[47]anex7!#REF!</definedName>
    <definedName name="_Toc191191306_3" localSheetId="18">[47]anex7!#REF!</definedName>
    <definedName name="_Toc191191306_3" localSheetId="20">[47]anex7!#REF!</definedName>
    <definedName name="_Toc191191306_3" localSheetId="21">[47]anex7!#REF!</definedName>
    <definedName name="_Toc191191306_3" localSheetId="22">[47]anex7!#REF!</definedName>
    <definedName name="_Toc191191306_3">[47]anex7!#REF!</definedName>
    <definedName name="_TOT58" localSheetId="1">[7]GROWTH!#REF!</definedName>
    <definedName name="_TOT58" localSheetId="29">[7]GROWTH!#REF!</definedName>
    <definedName name="_TOT58" localSheetId="43">[7]GROWTH!#REF!</definedName>
    <definedName name="_TOT58" localSheetId="22">[7]GROWTH!#REF!</definedName>
    <definedName name="_TOT58">[7]GROWTH!#REF!</definedName>
    <definedName name="_UES96" localSheetId="42">#REF!</definedName>
    <definedName name="_UES96">#REF!</definedName>
    <definedName name="_VAO98" localSheetId="42">#REF!</definedName>
    <definedName name="_VAO98">#REF!</definedName>
    <definedName name="_VAO99" localSheetId="42">#REF!</definedName>
    <definedName name="_VAO99">#REF!</definedName>
    <definedName name="_WB2" localSheetId="28">#REF!</definedName>
    <definedName name="_WB2" localSheetId="1">#REF!</definedName>
    <definedName name="_WB2" localSheetId="29">#REF!</definedName>
    <definedName name="_WB2" localSheetId="42">#REF!</definedName>
    <definedName name="_WB2" localSheetId="43">#REF!</definedName>
    <definedName name="_WB2" localSheetId="18">#REF!</definedName>
    <definedName name="_WB2" localSheetId="20">#REF!</definedName>
    <definedName name="_WB2" localSheetId="21">#REF!</definedName>
    <definedName name="_WB2" localSheetId="22">#REF!</definedName>
    <definedName name="_WB2">#REF!</definedName>
    <definedName name="_WEO1" localSheetId="42">#REF!</definedName>
    <definedName name="_WEO1">#REF!</definedName>
    <definedName name="_WEO2" localSheetId="42">#REF!</definedName>
    <definedName name="_WEO2">#REF!</definedName>
    <definedName name="_xlcn.WorksheetConnection_MUCI2020v3.xlsxTabla1" hidden="1">[48]!Tabla1[#Data]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 localSheetId="28">[3]Imp!#REF!</definedName>
    <definedName name="_Z" localSheetId="1">[3]Imp!#REF!</definedName>
    <definedName name="_Z" localSheetId="29">[3]Imp!#REF!</definedName>
    <definedName name="_Z" localSheetId="18">[3]Imp!#REF!</definedName>
    <definedName name="_Z" localSheetId="20">[3]Imp!#REF!</definedName>
    <definedName name="_Z" localSheetId="21">[3]Imp!#REF!</definedName>
    <definedName name="_Z" localSheetId="22">[3]Imp!#REF!</definedName>
    <definedName name="_Z">[3]Imp!#REF!</definedName>
    <definedName name="a" localSheetId="23" hidden="1">[21]WB!#REF!</definedName>
    <definedName name="a" localSheetId="28" hidden="1">[21]WB!#REF!</definedName>
    <definedName name="A" localSheetId="1">#REF!</definedName>
    <definedName name="a" localSheetId="29" hidden="1">[21]WB!#REF!</definedName>
    <definedName name="a" localSheetId="43" hidden="1">[21]WB!#REF!</definedName>
    <definedName name="a" localSheetId="18" hidden="1">[21]WB!#REF!</definedName>
    <definedName name="a" localSheetId="20" hidden="1">[21]WB!#REF!</definedName>
    <definedName name="a" localSheetId="21" hidden="1">[21]WB!#REF!</definedName>
    <definedName name="a" localSheetId="22" hidden="1">[21]WB!#REF!</definedName>
    <definedName name="a" hidden="1">[21]WB!#REF!</definedName>
    <definedName name="a\V104" localSheetId="29">[31]QNEWLOR!#REF!</definedName>
    <definedName name="a\V104" localSheetId="43">[31]QNEWLOR!#REF!</definedName>
    <definedName name="a\V104" localSheetId="22">[31]QNEWLOR!#REF!</definedName>
    <definedName name="a\V104">[31]QNEWLOR!#REF!</definedName>
    <definedName name="A_impresión_IM">'[49]ponder a y p '!$A$1:$N$50</definedName>
    <definedName name="aa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19" hidden="1">{"Riqfin97",#N/A,FALSE,"Tran";"Riqfinpro",#N/A,FALSE,"Tran"}</definedName>
    <definedName name="aaa" localSheetId="23" hidden="1">{"Riqfin97",#N/A,FALSE,"Tran";"Riqfinpro",#N/A,FALSE,"Tran"}</definedName>
    <definedName name="aaa" localSheetId="28" hidden="1">{"Riqfin97",#N/A,FALSE,"Tran";"Riqfinpro",#N/A,FALSE,"Tran"}</definedName>
    <definedName name="aaa" localSheetId="30" hidden="1">{"Riqfin97",#N/A,FALSE,"Tran";"Riqfinpro",#N/A,FALSE,"Tran"}</definedName>
    <definedName name="aaa" localSheetId="1" hidden="1">{"Riqfin97",#N/A,FALSE,"Tran";"Riqfinpro",#N/A,FALSE,"Tran"}</definedName>
    <definedName name="aaa" localSheetId="24" hidden="1">{"Riqfin97",#N/A,FALSE,"Tran";"Riqfinpro",#N/A,FALSE,"Tran"}</definedName>
    <definedName name="aaa" localSheetId="25" hidden="1">{"Riqfin97",#N/A,FALSE,"Tran";"Riqfinpro",#N/A,FALSE,"Tran"}</definedName>
    <definedName name="aaa" localSheetId="26" hidden="1">{"Riqfin97",#N/A,FALSE,"Tran";"Riqfinpro",#N/A,FALSE,"Tran"}</definedName>
    <definedName name="aaa" localSheetId="27" hidden="1">{"Riqfin97",#N/A,FALSE,"Tran";"Riqfinpro",#N/A,FALSE,"Tran"}</definedName>
    <definedName name="aaa" localSheetId="29" hidden="1">{"Riqfin97",#N/A,FALSE,"Tran";"Riqfinpro",#N/A,FALSE,"Tran"}</definedName>
    <definedName name="aaa" localSheetId="41" hidden="1">{"Riqfin97",#N/A,FALSE,"Tran";"Riqfinpro",#N/A,FALSE,"Tran"}</definedName>
    <definedName name="aaa" localSheetId="42" hidden="1">{"Riqfin97",#N/A,FALSE,"Tran";"Riqfinpro",#N/A,FALSE,"Tran"}</definedName>
    <definedName name="aaa" localSheetId="43" hidden="1">{"Riqfin97",#N/A,FALSE,"Tran";"Riqfinpro",#N/A,FALSE,"Tran"}</definedName>
    <definedName name="aaa" localSheetId="18" hidden="1">{"Riqfin97",#N/A,FALSE,"Tran";"Riqfinpro",#N/A,FALSE,"Tran"}</definedName>
    <definedName name="aaa" localSheetId="20" hidden="1">{"Riqfin97",#N/A,FALSE,"Tran";"Riqfinpro",#N/A,FALSE,"Tran"}</definedName>
    <definedName name="aaa" localSheetId="21" hidden="1">{"Riqfin97",#N/A,FALSE,"Tran";"Riqfinpro",#N/A,FALSE,"Tran"}</definedName>
    <definedName name="aaa" localSheetId="22" hidden="1">{"Riqfin97",#N/A,FALSE,"Tran";"Riqfinpro",#N/A,FALSE,"Tran"}</definedName>
    <definedName name="aaa" hidden="1">{"Riqfin97",#N/A,FALSE,"Tran";"Riqfinpro",#N/A,FALSE,"Tran"}</definedName>
    <definedName name="aaaaaaaaaa">#N/A</definedName>
    <definedName name="ABR._89" localSheetId="42">#REF!</definedName>
    <definedName name="ABR._89">#REF!</definedName>
    <definedName name="abu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 localSheetId="28">#REF!</definedName>
    <definedName name="abv" localSheetId="1">#REF!</definedName>
    <definedName name="abv" localSheetId="29">#REF!</definedName>
    <definedName name="abv" localSheetId="42">#REF!</definedName>
    <definedName name="abv" localSheetId="43">#REF!</definedName>
    <definedName name="abv" localSheetId="18">#REF!</definedName>
    <definedName name="abv" localSheetId="20">#REF!</definedName>
    <definedName name="abv" localSheetId="21">#REF!</definedName>
    <definedName name="abv" localSheetId="22">#REF!</definedName>
    <definedName name="abv">#REF!</definedName>
    <definedName name="abx" localSheetId="28">#REF!</definedName>
    <definedName name="abx" localSheetId="1">#REF!</definedName>
    <definedName name="abx" localSheetId="42">#REF!</definedName>
    <definedName name="abx" localSheetId="43">#REF!</definedName>
    <definedName name="abx" localSheetId="22">#REF!</definedName>
    <definedName name="abx">#REF!</definedName>
    <definedName name="AccessDatabase" hidden="1">"\\De2kp-42538\BOLETIN\Claga\CLAGA2000.mdb"</definedName>
    <definedName name="ACENARIO" localSheetId="42">#REF!</definedName>
    <definedName name="ACENARIO">#REF!</definedName>
    <definedName name="acentral" localSheetId="42">#REF!</definedName>
    <definedName name="acentral">#REF!</definedName>
    <definedName name="ACT" localSheetId="42">#REF!</definedName>
    <definedName name="ACT">#REF!</definedName>
    <definedName name="Act.Inmv.Bruto">'[50]Ranking Bancario'!$AX$4:$BB$54</definedName>
    <definedName name="Act.Inmv.Neto">'[50]Ranking Bancario'!$AP$4:$AT$54</definedName>
    <definedName name="ACTIVATE" localSheetId="28">#REF!</definedName>
    <definedName name="ACTIVATE" localSheetId="1">#REF!</definedName>
    <definedName name="ACTIVATE" localSheetId="29">#REF!</definedName>
    <definedName name="ACTIVATE" localSheetId="42">#REF!</definedName>
    <definedName name="ACTIVATE" localSheetId="43">#REF!</definedName>
    <definedName name="ACTIVATE" localSheetId="18">#REF!</definedName>
    <definedName name="ACTIVATE" localSheetId="20">#REF!</definedName>
    <definedName name="ACTIVATE" localSheetId="21">#REF!</definedName>
    <definedName name="ACTIVATE" localSheetId="22">#REF!</definedName>
    <definedName name="ACTIVATE">#REF!</definedName>
    <definedName name="Actual" localSheetId="28">#REF!</definedName>
    <definedName name="Actual" localSheetId="1">#REF!</definedName>
    <definedName name="Actual" localSheetId="42">#REF!</definedName>
    <definedName name="Actual" localSheetId="43">#REF!</definedName>
    <definedName name="Actual" localSheetId="22">#REF!</definedName>
    <definedName name="Actual">#REF!</definedName>
    <definedName name="ACUMULADO">#N/A</definedName>
    <definedName name="ACwvu.PLA1." localSheetId="23" hidden="1">'[51]COP FED'!#REF!</definedName>
    <definedName name="ACwvu.PLA1." localSheetId="28" hidden="1">'[51]COP FED'!#REF!</definedName>
    <definedName name="ACwvu.PLA1." localSheetId="29" hidden="1">'[51]COP FED'!#REF!</definedName>
    <definedName name="ACwvu.PLA1." localSheetId="43" hidden="1">'[51]COP FED'!#REF!</definedName>
    <definedName name="ACwvu.PLA1." localSheetId="18" hidden="1">'[51]COP FED'!#REF!</definedName>
    <definedName name="ACwvu.PLA1." localSheetId="20" hidden="1">'[51]COP FED'!#REF!</definedName>
    <definedName name="ACwvu.PLA1." localSheetId="21" hidden="1">'[51]COP FED'!#REF!</definedName>
    <definedName name="ACwvu.PLA1." localSheetId="22" hidden="1">'[51]COP FED'!#REF!</definedName>
    <definedName name="ACwvu.PLA1." hidden="1">'[51]COP FED'!#REF!</definedName>
    <definedName name="ACwvu.PLA2." hidden="1">'[51]COP FED'!$A$1:$N$49</definedName>
    <definedName name="ad" localSheetId="19" hidden="1">{"Riqfin97",#N/A,FALSE,"Tran";"Riqfinpro",#N/A,FALSE,"Tran"}</definedName>
    <definedName name="ad" localSheetId="23" hidden="1">{"Riqfin97",#N/A,FALSE,"Tran";"Riqfinpro",#N/A,FALSE,"Tran"}</definedName>
    <definedName name="ad" localSheetId="28" hidden="1">{"Riqfin97",#N/A,FALSE,"Tran";"Riqfinpro",#N/A,FALSE,"Tran"}</definedName>
    <definedName name="ad" localSheetId="30" hidden="1">{"Riqfin97",#N/A,FALSE,"Tran";"Riqfinpro",#N/A,FALSE,"Tran"}</definedName>
    <definedName name="ad" localSheetId="1" hidden="1">{"Riqfin97",#N/A,FALSE,"Tran";"Riqfinpro",#N/A,FALSE,"Tran"}</definedName>
    <definedName name="ad" localSheetId="24" hidden="1">{"Riqfin97",#N/A,FALSE,"Tran";"Riqfinpro",#N/A,FALSE,"Tran"}</definedName>
    <definedName name="ad" localSheetId="25" hidden="1">{"Riqfin97",#N/A,FALSE,"Tran";"Riqfinpro",#N/A,FALSE,"Tran"}</definedName>
    <definedName name="ad" localSheetId="26" hidden="1">{"Riqfin97",#N/A,FALSE,"Tran";"Riqfinpro",#N/A,FALSE,"Tran"}</definedName>
    <definedName name="ad" localSheetId="27" hidden="1">{"Riqfin97",#N/A,FALSE,"Tran";"Riqfinpro",#N/A,FALSE,"Tran"}</definedName>
    <definedName name="ad" localSheetId="29" hidden="1">{"Riqfin97",#N/A,FALSE,"Tran";"Riqfinpro",#N/A,FALSE,"Tran"}</definedName>
    <definedName name="ad" localSheetId="41" hidden="1">{"Riqfin97",#N/A,FALSE,"Tran";"Riqfinpro",#N/A,FALSE,"Tran"}</definedName>
    <definedName name="ad" localSheetId="42" hidden="1">{"Riqfin97",#N/A,FALSE,"Tran";"Riqfinpro",#N/A,FALSE,"Tran"}</definedName>
    <definedName name="ad" localSheetId="43" hidden="1">{"Riqfin97",#N/A,FALSE,"Tran";"Riqfinpro",#N/A,FALSE,"Tran"}</definedName>
    <definedName name="ad" localSheetId="18" hidden="1">{"Riqfin97",#N/A,FALSE,"Tran";"Riqfinpro",#N/A,FALSE,"Tran"}</definedName>
    <definedName name="ad" localSheetId="20" hidden="1">{"Riqfin97",#N/A,FALSE,"Tran";"Riqfinpro",#N/A,FALSE,"Tran"}</definedName>
    <definedName name="ad" localSheetId="21" hidden="1">{"Riqfin97",#N/A,FALSE,"Tran";"Riqfinpro",#N/A,FALSE,"Tran"}</definedName>
    <definedName name="ad" localSheetId="22" hidden="1">{"Riqfin97",#N/A,FALSE,"Tran";"Riqfinpro",#N/A,FALSE,"Tran"}</definedName>
    <definedName name="ad" hidden="1">{"Riqfin97",#N/A,FALSE,"Tran";"Riqfinpro",#N/A,FALSE,"Tran"}</definedName>
    <definedName name="adaD" localSheetId="28">#REF!</definedName>
    <definedName name="adaD" localSheetId="1">#REF!</definedName>
    <definedName name="adaD" localSheetId="29">#REF!</definedName>
    <definedName name="adaD" localSheetId="42">#REF!</definedName>
    <definedName name="adaD" localSheetId="43">#REF!</definedName>
    <definedName name="adaD" localSheetId="18">#REF!</definedName>
    <definedName name="adaD" localSheetId="20">#REF!</definedName>
    <definedName name="adaD" localSheetId="21">#REF!</definedName>
    <definedName name="adaD" localSheetId="22">#REF!</definedName>
    <definedName name="adaD">#REF!</definedName>
    <definedName name="Adb">[52]CIRRs!$C$59</definedName>
    <definedName name="Adf">[52]CIRRs!$C$60</definedName>
    <definedName name="ADICIONAIS" localSheetId="42">#REF!</definedName>
    <definedName name="ADICIONAIS">#REF!</definedName>
    <definedName name="adrra" localSheetId="28">#REF!</definedName>
    <definedName name="adrra" localSheetId="1">#REF!</definedName>
    <definedName name="adrra" localSheetId="42">#REF!</definedName>
    <definedName name="adrra" localSheetId="43">#REF!</definedName>
    <definedName name="adrra" localSheetId="22">#REF!</definedName>
    <definedName name="adrra">#REF!</definedName>
    <definedName name="adsadrr" localSheetId="28" hidden="1">#REF!</definedName>
    <definedName name="adsadrr" localSheetId="1" hidden="1">#REF!</definedName>
    <definedName name="adsadrr" localSheetId="42" hidden="1">#REF!</definedName>
    <definedName name="adsadrr" localSheetId="43" hidden="1">#REF!</definedName>
    <definedName name="adsadrr" localSheetId="22" hidden="1">#REF!</definedName>
    <definedName name="adsadrr" hidden="1">#REF!</definedName>
    <definedName name="adsftreagtrgtqergt" localSheetId="29">[5]!adsftreagtrgtqergt</definedName>
    <definedName name="adsftreagtrgtqergt" localSheetId="42">[5]!adsftreagtrgtqergt</definedName>
    <definedName name="adsftreagtrgtqergt">[5]!adsftreagtrgtqergt</definedName>
    <definedName name="af" localSheetId="19" hidden="1">{"Tab1",#N/A,FALSE,"P";"Tab2",#N/A,FALSE,"P"}</definedName>
    <definedName name="af" localSheetId="23" hidden="1">{"Tab1",#N/A,FALSE,"P";"Tab2",#N/A,FALSE,"P"}</definedName>
    <definedName name="af" localSheetId="28" hidden="1">{"Tab1",#N/A,FALSE,"P";"Tab2",#N/A,FALSE,"P"}</definedName>
    <definedName name="af" localSheetId="30" hidden="1">{"Tab1",#N/A,FALSE,"P";"Tab2",#N/A,FALSE,"P"}</definedName>
    <definedName name="af" localSheetId="1" hidden="1">{"Tab1",#N/A,FALSE,"P";"Tab2",#N/A,FALSE,"P"}</definedName>
    <definedName name="af" localSheetId="24" hidden="1">{"Tab1",#N/A,FALSE,"P";"Tab2",#N/A,FALSE,"P"}</definedName>
    <definedName name="af" localSheetId="25" hidden="1">{"Tab1",#N/A,FALSE,"P";"Tab2",#N/A,FALSE,"P"}</definedName>
    <definedName name="af" localSheetId="26" hidden="1">{"Tab1",#N/A,FALSE,"P";"Tab2",#N/A,FALSE,"P"}</definedName>
    <definedName name="af" localSheetId="27" hidden="1">{"Tab1",#N/A,FALSE,"P";"Tab2",#N/A,FALSE,"P"}</definedName>
    <definedName name="af" localSheetId="29" hidden="1">{"Tab1",#N/A,FALSE,"P";"Tab2",#N/A,FALSE,"P"}</definedName>
    <definedName name="af" localSheetId="41" hidden="1">{"Tab1",#N/A,FALSE,"P";"Tab2",#N/A,FALSE,"P"}</definedName>
    <definedName name="af" localSheetId="42" hidden="1">{"Tab1",#N/A,FALSE,"P";"Tab2",#N/A,FALSE,"P"}</definedName>
    <definedName name="af" localSheetId="43" hidden="1">{"Tab1",#N/A,FALSE,"P";"Tab2",#N/A,FALSE,"P"}</definedName>
    <definedName name="af" localSheetId="18" hidden="1">{"Tab1",#N/A,FALSE,"P";"Tab2",#N/A,FALSE,"P"}</definedName>
    <definedName name="af" localSheetId="20" hidden="1">{"Tab1",#N/A,FALSE,"P";"Tab2",#N/A,FALSE,"P"}</definedName>
    <definedName name="af" localSheetId="21" hidden="1">{"Tab1",#N/A,FALSE,"P";"Tab2",#N/A,FALSE,"P"}</definedName>
    <definedName name="af" localSheetId="22" hidden="1">{"Tab1",#N/A,FALSE,"P";"Tab2",#N/A,FALSE,"P"}</definedName>
    <definedName name="af" hidden="1">{"Tab1",#N/A,FALSE,"P";"Tab2",#N/A,FALSE,"P"}</definedName>
    <definedName name="aff" localSheetId="19" hidden="1">{"Tab1",#N/A,FALSE,"P";"Tab2",#N/A,FALSE,"P"}</definedName>
    <definedName name="aff" localSheetId="23" hidden="1">{"Tab1",#N/A,FALSE,"P";"Tab2",#N/A,FALSE,"P"}</definedName>
    <definedName name="aff" localSheetId="28" hidden="1">{"Tab1",#N/A,FALSE,"P";"Tab2",#N/A,FALSE,"P"}</definedName>
    <definedName name="aff" localSheetId="30" hidden="1">{"Tab1",#N/A,FALSE,"P";"Tab2",#N/A,FALSE,"P"}</definedName>
    <definedName name="aff" localSheetId="1" hidden="1">{"Tab1",#N/A,FALSE,"P";"Tab2",#N/A,FALSE,"P"}</definedName>
    <definedName name="aff" localSheetId="24" hidden="1">{"Tab1",#N/A,FALSE,"P";"Tab2",#N/A,FALSE,"P"}</definedName>
    <definedName name="aff" localSheetId="25" hidden="1">{"Tab1",#N/A,FALSE,"P";"Tab2",#N/A,FALSE,"P"}</definedName>
    <definedName name="aff" localSheetId="26" hidden="1">{"Tab1",#N/A,FALSE,"P";"Tab2",#N/A,FALSE,"P"}</definedName>
    <definedName name="aff" localSheetId="27" hidden="1">{"Tab1",#N/A,FALSE,"P";"Tab2",#N/A,FALSE,"P"}</definedName>
    <definedName name="aff" localSheetId="29" hidden="1">{"Tab1",#N/A,FALSE,"P";"Tab2",#N/A,FALSE,"P"}</definedName>
    <definedName name="aff" localSheetId="41" hidden="1">{"Tab1",#N/A,FALSE,"P";"Tab2",#N/A,FALSE,"P"}</definedName>
    <definedName name="aff" localSheetId="42" hidden="1">{"Tab1",#N/A,FALSE,"P";"Tab2",#N/A,FALSE,"P"}</definedName>
    <definedName name="aff" localSheetId="43" hidden="1">{"Tab1",#N/A,FALSE,"P";"Tab2",#N/A,FALSE,"P"}</definedName>
    <definedName name="aff" localSheetId="18" hidden="1">{"Tab1",#N/A,FALSE,"P";"Tab2",#N/A,FALSE,"P"}</definedName>
    <definedName name="aff" localSheetId="20" hidden="1">{"Tab1",#N/A,FALSE,"P";"Tab2",#N/A,FALSE,"P"}</definedName>
    <definedName name="aff" localSheetId="21" hidden="1">{"Tab1",#N/A,FALSE,"P";"Tab2",#N/A,FALSE,"P"}</definedName>
    <definedName name="aff" localSheetId="22" hidden="1">{"Tab1",#N/A,FALSE,"P";"Tab2",#N/A,FALSE,"P"}</definedName>
    <definedName name="aff" hidden="1">{"Tab1",#N/A,FALSE,"P";"Tab2",#N/A,FALSE,"P"}</definedName>
    <definedName name="ag" localSheetId="19" hidden="1">{"Tab1",#N/A,FALSE,"P";"Tab2",#N/A,FALSE,"P"}</definedName>
    <definedName name="ag" localSheetId="23" hidden="1">{"Tab1",#N/A,FALSE,"P";"Tab2",#N/A,FALSE,"P"}</definedName>
    <definedName name="ag" localSheetId="28" hidden="1">{"Tab1",#N/A,FALSE,"P";"Tab2",#N/A,FALSE,"P"}</definedName>
    <definedName name="ag" localSheetId="30" hidden="1">{"Tab1",#N/A,FALSE,"P";"Tab2",#N/A,FALSE,"P"}</definedName>
    <definedName name="ag" localSheetId="1" hidden="1">{"Tab1",#N/A,FALSE,"P";"Tab2",#N/A,FALSE,"P"}</definedName>
    <definedName name="ag" localSheetId="24" hidden="1">{"Tab1",#N/A,FALSE,"P";"Tab2",#N/A,FALSE,"P"}</definedName>
    <definedName name="ag" localSheetId="25" hidden="1">{"Tab1",#N/A,FALSE,"P";"Tab2",#N/A,FALSE,"P"}</definedName>
    <definedName name="ag" localSheetId="26" hidden="1">{"Tab1",#N/A,FALSE,"P";"Tab2",#N/A,FALSE,"P"}</definedName>
    <definedName name="ag" localSheetId="27" hidden="1">{"Tab1",#N/A,FALSE,"P";"Tab2",#N/A,FALSE,"P"}</definedName>
    <definedName name="ag" localSheetId="29" hidden="1">{"Tab1",#N/A,FALSE,"P";"Tab2",#N/A,FALSE,"P"}</definedName>
    <definedName name="ag" localSheetId="41" hidden="1">{"Tab1",#N/A,FALSE,"P";"Tab2",#N/A,FALSE,"P"}</definedName>
    <definedName name="ag" localSheetId="42" hidden="1">{"Tab1",#N/A,FALSE,"P";"Tab2",#N/A,FALSE,"P"}</definedName>
    <definedName name="ag" localSheetId="43" hidden="1">{"Tab1",#N/A,FALSE,"P";"Tab2",#N/A,FALSE,"P"}</definedName>
    <definedName name="ag" localSheetId="18" hidden="1">{"Tab1",#N/A,FALSE,"P";"Tab2",#N/A,FALSE,"P"}</definedName>
    <definedName name="ag" localSheetId="20" hidden="1">{"Tab1",#N/A,FALSE,"P";"Tab2",#N/A,FALSE,"P"}</definedName>
    <definedName name="ag" localSheetId="21" hidden="1">{"Tab1",#N/A,FALSE,"P";"Tab2",#N/A,FALSE,"P"}</definedName>
    <definedName name="ag" localSheetId="22" hidden="1">{"Tab1",#N/A,FALSE,"P";"Tab2",#N/A,FALSE,"P"}</definedName>
    <definedName name="ag" hidden="1">{"Tab1",#N/A,FALSE,"P";"Tab2",#N/A,FALSE,"P"}</definedName>
    <definedName name="AGO._89" localSheetId="42">#REF!</definedName>
    <definedName name="AGO._89">#REF!</definedName>
    <definedName name="Agregados">'[50]Ganancias o Pérdidas BC'!$C$10:$H$34</definedName>
    <definedName name="ah" localSheetId="19" hidden="1">{"Riqfin97",#N/A,FALSE,"Tran";"Riqfinpro",#N/A,FALSE,"Tran"}</definedName>
    <definedName name="ah" localSheetId="23" hidden="1">{"Riqfin97",#N/A,FALSE,"Tran";"Riqfinpro",#N/A,FALSE,"Tran"}</definedName>
    <definedName name="ah" localSheetId="28" hidden="1">{"Riqfin97",#N/A,FALSE,"Tran";"Riqfinpro",#N/A,FALSE,"Tran"}</definedName>
    <definedName name="ah" localSheetId="30" hidden="1">{"Riqfin97",#N/A,FALSE,"Tran";"Riqfinpro",#N/A,FALSE,"Tran"}</definedName>
    <definedName name="ah" localSheetId="1" hidden="1">{"Riqfin97",#N/A,FALSE,"Tran";"Riqfinpro",#N/A,FALSE,"Tran"}</definedName>
    <definedName name="ah" localSheetId="24" hidden="1">{"Riqfin97",#N/A,FALSE,"Tran";"Riqfinpro",#N/A,FALSE,"Tran"}</definedName>
    <definedName name="ah" localSheetId="25" hidden="1">{"Riqfin97",#N/A,FALSE,"Tran";"Riqfinpro",#N/A,FALSE,"Tran"}</definedName>
    <definedName name="ah" localSheetId="26" hidden="1">{"Riqfin97",#N/A,FALSE,"Tran";"Riqfinpro",#N/A,FALSE,"Tran"}</definedName>
    <definedName name="ah" localSheetId="27" hidden="1">{"Riqfin97",#N/A,FALSE,"Tran";"Riqfinpro",#N/A,FALSE,"Tran"}</definedName>
    <definedName name="ah" localSheetId="29" hidden="1">{"Riqfin97",#N/A,FALSE,"Tran";"Riqfinpro",#N/A,FALSE,"Tran"}</definedName>
    <definedName name="ah" localSheetId="41" hidden="1">{"Riqfin97",#N/A,FALSE,"Tran";"Riqfinpro",#N/A,FALSE,"Tran"}</definedName>
    <definedName name="ah" localSheetId="42" hidden="1">{"Riqfin97",#N/A,FALSE,"Tran";"Riqfinpro",#N/A,FALSE,"Tran"}</definedName>
    <definedName name="ah" localSheetId="43" hidden="1">{"Riqfin97",#N/A,FALSE,"Tran";"Riqfinpro",#N/A,FALSE,"Tran"}</definedName>
    <definedName name="ah" localSheetId="18" hidden="1">{"Riqfin97",#N/A,FALSE,"Tran";"Riqfinpro",#N/A,FALSE,"Tran"}</definedName>
    <definedName name="ah" localSheetId="20" hidden="1">{"Riqfin97",#N/A,FALSE,"Tran";"Riqfinpro",#N/A,FALSE,"Tran"}</definedName>
    <definedName name="ah" localSheetId="21" hidden="1">{"Riqfin97",#N/A,FALSE,"Tran";"Riqfinpro",#N/A,FALSE,"Tran"}</definedName>
    <definedName name="ah" localSheetId="22" hidden="1">{"Riqfin97",#N/A,FALSE,"Tran";"Riqfinpro",#N/A,FALSE,"Tran"}</definedName>
    <definedName name="ah" hidden="1">{"Riqfin97",#N/A,FALSE,"Tran";"Riqfinpro",#N/A,FALSE,"Tran"}</definedName>
    <definedName name="AI" localSheetId="29">'[53]Expenditure &amp; Saving'!$AF$1:$AF$65536</definedName>
    <definedName name="AI" localSheetId="42">'[53]Expenditure &amp; Saving'!$AF$1:$AF$65536</definedName>
    <definedName name="AI">'[53]Expenditure &amp; Saving'!$AF$1:$AF$65536</definedName>
    <definedName name="aj" localSheetId="19" hidden="1">{"Riqfin97",#N/A,FALSE,"Tran";"Riqfinpro",#N/A,FALSE,"Tran"}</definedName>
    <definedName name="aj" localSheetId="23" hidden="1">{"Riqfin97",#N/A,FALSE,"Tran";"Riqfinpro",#N/A,FALSE,"Tran"}</definedName>
    <definedName name="aj" localSheetId="28" hidden="1">{"Riqfin97",#N/A,FALSE,"Tran";"Riqfinpro",#N/A,FALSE,"Tran"}</definedName>
    <definedName name="aj" localSheetId="30" hidden="1">{"Riqfin97",#N/A,FALSE,"Tran";"Riqfinpro",#N/A,FALSE,"Tran"}</definedName>
    <definedName name="aj" localSheetId="1" hidden="1">{"Riqfin97",#N/A,FALSE,"Tran";"Riqfinpro",#N/A,FALSE,"Tran"}</definedName>
    <definedName name="aj" localSheetId="24" hidden="1">{"Riqfin97",#N/A,FALSE,"Tran";"Riqfinpro",#N/A,FALSE,"Tran"}</definedName>
    <definedName name="aj" localSheetId="25" hidden="1">{"Riqfin97",#N/A,FALSE,"Tran";"Riqfinpro",#N/A,FALSE,"Tran"}</definedName>
    <definedName name="aj" localSheetId="26" hidden="1">{"Riqfin97",#N/A,FALSE,"Tran";"Riqfinpro",#N/A,FALSE,"Tran"}</definedName>
    <definedName name="aj" localSheetId="27" hidden="1">{"Riqfin97",#N/A,FALSE,"Tran";"Riqfinpro",#N/A,FALSE,"Tran"}</definedName>
    <definedName name="aj" localSheetId="29" hidden="1">{"Riqfin97",#N/A,FALSE,"Tran";"Riqfinpro",#N/A,FALSE,"Tran"}</definedName>
    <definedName name="aj" localSheetId="41" hidden="1">{"Riqfin97",#N/A,FALSE,"Tran";"Riqfinpro",#N/A,FALSE,"Tran"}</definedName>
    <definedName name="aj" localSheetId="42" hidden="1">{"Riqfin97",#N/A,FALSE,"Tran";"Riqfinpro",#N/A,FALSE,"Tran"}</definedName>
    <definedName name="aj" localSheetId="43" hidden="1">{"Riqfin97",#N/A,FALSE,"Tran";"Riqfinpro",#N/A,FALSE,"Tran"}</definedName>
    <definedName name="aj" localSheetId="18" hidden="1">{"Riqfin97",#N/A,FALSE,"Tran";"Riqfinpro",#N/A,FALSE,"Tran"}</definedName>
    <definedName name="aj" localSheetId="20" hidden="1">{"Riqfin97",#N/A,FALSE,"Tran";"Riqfinpro",#N/A,FALSE,"Tran"}</definedName>
    <definedName name="aj" localSheetId="21" hidden="1">{"Riqfin97",#N/A,FALSE,"Tran";"Riqfinpro",#N/A,FALSE,"Tran"}</definedName>
    <definedName name="aj" localSheetId="22" hidden="1">{"Riqfin97",#N/A,FALSE,"Tran";"Riqfinpro",#N/A,FALSE,"Tran"}</definedName>
    <definedName name="aj" hidden="1">{"Riqfin97",#N/A,FALSE,"Tran";"Riqfinpro",#N/A,FALSE,"Tran"}</definedName>
    <definedName name="AJU00" localSheetId="42">#REF!</definedName>
    <definedName name="AJU00">#REF!</definedName>
    <definedName name="AJUSTE">[54]GYP!$A$2</definedName>
    <definedName name="AJUSTE2" localSheetId="29">[55]GYP!$A$2</definedName>
    <definedName name="AJUSTE2" localSheetId="42">[55]GYP!$A$2</definedName>
    <definedName name="AJUSTE2">[55]GYP!$A$2</definedName>
    <definedName name="AJUV00" localSheetId="42">#REF!</definedName>
    <definedName name="AJUV00">#REF!</definedName>
    <definedName name="AJUV97" localSheetId="42">#REF!</definedName>
    <definedName name="AJUV97">#REF!</definedName>
    <definedName name="AJUV98" localSheetId="42">#REF!</definedName>
    <definedName name="AJUV98">#REF!</definedName>
    <definedName name="AJUV99" localSheetId="42">#REF!</definedName>
    <definedName name="AJUV99">#REF!</definedName>
    <definedName name="al" localSheetId="19" hidden="1">{"Riqfin97",#N/A,FALSE,"Tran";"Riqfinpro",#N/A,FALSE,"Tran"}</definedName>
    <definedName name="al" localSheetId="23" hidden="1">{"Riqfin97",#N/A,FALSE,"Tran";"Riqfinpro",#N/A,FALSE,"Tran"}</definedName>
    <definedName name="al" localSheetId="28" hidden="1">{"Riqfin97",#N/A,FALSE,"Tran";"Riqfinpro",#N/A,FALSE,"Tran"}</definedName>
    <definedName name="al" localSheetId="30" hidden="1">{"Riqfin97",#N/A,FALSE,"Tran";"Riqfinpro",#N/A,FALSE,"Tran"}</definedName>
    <definedName name="al" localSheetId="1" hidden="1">{"Riqfin97",#N/A,FALSE,"Tran";"Riqfinpro",#N/A,FALSE,"Tran"}</definedName>
    <definedName name="al" localSheetId="24" hidden="1">{"Riqfin97",#N/A,FALSE,"Tran";"Riqfinpro",#N/A,FALSE,"Tran"}</definedName>
    <definedName name="al" localSheetId="25" hidden="1">{"Riqfin97",#N/A,FALSE,"Tran";"Riqfinpro",#N/A,FALSE,"Tran"}</definedName>
    <definedName name="al" localSheetId="26" hidden="1">{"Riqfin97",#N/A,FALSE,"Tran";"Riqfinpro",#N/A,FALSE,"Tran"}</definedName>
    <definedName name="al" localSheetId="27" hidden="1">{"Riqfin97",#N/A,FALSE,"Tran";"Riqfinpro",#N/A,FALSE,"Tran"}</definedName>
    <definedName name="al" localSheetId="29" hidden="1">{"Riqfin97",#N/A,FALSE,"Tran";"Riqfinpro",#N/A,FALSE,"Tran"}</definedName>
    <definedName name="al" localSheetId="41" hidden="1">{"Riqfin97",#N/A,FALSE,"Tran";"Riqfinpro",#N/A,FALSE,"Tran"}</definedName>
    <definedName name="al" localSheetId="42" hidden="1">{"Riqfin97",#N/A,FALSE,"Tran";"Riqfinpro",#N/A,FALSE,"Tran"}</definedName>
    <definedName name="al" localSheetId="43" hidden="1">{"Riqfin97",#N/A,FALSE,"Tran";"Riqfinpro",#N/A,FALSE,"Tran"}</definedName>
    <definedName name="al" localSheetId="18" hidden="1">{"Riqfin97",#N/A,FALSE,"Tran";"Riqfinpro",#N/A,FALSE,"Tran"}</definedName>
    <definedName name="al" localSheetId="20" hidden="1">{"Riqfin97",#N/A,FALSE,"Tran";"Riqfinpro",#N/A,FALSE,"Tran"}</definedName>
    <definedName name="al" localSheetId="21" hidden="1">{"Riqfin97",#N/A,FALSE,"Tran";"Riqfinpro",#N/A,FALSE,"Tran"}</definedName>
    <definedName name="al" localSheetId="22" hidden="1">{"Riqfin97",#N/A,FALSE,"Tran";"Riqfinpro",#N/A,FALSE,"Tran"}</definedName>
    <definedName name="al" hidden="1">{"Riqfin97",#N/A,FALSE,"Tran";"Riqfinpro",#N/A,FALSE,"Tran"}</definedName>
    <definedName name="alimento">#N/A</definedName>
    <definedName name="alj" localSheetId="19" hidden="1">{"Riqfin97",#N/A,FALSE,"Tran";"Riqfinpro",#N/A,FALSE,"Tran"}</definedName>
    <definedName name="alj" localSheetId="23" hidden="1">{"Riqfin97",#N/A,FALSE,"Tran";"Riqfinpro",#N/A,FALSE,"Tran"}</definedName>
    <definedName name="alj" localSheetId="28" hidden="1">{"Riqfin97",#N/A,FALSE,"Tran";"Riqfinpro",#N/A,FALSE,"Tran"}</definedName>
    <definedName name="alj" localSheetId="30" hidden="1">{"Riqfin97",#N/A,FALSE,"Tran";"Riqfinpro",#N/A,FALSE,"Tran"}</definedName>
    <definedName name="alj" localSheetId="1" hidden="1">{"Riqfin97",#N/A,FALSE,"Tran";"Riqfinpro",#N/A,FALSE,"Tran"}</definedName>
    <definedName name="alj" localSheetId="24" hidden="1">{"Riqfin97",#N/A,FALSE,"Tran";"Riqfinpro",#N/A,FALSE,"Tran"}</definedName>
    <definedName name="alj" localSheetId="25" hidden="1">{"Riqfin97",#N/A,FALSE,"Tran";"Riqfinpro",#N/A,FALSE,"Tran"}</definedName>
    <definedName name="alj" localSheetId="26" hidden="1">{"Riqfin97",#N/A,FALSE,"Tran";"Riqfinpro",#N/A,FALSE,"Tran"}</definedName>
    <definedName name="alj" localSheetId="27" hidden="1">{"Riqfin97",#N/A,FALSE,"Tran";"Riqfinpro",#N/A,FALSE,"Tran"}</definedName>
    <definedName name="alj" localSheetId="29" hidden="1">{"Riqfin97",#N/A,FALSE,"Tran";"Riqfinpro",#N/A,FALSE,"Tran"}</definedName>
    <definedName name="alj" localSheetId="41" hidden="1">{"Riqfin97",#N/A,FALSE,"Tran";"Riqfinpro",#N/A,FALSE,"Tran"}</definedName>
    <definedName name="alj" localSheetId="42" hidden="1">{"Riqfin97",#N/A,FALSE,"Tran";"Riqfinpro",#N/A,FALSE,"Tran"}</definedName>
    <definedName name="alj" localSheetId="43" hidden="1">{"Riqfin97",#N/A,FALSE,"Tran";"Riqfinpro",#N/A,FALSE,"Tran"}</definedName>
    <definedName name="alj" localSheetId="18" hidden="1">{"Riqfin97",#N/A,FALSE,"Tran";"Riqfinpro",#N/A,FALSE,"Tran"}</definedName>
    <definedName name="alj" localSheetId="20" hidden="1">{"Riqfin97",#N/A,FALSE,"Tran";"Riqfinpro",#N/A,FALSE,"Tran"}</definedName>
    <definedName name="alj" localSheetId="21" hidden="1">{"Riqfin97",#N/A,FALSE,"Tran";"Riqfinpro",#N/A,FALSE,"Tran"}</definedName>
    <definedName name="alj" localSheetId="22" hidden="1">{"Riqfin97",#N/A,FALSE,"Tran";"Riqfinpro",#N/A,FALSE,"Tran"}</definedName>
    <definedName name="alj" hidden="1">{"Riqfin97",#N/A,FALSE,"Tran";"Riqfinpro",#N/A,FALSE,"Tran"}</definedName>
    <definedName name="ALL">'[3]Imp:DSA output'!$C$9:$R$464</definedName>
    <definedName name="ALLBIRR" localSheetId="28">#REF!</definedName>
    <definedName name="ALLBIRR" localSheetId="1">#REF!</definedName>
    <definedName name="ALLBIRR" localSheetId="29">#REF!</definedName>
    <definedName name="ALLBIRR" localSheetId="42">#REF!</definedName>
    <definedName name="ALLBIRR" localSheetId="43">#REF!</definedName>
    <definedName name="ALLBIRR" localSheetId="18">#REF!</definedName>
    <definedName name="ALLBIRR" localSheetId="20">#REF!</definedName>
    <definedName name="ALLBIRR" localSheetId="21">#REF!</definedName>
    <definedName name="ALLBIRR" localSheetId="22">#REF!</definedName>
    <definedName name="ALLBIRR">#REF!</definedName>
    <definedName name="AllData" localSheetId="28">#REF!</definedName>
    <definedName name="AllData" localSheetId="1">#REF!</definedName>
    <definedName name="AllData" localSheetId="42">#REF!</definedName>
    <definedName name="AllData" localSheetId="43">#REF!</definedName>
    <definedName name="AllData" localSheetId="22">#REF!</definedName>
    <definedName name="AllData">#REF!</definedName>
    <definedName name="ALLSDR" localSheetId="28">#REF!</definedName>
    <definedName name="ALLSDR" localSheetId="1">#REF!</definedName>
    <definedName name="ALLSDR" localSheetId="42">#REF!</definedName>
    <definedName name="ALLSDR" localSheetId="43">#REF!</definedName>
    <definedName name="ALLSDR" localSheetId="22">#REF!</definedName>
    <definedName name="ALLSDR">#REF!</definedName>
    <definedName name="alpha">'[56]Int rate table spreads'!$C$7</definedName>
    <definedName name="ALRM" localSheetId="42">#REF!</definedName>
    <definedName name="ALRM">#REF!</definedName>
    <definedName name="alter3a" localSheetId="42">#REF!</definedName>
    <definedName name="alter3a">#REF!</definedName>
    <definedName name="alter3b" localSheetId="42">#REF!</definedName>
    <definedName name="alter3b">#REF!</definedName>
    <definedName name="ALTNGDP_R" localSheetId="29">[57]Q1!#REF!</definedName>
    <definedName name="ALTNGDP_R" localSheetId="42">[57]Q1!#REF!</definedName>
    <definedName name="ALTNGDP_R">[57]Q1!#REF!</definedName>
    <definedName name="ALTPCPI" localSheetId="29">[57]Q3!#REF!</definedName>
    <definedName name="ALTPCPI" localSheetId="42">[57]Q3!#REF!</definedName>
    <definedName name="ALTPCPI">[57]Q3!#REF!</definedName>
    <definedName name="amort" localSheetId="42">#REF!</definedName>
    <definedName name="amort">#REF!</definedName>
    <definedName name="AMORTI" localSheetId="28">#REF!</definedName>
    <definedName name="AMORTI" localSheetId="1">#REF!</definedName>
    <definedName name="AMORTI" localSheetId="29">#REF!</definedName>
    <definedName name="AMORTI" localSheetId="42">#REF!</definedName>
    <definedName name="AMORTI" localSheetId="43">#REF!</definedName>
    <definedName name="AMORTI" localSheetId="18">#REF!</definedName>
    <definedName name="AMORTI" localSheetId="20">#REF!</definedName>
    <definedName name="AMORTI" localSheetId="21">#REF!</definedName>
    <definedName name="AMORTI" localSheetId="22">#REF!</definedName>
    <definedName name="AMORTI">#REF!</definedName>
    <definedName name="AMPO5">"Gráfico 8"</definedName>
    <definedName name="AMTZ_NEW">[58]Debt!#REF!</definedName>
    <definedName name="AMTZ_OLD">[58]Debt!#REF!</definedName>
    <definedName name="AMTZ_TOT">[58]Debt!#REF!</definedName>
    <definedName name="ANEXO2" localSheetId="29">[59]BCP!#REF!</definedName>
    <definedName name="ANEXO2" localSheetId="43">[59]BCP!#REF!</definedName>
    <definedName name="ANEXO2" localSheetId="18">[59]BCP!#REF!</definedName>
    <definedName name="ANEXO2" localSheetId="20">[59]BCP!#REF!</definedName>
    <definedName name="ANEXO2" localSheetId="21">[59]BCP!#REF!</definedName>
    <definedName name="ANEXO2" localSheetId="22">[59]BCP!#REF!</definedName>
    <definedName name="ANEXO2">[59]BCP!#REF!</definedName>
    <definedName name="ANEXO3">#N/A</definedName>
    <definedName name="ANEXO4">#N/A</definedName>
    <definedName name="ANEXO5">#N/A</definedName>
    <definedName name="ANEXO6">#N/A</definedName>
    <definedName name="annual" localSheetId="29">[60]Contribution!$C$326:$DC$340</definedName>
    <definedName name="annual" localSheetId="42">[60]Contribution!$C$326:$DC$340</definedName>
    <definedName name="annual">[60]Contribution!$C$326:$DC$340</definedName>
    <definedName name="ANO00" localSheetId="42">#REF!</definedName>
    <definedName name="ANO00">#REF!</definedName>
    <definedName name="ANO00A" localSheetId="42">#REF!</definedName>
    <definedName name="ANO00A">#REF!</definedName>
    <definedName name="ANO00B" localSheetId="42">#REF!</definedName>
    <definedName name="ANO00B">#REF!</definedName>
    <definedName name="ANO97A" localSheetId="42">#REF!</definedName>
    <definedName name="ANO97A">#REF!</definedName>
    <definedName name="ANO97B" localSheetId="42">#REF!</definedName>
    <definedName name="ANO97B">#REF!</definedName>
    <definedName name="ANO98A" localSheetId="42">#REF!</definedName>
    <definedName name="ANO98A">#REF!</definedName>
    <definedName name="ANO98B" localSheetId="42">#REF!</definedName>
    <definedName name="ANO98B">#REF!</definedName>
    <definedName name="ANO99A" localSheetId="42">#REF!</definedName>
    <definedName name="ANO99A">#REF!</definedName>
    <definedName name="ANO99B" localSheetId="42">#REF!</definedName>
    <definedName name="ANO99B">#REF!</definedName>
    <definedName name="anual1">#N/A</definedName>
    <definedName name="AÑO">'[61]Federal-r'!$HE$5487</definedName>
    <definedName name="Apalancamiento">'[50]Ranking Bancario'!$R$6:$V$54</definedName>
    <definedName name="apigraphs">#N/A</definedName>
    <definedName name="appendix">[31]QNEWLOR!$J$3:$AU$7,[31]QNEWLOR!$J$21:$AU$77,[31]QNEWLOR!$J$91:$AU$149</definedName>
    <definedName name="APU" localSheetId="42">#REF!</definedName>
    <definedName name="APU">#REF!</definedName>
    <definedName name="AR">[62]ARBOL!$C$3</definedName>
    <definedName name="Arbol">'[50]Arbol Rentabilidad'!$B$6:$H$68</definedName>
    <definedName name="_xlnm.Print_Area">[63]MONTHLY!$A$2:$U$25,[63]MONTHLY!$A$29:$U$66,[63]MONTHLY!$A$71:$U$124,[63]MONTHLY!$A$127:$U$180,[63]MONTHLY!$A$183:$U$238,[63]MONTHLY!$A$244:$U$287,[63]MONTHLY!$A$291:$U$330</definedName>
    <definedName name="area_de_impressaoEST" localSheetId="42">#REF!</definedName>
    <definedName name="area_de_impressaoEST">#REF!</definedName>
    <definedName name="Área_impressão_DIR" localSheetId="42">#REF!</definedName>
    <definedName name="Área_impressão_DIR">#REF!</definedName>
    <definedName name="AREACONSTRUCCIO" localSheetId="28">#REF!</definedName>
    <definedName name="AREACONSTRUCCIO" localSheetId="1">#REF!</definedName>
    <definedName name="AREACONSTRUCCIO" localSheetId="29">#REF!</definedName>
    <definedName name="AREACONSTRUCCIO" localSheetId="42">#REF!</definedName>
    <definedName name="AREACONSTRUCCIO" localSheetId="43">#REF!</definedName>
    <definedName name="AREACONSTRUCCIO" localSheetId="18">#REF!</definedName>
    <definedName name="AREACONSTRUCCIO" localSheetId="20">#REF!</definedName>
    <definedName name="AREACONSTRUCCIO" localSheetId="21">#REF!</definedName>
    <definedName name="AREACONSTRUCCIO" localSheetId="22">#REF!</definedName>
    <definedName name="AREACONSTRUCCIO">#REF!</definedName>
    <definedName name="ARREC98" localSheetId="42">#REF!</definedName>
    <definedName name="ARREC98">#REF!</definedName>
    <definedName name="ARREC99" localSheetId="42">#REF!</definedName>
    <definedName name="ARREC99">#REF!</definedName>
    <definedName name="as" localSheetId="29" hidden="1">'[64]Fax a enviar'!#REF!</definedName>
    <definedName name="as" localSheetId="43" hidden="1">'[64]Fax a enviar'!#REF!</definedName>
    <definedName name="as" localSheetId="18" hidden="1">'[64]Fax a enviar'!#REF!</definedName>
    <definedName name="as" localSheetId="20" hidden="1">'[64]Fax a enviar'!#REF!</definedName>
    <definedName name="as" localSheetId="21" hidden="1">'[64]Fax a enviar'!#REF!</definedName>
    <definedName name="as" localSheetId="22" hidden="1">'[64]Fax a enviar'!#REF!</definedName>
    <definedName name="as" hidden="1">'[64]Fax a enviar'!#REF!</definedName>
    <definedName name="ASAU" localSheetId="28">#REF!</definedName>
    <definedName name="ASAU" localSheetId="1">#REF!</definedName>
    <definedName name="ASAU" localSheetId="29">#REF!</definedName>
    <definedName name="ASAU" localSheetId="42">#REF!</definedName>
    <definedName name="ASAU" localSheetId="43">#REF!</definedName>
    <definedName name="ASAU" localSheetId="18">#REF!</definedName>
    <definedName name="ASAU" localSheetId="20">#REF!</definedName>
    <definedName name="ASAU" localSheetId="21">#REF!</definedName>
    <definedName name="ASAU" localSheetId="22">#REF!</definedName>
    <definedName name="ASAU">#REF!</definedName>
    <definedName name="ASAU1" localSheetId="28">#REF!</definedName>
    <definedName name="ASAU1" localSheetId="1">#REF!</definedName>
    <definedName name="ASAU1" localSheetId="42">#REF!</definedName>
    <definedName name="ASAU1" localSheetId="43">#REF!</definedName>
    <definedName name="ASAU1" localSheetId="22">#REF!</definedName>
    <definedName name="ASAU1">#REF!</definedName>
    <definedName name="asd" localSheetId="28">#REF!</definedName>
    <definedName name="asd" localSheetId="1">#REF!</definedName>
    <definedName name="asd" localSheetId="42">#REF!</definedName>
    <definedName name="asd" localSheetId="43">#REF!</definedName>
    <definedName name="asd" localSheetId="22">#REF!</definedName>
    <definedName name="asd">#REF!</definedName>
    <definedName name="ASDF" localSheetId="42">#REF!</definedName>
    <definedName name="ASDF">#REF!</definedName>
    <definedName name="ASDFG" localSheetId="42">#REF!</definedName>
    <definedName name="ASDFG">#REF!</definedName>
    <definedName name="asdrae" localSheetId="28" hidden="1">#REF!</definedName>
    <definedName name="asdrae" localSheetId="1" hidden="1">#REF!</definedName>
    <definedName name="asdrae" localSheetId="42" hidden="1">#REF!</definedName>
    <definedName name="asdrae" localSheetId="22" hidden="1">#REF!</definedName>
    <definedName name="asdrae" hidden="1">#REF!</definedName>
    <definedName name="asdrra" localSheetId="28">#REF!</definedName>
    <definedName name="asdrra" localSheetId="1">#REF!</definedName>
    <definedName name="asdrra" localSheetId="42">#REF!</definedName>
    <definedName name="asdrra" localSheetId="22">#REF!</definedName>
    <definedName name="asdrra">#REF!</definedName>
    <definedName name="ase" localSheetId="28">#REF!</definedName>
    <definedName name="ase" localSheetId="1">#REF!</definedName>
    <definedName name="ase" localSheetId="42">#REF!</definedName>
    <definedName name="ase" localSheetId="22">#REF!</definedName>
    <definedName name="ase">#REF!</definedName>
    <definedName name="aser" localSheetId="28">#REF!</definedName>
    <definedName name="aser" localSheetId="1">#REF!</definedName>
    <definedName name="aser" localSheetId="42">#REF!</definedName>
    <definedName name="aser" localSheetId="22">#REF!</definedName>
    <definedName name="aser">#REF!</definedName>
    <definedName name="AsignadoA" localSheetId="28">#REF!</definedName>
    <definedName name="AsignadoA" localSheetId="42">#REF!</definedName>
    <definedName name="AsignadoA" localSheetId="22">#REF!</definedName>
    <definedName name="AsignadoA">#REF!</definedName>
    <definedName name="ASO" localSheetId="28">#REF!</definedName>
    <definedName name="ASO" localSheetId="1">#REF!</definedName>
    <definedName name="ASO" localSheetId="42">#REF!</definedName>
    <definedName name="ASO" localSheetId="22">#REF!</definedName>
    <definedName name="ASO">#REF!</definedName>
    <definedName name="asraa" localSheetId="28">#REF!</definedName>
    <definedName name="asraa" localSheetId="1">#REF!</definedName>
    <definedName name="asraa" localSheetId="42">#REF!</definedName>
    <definedName name="asraa" localSheetId="22">#REF!</definedName>
    <definedName name="asraa">#REF!</definedName>
    <definedName name="asrraa44" localSheetId="28">#REF!</definedName>
    <definedName name="asrraa44" localSheetId="1">#REF!</definedName>
    <definedName name="asrraa44" localSheetId="42">#REF!</definedName>
    <definedName name="asrraa44" localSheetId="22">#REF!</definedName>
    <definedName name="asrraa44">#REF!</definedName>
    <definedName name="ass">#N/A</definedName>
    <definedName name="ASSET">[62]SOLVENCIA!$D$48</definedName>
    <definedName name="Assistance">[65]Sheet1!$B$2:$T$56</definedName>
    <definedName name="ASSUM" localSheetId="28">#REF!</definedName>
    <definedName name="ASSUM" localSheetId="1">#REF!</definedName>
    <definedName name="ASSUM" localSheetId="29">#REF!</definedName>
    <definedName name="ASSUM" localSheetId="42">#REF!</definedName>
    <definedName name="ASSUM" localSheetId="43">#REF!</definedName>
    <definedName name="ASSUM" localSheetId="18">#REF!</definedName>
    <definedName name="ASSUM" localSheetId="20">#REF!</definedName>
    <definedName name="ASSUM" localSheetId="21">#REF!</definedName>
    <definedName name="ASSUM" localSheetId="22">#REF!</definedName>
    <definedName name="ASSUM">#REF!</definedName>
    <definedName name="ASSUMPB" localSheetId="42">#REF!</definedName>
    <definedName name="ASSUMPB">#REF!</definedName>
    <definedName name="atlantic">[66]nonopec!$D$424:$D$433</definedName>
    <definedName name="atrade" localSheetId="37">[18]!atrade</definedName>
    <definedName name="atrade" localSheetId="38">[18]!atrade</definedName>
    <definedName name="atrade" localSheetId="39">[18]!atrade</definedName>
    <definedName name="atrade" localSheetId="40">[18]!atrade</definedName>
    <definedName name="atrade" localSheetId="29">[18]!atrade</definedName>
    <definedName name="atrade" localSheetId="41">[18]!atrade</definedName>
    <definedName name="atrade">[18]!atrade</definedName>
    <definedName name="ATS" localSheetId="42">#REF!</definedName>
    <definedName name="ATS">#REF!</definedName>
    <definedName name="AUS" localSheetId="28">#REF!</definedName>
    <definedName name="AUS" localSheetId="1">#REF!</definedName>
    <definedName name="AUS" localSheetId="29">#REF!</definedName>
    <definedName name="AUS" localSheetId="42">#REF!</definedName>
    <definedName name="AUS" localSheetId="43">#REF!</definedName>
    <definedName name="AUS" localSheetId="18">#REF!</definedName>
    <definedName name="AUS" localSheetId="20">#REF!</definedName>
    <definedName name="AUS" localSheetId="21">#REF!</definedName>
    <definedName name="AUS" localSheetId="22">#REF!</definedName>
    <definedName name="AUS">#REF!</definedName>
    <definedName name="Australia_wt">'[67]OECD wgt'!$B$13</definedName>
    <definedName name="Austria_wt">'[67]OECD wgt'!$B$14</definedName>
    <definedName name="Average_Daily_Depreciation">'[68]Inter-Bank'!$G$5</definedName>
    <definedName name="Average_Weekly_Depreciation">'[68]Inter-Bank'!$K$5</definedName>
    <definedName name="Average_Weekly_Inter_Bank_Exchange_Rate">'[68]Inter-Bank'!$H$5</definedName>
    <definedName name="AVISO" localSheetId="28">#REF!</definedName>
    <definedName name="AVISO" localSheetId="1">#REF!</definedName>
    <definedName name="AVISO" localSheetId="29">#REF!</definedName>
    <definedName name="AVISO" localSheetId="42">#REF!</definedName>
    <definedName name="AVISO" localSheetId="43">#REF!</definedName>
    <definedName name="AVISO" localSheetId="18">#REF!</definedName>
    <definedName name="AVISO" localSheetId="20">#REF!</definedName>
    <definedName name="AVISO" localSheetId="21">#REF!</definedName>
    <definedName name="AVISO" localSheetId="22">#REF!</definedName>
    <definedName name="AVISO">#REF!</definedName>
    <definedName name="AZUA1.1.00___Administración_General" localSheetId="42">#REF!</definedName>
    <definedName name="AZUA1.1.00___Administración_General">#REF!</definedName>
    <definedName name="AZUA2.1.00___Asuntos_económicos__comerciales_y_laborales" localSheetId="42">#REF!</definedName>
    <definedName name="AZUA2.1.00___Asuntos_económicos__comerciales_y_laborales">#REF!</definedName>
    <definedName name="B" localSheetId="28">#REF!</definedName>
    <definedName name="B" localSheetId="1">#REF!</definedName>
    <definedName name="B" localSheetId="42">#REF!</definedName>
    <definedName name="B" localSheetId="43">#REF!</definedName>
    <definedName name="B" localSheetId="22">#REF!</definedName>
    <definedName name="B">#REF!</definedName>
    <definedName name="b1std" localSheetId="42">#REF!</definedName>
    <definedName name="b1std">#REF!</definedName>
    <definedName name="b2std" localSheetId="42">#REF!</definedName>
    <definedName name="b2std">#REF!</definedName>
    <definedName name="ba">#N/A</definedName>
    <definedName name="Badea">[52]CIRRs!$C$67</definedName>
    <definedName name="BAL" localSheetId="28">#REF!</definedName>
    <definedName name="BAL" localSheetId="1">#REF!</definedName>
    <definedName name="BAL" localSheetId="42">#REF!</definedName>
    <definedName name="BAL" localSheetId="43">#REF!</definedName>
    <definedName name="BAL" localSheetId="22">#REF!</definedName>
    <definedName name="BAL">#REF!</definedName>
    <definedName name="bALANCE" localSheetId="19" hidden="1">{"Minpmon",#N/A,FALSE,"Monthinput"}</definedName>
    <definedName name="bALANCE" localSheetId="23" hidden="1">{"Minpmon",#N/A,FALSE,"Monthinput"}</definedName>
    <definedName name="bALANCE" localSheetId="28" hidden="1">{"Minpmon",#N/A,FALSE,"Monthinput"}</definedName>
    <definedName name="bALANCE" localSheetId="30" hidden="1">{"Minpmon",#N/A,FALSE,"Monthinput"}</definedName>
    <definedName name="bALANCE" localSheetId="1" hidden="1">{"Minpmon",#N/A,FALSE,"Monthinput"}</definedName>
    <definedName name="bALANCE" localSheetId="24" hidden="1">{"Minpmon",#N/A,FALSE,"Monthinput"}</definedName>
    <definedName name="bALANCE" localSheetId="25" hidden="1">{"Minpmon",#N/A,FALSE,"Monthinput"}</definedName>
    <definedName name="bALANCE" localSheetId="26" hidden="1">{"Minpmon",#N/A,FALSE,"Monthinput"}</definedName>
    <definedName name="bALANCE" localSheetId="27" hidden="1">{"Minpmon",#N/A,FALSE,"Monthinput"}</definedName>
    <definedName name="bALANCE" localSheetId="29" hidden="1">{"Minpmon",#N/A,FALSE,"Monthinput"}</definedName>
    <definedName name="bALANCE" localSheetId="41" hidden="1">{"Minpmon",#N/A,FALSE,"Monthinput"}</definedName>
    <definedName name="bALANCE" localSheetId="42" hidden="1">{"Minpmon",#N/A,FALSE,"Monthinput"}</definedName>
    <definedName name="bALANCE" localSheetId="43" hidden="1">{"Minpmon",#N/A,FALSE,"Monthinput"}</definedName>
    <definedName name="bALANCE" localSheetId="18" hidden="1">{"Minpmon",#N/A,FALSE,"Monthinput"}</definedName>
    <definedName name="bALANCE" localSheetId="20" hidden="1">{"Minpmon",#N/A,FALSE,"Monthinput"}</definedName>
    <definedName name="bALANCE" localSheetId="21" hidden="1">{"Minpmon",#N/A,FALSE,"Monthinput"}</definedName>
    <definedName name="bALANCE" localSheetId="22" hidden="1">{"Minpmon",#N/A,FALSE,"Monthinput"}</definedName>
    <definedName name="bALANCE" hidden="1">{"Minpmon",#N/A,FALSE,"Monthinput"}</definedName>
    <definedName name="BANCOS" localSheetId="28">#REF!</definedName>
    <definedName name="BANCOS" localSheetId="1">#REF!</definedName>
    <definedName name="BANCOS" localSheetId="29">#REF!</definedName>
    <definedName name="BANCOS" localSheetId="42">#REF!</definedName>
    <definedName name="BANCOS" localSheetId="43">#REF!</definedName>
    <definedName name="BANCOS" localSheetId="18">#REF!</definedName>
    <definedName name="BANCOS" localSheetId="20">#REF!</definedName>
    <definedName name="BANCOS" localSheetId="21">#REF!</definedName>
    <definedName name="BANCOS" localSheetId="22">#REF!</definedName>
    <definedName name="BANCOS">#REF!</definedName>
    <definedName name="banks1" localSheetId="42">#REF!</definedName>
    <definedName name="banks1">#REF!</definedName>
    <definedName name="banks2" localSheetId="42">#REF!</definedName>
    <definedName name="banks2">#REF!</definedName>
    <definedName name="baron" localSheetId="42" hidden="1">#REF!</definedName>
    <definedName name="baron" hidden="1">#REF!</definedName>
    <definedName name="BASDAT">'[40]Annual Tables'!#REF!</definedName>
    <definedName name="base">'[69]K. IMF Base'!$A$170:$CI$255</definedName>
    <definedName name="_xlnm.Database" localSheetId="28">#REF!</definedName>
    <definedName name="_xlnm.Database" localSheetId="1">#REF!</definedName>
    <definedName name="_xlnm.Database" localSheetId="42">#REF!</definedName>
    <definedName name="_xlnm.Database" localSheetId="22">#REF!</definedName>
    <definedName name="_xlnm.Database">#REF!</definedName>
    <definedName name="baseflow">'[69]K. IMF Base'!#REF!</definedName>
    <definedName name="BaseYear" localSheetId="42">#REF!</definedName>
    <definedName name="BaseYear">#REF!</definedName>
    <definedName name="Basic_Data" localSheetId="42">#REF!</definedName>
    <definedName name="Basic_Data">#REF!</definedName>
    <definedName name="BASOMA" localSheetId="42">#REF!</definedName>
    <definedName name="BASOMA">#REF!</definedName>
    <definedName name="Batumi_debt" localSheetId="28">#REF!</definedName>
    <definedName name="Batumi_debt" localSheetId="1">#REF!</definedName>
    <definedName name="Batumi_debt" localSheetId="42">#REF!</definedName>
    <definedName name="Batumi_debt" localSheetId="43">#REF!</definedName>
    <definedName name="Batumi_debt" localSheetId="22">#REF!</definedName>
    <definedName name="Batumi_debt">#REF!</definedName>
    <definedName name="Bave" localSheetId="42">#REF!</definedName>
    <definedName name="Bave">#REF!</definedName>
    <definedName name="bb" localSheetId="19" hidden="1">{"Riqfin97",#N/A,FALSE,"Tran";"Riqfinpro",#N/A,FALSE,"Tran"}</definedName>
    <definedName name="bb" localSheetId="23" hidden="1">{"Riqfin97",#N/A,FALSE,"Tran";"Riqfinpro",#N/A,FALSE,"Tran"}</definedName>
    <definedName name="bb" localSheetId="28" hidden="1">{"Riqfin97",#N/A,FALSE,"Tran";"Riqfinpro",#N/A,FALSE,"Tran"}</definedName>
    <definedName name="bb" localSheetId="30" hidden="1">{"Riqfin97",#N/A,FALSE,"Tran";"Riqfinpro",#N/A,FALSE,"Tran"}</definedName>
    <definedName name="bb" localSheetId="1" hidden="1">{"Riqfin97",#N/A,FALSE,"Tran";"Riqfinpro",#N/A,FALSE,"Tran"}</definedName>
    <definedName name="bb" localSheetId="24" hidden="1">{"Riqfin97",#N/A,FALSE,"Tran";"Riqfinpro",#N/A,FALSE,"Tran"}</definedName>
    <definedName name="bb" localSheetId="25" hidden="1">{"Riqfin97",#N/A,FALSE,"Tran";"Riqfinpro",#N/A,FALSE,"Tran"}</definedName>
    <definedName name="bb" localSheetId="26" hidden="1">{"Riqfin97",#N/A,FALSE,"Tran";"Riqfinpro",#N/A,FALSE,"Tran"}</definedName>
    <definedName name="bb" localSheetId="27" hidden="1">{"Riqfin97",#N/A,FALSE,"Tran";"Riqfinpro",#N/A,FALSE,"Tran"}</definedName>
    <definedName name="bb" localSheetId="29" hidden="1">{"Riqfin97",#N/A,FALSE,"Tran";"Riqfinpro",#N/A,FALSE,"Tran"}</definedName>
    <definedName name="bb" localSheetId="41" hidden="1">{"Riqfin97",#N/A,FALSE,"Tran";"Riqfinpro",#N/A,FALSE,"Tran"}</definedName>
    <definedName name="bb" localSheetId="42" hidden="1">{"Riqfin97",#N/A,FALSE,"Tran";"Riqfinpro",#N/A,FALSE,"Tran"}</definedName>
    <definedName name="bb" localSheetId="43" hidden="1">{"Riqfin97",#N/A,FALSE,"Tran";"Riqfinpro",#N/A,FALSE,"Tran"}</definedName>
    <definedName name="bb" localSheetId="18" hidden="1">{"Riqfin97",#N/A,FALSE,"Tran";"Riqfinpro",#N/A,FALSE,"Tran"}</definedName>
    <definedName name="bb" localSheetId="20" hidden="1">{"Riqfin97",#N/A,FALSE,"Tran";"Riqfinpro",#N/A,FALSE,"Tran"}</definedName>
    <definedName name="bb" localSheetId="21" hidden="1">{"Riqfin97",#N/A,FALSE,"Tran";"Riqfinpro",#N/A,FALSE,"Tran"}</definedName>
    <definedName name="bb" localSheetId="22" hidden="1">{"Riqfin97",#N/A,FALSE,"Tran";"Riqfinpro",#N/A,FALSE,"Tran"}</definedName>
    <definedName name="bb" hidden="1">{"Riqfin97",#N/A,FALSE,"Tran";"Riqfinpro",#N/A,FALSE,"Tran"}</definedName>
    <definedName name="BBB" localSheetId="28">#REF!</definedName>
    <definedName name="BBB" localSheetId="1">#REF!</definedName>
    <definedName name="BBB" localSheetId="29">#REF!</definedName>
    <definedName name="BBB" localSheetId="42">#REF!</definedName>
    <definedName name="BBB" localSheetId="43">#REF!</definedName>
    <definedName name="BBB" localSheetId="18">#REF!</definedName>
    <definedName name="BBB" localSheetId="20">#REF!</definedName>
    <definedName name="BBB" localSheetId="21">#REF!</definedName>
    <definedName name="BBB" localSheetId="22">#REF!</definedName>
    <definedName name="BBB">#REF!</definedName>
    <definedName name="bbbb" localSheetId="19" hidden="1">{"Minpmon",#N/A,FALSE,"Monthinput"}</definedName>
    <definedName name="bbbb" localSheetId="23" hidden="1">{"Minpmon",#N/A,FALSE,"Monthinput"}</definedName>
    <definedName name="bbbb" localSheetId="28" hidden="1">{"Minpmon",#N/A,FALSE,"Monthinput"}</definedName>
    <definedName name="bbbb" localSheetId="30" hidden="1">{"Minpmon",#N/A,FALSE,"Monthinput"}</definedName>
    <definedName name="bbbb" localSheetId="1" hidden="1">{"Minpmon",#N/A,FALSE,"Monthinput"}</definedName>
    <definedName name="bbbb" localSheetId="24" hidden="1">{"Minpmon",#N/A,FALSE,"Monthinput"}</definedName>
    <definedName name="bbbb" localSheetId="25" hidden="1">{"Minpmon",#N/A,FALSE,"Monthinput"}</definedName>
    <definedName name="bbbb" localSheetId="26" hidden="1">{"Minpmon",#N/A,FALSE,"Monthinput"}</definedName>
    <definedName name="bbbb" localSheetId="27" hidden="1">{"Minpmon",#N/A,FALSE,"Monthinput"}</definedName>
    <definedName name="bbbb" localSheetId="29" hidden="1">{"Minpmon",#N/A,FALSE,"Monthinput"}</definedName>
    <definedName name="bbbb" localSheetId="41" hidden="1">{"Minpmon",#N/A,FALSE,"Monthinput"}</definedName>
    <definedName name="bbbb" localSheetId="42" hidden="1">{"Minpmon",#N/A,FALSE,"Monthinput"}</definedName>
    <definedName name="bbbb" localSheetId="43" hidden="1">{"Minpmon",#N/A,FALSE,"Monthinput"}</definedName>
    <definedName name="bbbb" localSheetId="18" hidden="1">{"Minpmon",#N/A,FALSE,"Monthinput"}</definedName>
    <definedName name="bbbb" localSheetId="20" hidden="1">{"Minpmon",#N/A,FALSE,"Monthinput"}</definedName>
    <definedName name="bbbb" localSheetId="21" hidden="1">{"Minpmon",#N/A,FALSE,"Monthinput"}</definedName>
    <definedName name="bbbb" localSheetId="22" hidden="1">{"Minpmon",#N/A,FALSE,"Monthinput"}</definedName>
    <definedName name="bbbb" hidden="1">{"Minpmon",#N/A,FALSE,"Monthinput"}</definedName>
    <definedName name="bbbbbbbbbbbbb" localSheetId="19" hidden="1">{"Tab1",#N/A,FALSE,"P";"Tab2",#N/A,FALSE,"P"}</definedName>
    <definedName name="bbbbbbbbbbbbb" localSheetId="23" hidden="1">{"Tab1",#N/A,FALSE,"P";"Tab2",#N/A,FALSE,"P"}</definedName>
    <definedName name="bbbbbbbbbbbbb" localSheetId="28" hidden="1">{"Tab1",#N/A,FALSE,"P";"Tab2",#N/A,FALSE,"P"}</definedName>
    <definedName name="bbbbbbbbbbbbb" localSheetId="30" hidden="1">{"Tab1",#N/A,FALSE,"P";"Tab2",#N/A,FALSE,"P"}</definedName>
    <definedName name="bbbbbbbbbbbbb" localSheetId="1" hidden="1">{"Tab1",#N/A,FALSE,"P";"Tab2",#N/A,FALSE,"P"}</definedName>
    <definedName name="bbbbbbbbbbbbb" localSheetId="24" hidden="1">{"Tab1",#N/A,FALSE,"P";"Tab2",#N/A,FALSE,"P"}</definedName>
    <definedName name="bbbbbbbbbbbbb" localSheetId="25" hidden="1">{"Tab1",#N/A,FALSE,"P";"Tab2",#N/A,FALSE,"P"}</definedName>
    <definedName name="bbbbbbbbbbbbb" localSheetId="26" hidden="1">{"Tab1",#N/A,FALSE,"P";"Tab2",#N/A,FALSE,"P"}</definedName>
    <definedName name="bbbbbbbbbbbbb" localSheetId="27" hidden="1">{"Tab1",#N/A,FALSE,"P";"Tab2",#N/A,FALSE,"P"}</definedName>
    <definedName name="bbbbbbbbbbbbb" localSheetId="29" hidden="1">{"Tab1",#N/A,FALSE,"P";"Tab2",#N/A,FALSE,"P"}</definedName>
    <definedName name="bbbbbbbbbbbbb" localSheetId="41" hidden="1">{"Tab1",#N/A,FALSE,"P";"Tab2",#N/A,FALSE,"P"}</definedName>
    <definedName name="bbbbbbbbbbbbb" localSheetId="42" hidden="1">{"Tab1",#N/A,FALSE,"P";"Tab2",#N/A,FALSE,"P"}</definedName>
    <definedName name="bbbbbbbbbbbbb" localSheetId="43" hidden="1">{"Tab1",#N/A,FALSE,"P";"Tab2",#N/A,FALSE,"P"}</definedName>
    <definedName name="bbbbbbbbbbbbb" localSheetId="18" hidden="1">{"Tab1",#N/A,FALSE,"P";"Tab2",#N/A,FALSE,"P"}</definedName>
    <definedName name="bbbbbbbbbbbbb" localSheetId="20" hidden="1">{"Tab1",#N/A,FALSE,"P";"Tab2",#N/A,FALSE,"P"}</definedName>
    <definedName name="bbbbbbbbbbbbb" localSheetId="21" hidden="1">{"Tab1",#N/A,FALSE,"P";"Tab2",#N/A,FALSE,"P"}</definedName>
    <definedName name="bbbbbbbbbbbbb" localSheetId="22" hidden="1">{"Tab1",#N/A,FALSE,"P";"Tab2",#N/A,FALSE,"P"}</definedName>
    <definedName name="bbbbbbbbbbbbb" hidden="1">{"Tab1",#N/A,FALSE,"P";"Tab2",#N/A,FALSE,"P"}</definedName>
    <definedName name="BC" localSheetId="28">#REF!</definedName>
    <definedName name="BC" localSheetId="1">#REF!</definedName>
    <definedName name="BC" localSheetId="29">#REF!</definedName>
    <definedName name="BC" localSheetId="42">#REF!</definedName>
    <definedName name="BC" localSheetId="43">#REF!</definedName>
    <definedName name="BC" localSheetId="18">#REF!</definedName>
    <definedName name="BC" localSheetId="20">#REF!</definedName>
    <definedName name="BC" localSheetId="21">#REF!</definedName>
    <definedName name="BC" localSheetId="22">#REF!</definedName>
    <definedName name="BC">#REF!</definedName>
    <definedName name="BCA">#N/A</definedName>
    <definedName name="BCA_GDP">#N/A</definedName>
    <definedName name="BCA_NGDP" localSheetId="28">#REF!</definedName>
    <definedName name="BCA_NGDP" localSheetId="1">#REF!</definedName>
    <definedName name="BCA_NGDP" localSheetId="29">#REF!</definedName>
    <definedName name="BCA_NGDP" localSheetId="42">#REF!</definedName>
    <definedName name="BCA_NGDP" localSheetId="43">#REF!</definedName>
    <definedName name="BCA_NGDP" localSheetId="18">#REF!</definedName>
    <definedName name="BCA_NGDP" localSheetId="20">#REF!</definedName>
    <definedName name="BCA_NGDP" localSheetId="21">#REF!</definedName>
    <definedName name="BCA_NGDP" localSheetId="22">#REF!</definedName>
    <definedName name="BCA_NGDP">#REF!</definedName>
    <definedName name="BCEProg" localSheetId="42">#REF!</definedName>
    <definedName name="BCEProg">#REF!</definedName>
    <definedName name="BCH" localSheetId="28">#REF!</definedName>
    <definedName name="BCH" localSheetId="1">#REF!</definedName>
    <definedName name="BCH" localSheetId="42">#REF!</definedName>
    <definedName name="BCH" localSheetId="43">#REF!</definedName>
    <definedName name="BCH" localSheetId="22">#REF!</definedName>
    <definedName name="BCH">#REF!</definedName>
    <definedName name="BCH_10G" localSheetId="28">#REF!</definedName>
    <definedName name="BCH_10G" localSheetId="1">#REF!</definedName>
    <definedName name="BCH_10G" localSheetId="42">#REF!</definedName>
    <definedName name="BCH_10G" localSheetId="43">#REF!</definedName>
    <definedName name="BCH_10G" localSheetId="22">#REF!</definedName>
    <definedName name="BCH_10G">#REF!</definedName>
    <definedName name="BCH_10R" localSheetId="28">#REF!</definedName>
    <definedName name="BCH_10R" localSheetId="1">#REF!</definedName>
    <definedName name="BCH_10R" localSheetId="42">#REF!</definedName>
    <definedName name="BCH_10R" localSheetId="22">#REF!</definedName>
    <definedName name="BCH_10R">#REF!</definedName>
    <definedName name="Bcos_Com_20G" localSheetId="28">#REF!</definedName>
    <definedName name="Bcos_Com_20G" localSheetId="1">#REF!</definedName>
    <definedName name="Bcos_Com_20G" localSheetId="42">#REF!</definedName>
    <definedName name="Bcos_Com_20G" localSheetId="22">#REF!</definedName>
    <definedName name="Bcos_Com_20G">#REF!</definedName>
    <definedName name="Bcos_Com20R" localSheetId="28">#REF!</definedName>
    <definedName name="Bcos_Com20R" localSheetId="1">#REF!</definedName>
    <definedName name="Bcos_Com20R" localSheetId="42">#REF!</definedName>
    <definedName name="Bcos_Com20R" localSheetId="22">#REF!</definedName>
    <definedName name="Bcos_Com20R">#REF!</definedName>
    <definedName name="BCRD15" hidden="1">'[70]Crédito SPNF (fiscal)'!#REF!</definedName>
    <definedName name="BDEAC">[52]CIRRs!$C$70</definedName>
    <definedName name="BE">#N/A</definedName>
    <definedName name="BEA" localSheetId="28">#REF!</definedName>
    <definedName name="BEA" localSheetId="1">#REF!</definedName>
    <definedName name="BEA" localSheetId="29">#REF!</definedName>
    <definedName name="BEA" localSheetId="42">#REF!</definedName>
    <definedName name="BEA" localSheetId="43">#REF!</definedName>
    <definedName name="BEA" localSheetId="18">#REF!</definedName>
    <definedName name="BEA" localSheetId="20">#REF!</definedName>
    <definedName name="BEA" localSheetId="21">#REF!</definedName>
    <definedName name="BEA" localSheetId="22">#REF!</definedName>
    <definedName name="BEA">#REF!</definedName>
    <definedName name="BEABA" localSheetId="42">#REF!</definedName>
    <definedName name="BEABA">#REF!</definedName>
    <definedName name="BEABI" localSheetId="42">#REF!</definedName>
    <definedName name="BEABI">#REF!</definedName>
    <definedName name="BEAI">#N/A</definedName>
    <definedName name="BEAIB">#N/A</definedName>
    <definedName name="BEAIG">#N/A</definedName>
    <definedName name="BEAMU" localSheetId="42">#REF!</definedName>
    <definedName name="BEAMU">#REF!</definedName>
    <definedName name="BEAP">#N/A</definedName>
    <definedName name="BEAPB">#N/A</definedName>
    <definedName name="BEAPG">#N/A</definedName>
    <definedName name="BEC" localSheetId="42">#REF!</definedName>
    <definedName name="BEC">#REF!</definedName>
    <definedName name="BED" localSheetId="28">#REF!</definedName>
    <definedName name="BED" localSheetId="1">#REF!</definedName>
    <definedName name="BED" localSheetId="29">#REF!</definedName>
    <definedName name="BED" localSheetId="42">#REF!</definedName>
    <definedName name="BED" localSheetId="43">#REF!</definedName>
    <definedName name="BED" localSheetId="18">#REF!</definedName>
    <definedName name="BED" localSheetId="20">#REF!</definedName>
    <definedName name="BED" localSheetId="21">#REF!</definedName>
    <definedName name="BED" localSheetId="22">#REF!</definedName>
    <definedName name="BED">#REF!</definedName>
    <definedName name="BED_6" localSheetId="28">#REF!</definedName>
    <definedName name="BED_6" localSheetId="1">#REF!</definedName>
    <definedName name="BED_6" localSheetId="42">#REF!</definedName>
    <definedName name="BED_6" localSheetId="43">#REF!</definedName>
    <definedName name="BED_6" localSheetId="22">#REF!</definedName>
    <definedName name="BED_6">#REF!</definedName>
    <definedName name="BEDE" localSheetId="42">#REF!</definedName>
    <definedName name="BEDE">#REF!</definedName>
    <definedName name="BEF">[52]CIRRs!$C$79</definedName>
    <definedName name="Bei">[71]terms!#REF!</definedName>
    <definedName name="Belgium_wt">'[67]OECD wgt'!$B$15</definedName>
    <definedName name="BENEF98" localSheetId="42">#REF!</definedName>
    <definedName name="BENEF98">#REF!</definedName>
    <definedName name="BENEF99" localSheetId="42">#REF!</definedName>
    <definedName name="BENEF99">#REF!</definedName>
    <definedName name="BeneficioNetoY3">'[72]Vaciado 1'!$F$153</definedName>
    <definedName name="BEO" localSheetId="28">#REF!</definedName>
    <definedName name="BEO" localSheetId="1">#REF!</definedName>
    <definedName name="BEO" localSheetId="42">#REF!</definedName>
    <definedName name="BEO" localSheetId="43">#REF!</definedName>
    <definedName name="BEO" localSheetId="22">#REF!</definedName>
    <definedName name="BEO">#REF!</definedName>
    <definedName name="BER" localSheetId="28">#REF!</definedName>
    <definedName name="BER" localSheetId="1">#REF!</definedName>
    <definedName name="BER" localSheetId="42">#REF!</definedName>
    <definedName name="BER" localSheetId="22">#REF!</definedName>
    <definedName name="BER">#REF!</definedName>
    <definedName name="BERBA" localSheetId="42">#REF!</definedName>
    <definedName name="BERBA">#REF!</definedName>
    <definedName name="BERBI" localSheetId="42">#REF!</definedName>
    <definedName name="BERBI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28">#REF!</definedName>
    <definedName name="BFD" localSheetId="1">#REF!</definedName>
    <definedName name="BFD" localSheetId="29">#REF!</definedName>
    <definedName name="BFD" localSheetId="42">#REF!</definedName>
    <definedName name="BFD" localSheetId="43">#REF!</definedName>
    <definedName name="BFD" localSheetId="18">#REF!</definedName>
    <definedName name="BFD" localSheetId="20">#REF!</definedName>
    <definedName name="BFD" localSheetId="21">#REF!</definedName>
    <definedName name="BFD" localSheetId="22">#REF!</definedName>
    <definedName name="BFD">#REF!</definedName>
    <definedName name="BFDA" localSheetId="28">#REF!</definedName>
    <definedName name="BFDA" localSheetId="1">#REF!</definedName>
    <definedName name="BFDA" localSheetId="42">#REF!</definedName>
    <definedName name="BFDA" localSheetId="43">#REF!</definedName>
    <definedName name="BFDA" localSheetId="22">#REF!</definedName>
    <definedName name="BFDA">#REF!</definedName>
    <definedName name="BFDI" localSheetId="28">#REF!</definedName>
    <definedName name="BFDI" localSheetId="1">#REF!</definedName>
    <definedName name="BFDI" localSheetId="42">#REF!</definedName>
    <definedName name="BFDI" localSheetId="43">#REF!</definedName>
    <definedName name="BFDI" localSheetId="22">#REF!</definedName>
    <definedName name="BFDI">#REF!</definedName>
    <definedName name="BFDIL" localSheetId="28">#REF!</definedName>
    <definedName name="BFDIL" localSheetId="1">#REF!</definedName>
    <definedName name="BFDIL" localSheetId="42">#REF!</definedName>
    <definedName name="BFDIL" localSheetId="22">#REF!</definedName>
    <definedName name="BFDIL">#REF!</definedName>
    <definedName name="BFL">#N/A</definedName>
    <definedName name="BFL_C_G" localSheetId="42">#REF!</definedName>
    <definedName name="BFL_C_G">#REF!</definedName>
    <definedName name="BFL_C_P" localSheetId="42">#REF!</definedName>
    <definedName name="BFL_C_P">#REF!</definedName>
    <definedName name="BFL_CBA" localSheetId="42">#REF!</definedName>
    <definedName name="BFL_CBA">#REF!</definedName>
    <definedName name="BFL_CBI" localSheetId="42">#REF!</definedName>
    <definedName name="BFL_CBI">#REF!</definedName>
    <definedName name="BFL_CMU" localSheetId="42">#REF!</definedName>
    <definedName name="BFL_CMU">#REF!</definedName>
    <definedName name="BFL_D">#N/A</definedName>
    <definedName name="BFL_D_G" localSheetId="42">#REF!</definedName>
    <definedName name="BFL_D_G">#REF!</definedName>
    <definedName name="BFL_D_P" localSheetId="42">#REF!</definedName>
    <definedName name="BFL_D_P">#REF!</definedName>
    <definedName name="BFL_DBA" localSheetId="42">#REF!</definedName>
    <definedName name="BFL_DBA">#REF!</definedName>
    <definedName name="BFL_DBI" localSheetId="42">#REF!</definedName>
    <definedName name="BFL_DBI">#REF!</definedName>
    <definedName name="BFL_DF">#N/A</definedName>
    <definedName name="BFL_DMU" localSheetId="42">#REF!</definedName>
    <definedName name="BFL_DMU">#REF!</definedName>
    <definedName name="BFLB">#N/A</definedName>
    <definedName name="BFLB_D">#N/A</definedName>
    <definedName name="BFLB_DF">#N/A</definedName>
    <definedName name="BFLD_DF" localSheetId="37">[73]!BFLD_DF</definedName>
    <definedName name="BFLD_DF" localSheetId="38">[73]!BFLD_DF</definedName>
    <definedName name="BFLD_DF" localSheetId="39">[73]!BFLD_DF</definedName>
    <definedName name="BFLD_DF" localSheetId="40">[73]!BFLD_DF</definedName>
    <definedName name="BFLD_DF" localSheetId="29">[73]!BFLD_DF</definedName>
    <definedName name="BFLD_DF" localSheetId="41">[73]!BFLD_DF</definedName>
    <definedName name="BFLD_DF">[73]!BFLD_DF</definedName>
    <definedName name="BFLD_DF1">#N/A</definedName>
    <definedName name="BFLD_DF2">#N/A</definedName>
    <definedName name="BFLG">#N/A</definedName>
    <definedName name="BFLG_D">#N/A</definedName>
    <definedName name="BFLG_DF">#N/A</definedName>
    <definedName name="BFLRES" localSheetId="42">#REF!</definedName>
    <definedName name="BFLRES">#REF!</definedName>
    <definedName name="BFO" localSheetId="28">#REF!</definedName>
    <definedName name="BFO" localSheetId="1">#REF!</definedName>
    <definedName name="BFO" localSheetId="29">#REF!</definedName>
    <definedName name="BFO" localSheetId="42">#REF!</definedName>
    <definedName name="BFO" localSheetId="43">#REF!</definedName>
    <definedName name="BFO" localSheetId="18">#REF!</definedName>
    <definedName name="BFO" localSheetId="20">#REF!</definedName>
    <definedName name="BFO" localSheetId="21">#REF!</definedName>
    <definedName name="BFO" localSheetId="22">#REF!</definedName>
    <definedName name="BFO">#REF!</definedName>
    <definedName name="BFO_S" localSheetId="42">#REF!</definedName>
    <definedName name="BFO_S">#REF!</definedName>
    <definedName name="BFOA" localSheetId="28">#REF!</definedName>
    <definedName name="BFOA" localSheetId="1">#REF!</definedName>
    <definedName name="BFOA" localSheetId="42">#REF!</definedName>
    <definedName name="BFOA" localSheetId="43">#REF!</definedName>
    <definedName name="BFOA" localSheetId="22">#REF!</definedName>
    <definedName name="BFOA">#REF!</definedName>
    <definedName name="BFOAG" localSheetId="28">#REF!</definedName>
    <definedName name="BFOAG" localSheetId="1">#REF!</definedName>
    <definedName name="BFOAG" localSheetId="42">#REF!</definedName>
    <definedName name="BFOAG" localSheetId="43">#REF!</definedName>
    <definedName name="BFOAG" localSheetId="22">#REF!</definedName>
    <definedName name="BFOAG">#REF!</definedName>
    <definedName name="BFOL" localSheetId="28">#REF!</definedName>
    <definedName name="BFOL" localSheetId="1">#REF!</definedName>
    <definedName name="BFOL" localSheetId="42">#REF!</definedName>
    <definedName name="BFOL" localSheetId="22">#REF!</definedName>
    <definedName name="BFOL">#REF!</definedName>
    <definedName name="BFOL_B" localSheetId="28">#REF!</definedName>
    <definedName name="BFOL_B" localSheetId="1">#REF!</definedName>
    <definedName name="BFOL_B" localSheetId="42">#REF!</definedName>
    <definedName name="BFOL_B" localSheetId="22">#REF!</definedName>
    <definedName name="BFOL_B">#REF!</definedName>
    <definedName name="BFOL_G" localSheetId="28">#REF!</definedName>
    <definedName name="BFOL_G" localSheetId="1">#REF!</definedName>
    <definedName name="BFOL_G" localSheetId="42">#REF!</definedName>
    <definedName name="BFOL_G" localSheetId="22">#REF!</definedName>
    <definedName name="BFOL_G">#REF!</definedName>
    <definedName name="BFOL_L" localSheetId="28">#REF!</definedName>
    <definedName name="BFOL_L" localSheetId="1">#REF!</definedName>
    <definedName name="BFOL_L" localSheetId="42">#REF!</definedName>
    <definedName name="BFOL_L" localSheetId="22">#REF!</definedName>
    <definedName name="BFOL_L">#REF!</definedName>
    <definedName name="BFOL_O" localSheetId="28">#REF!</definedName>
    <definedName name="BFOL_O" localSheetId="1">#REF!</definedName>
    <definedName name="BFOL_O" localSheetId="42">#REF!</definedName>
    <definedName name="BFOL_O" localSheetId="22">#REF!</definedName>
    <definedName name="BFOL_O">#REF!</definedName>
    <definedName name="BFOL_S" localSheetId="28">#REF!</definedName>
    <definedName name="BFOL_S" localSheetId="1">#REF!</definedName>
    <definedName name="BFOL_S" localSheetId="42">#REF!</definedName>
    <definedName name="BFOL_S" localSheetId="22">#REF!</definedName>
    <definedName name="BFOL_S">#REF!</definedName>
    <definedName name="BFOLB" localSheetId="28">#REF!</definedName>
    <definedName name="BFOLB" localSheetId="1">#REF!</definedName>
    <definedName name="BFOLB" localSheetId="42">#REF!</definedName>
    <definedName name="BFOLB" localSheetId="22">#REF!</definedName>
    <definedName name="BFOLB">#REF!</definedName>
    <definedName name="BFOLG_L" localSheetId="28">#REF!</definedName>
    <definedName name="BFOLG_L" localSheetId="1">#REF!</definedName>
    <definedName name="BFOLG_L" localSheetId="42">#REF!</definedName>
    <definedName name="BFOLG_L" localSheetId="22">#REF!</definedName>
    <definedName name="BFOLG_L">#REF!</definedName>
    <definedName name="BFOTH" localSheetId="42">#REF!</definedName>
    <definedName name="BFOTH">#REF!</definedName>
    <definedName name="BFP" localSheetId="28">#REF!</definedName>
    <definedName name="BFP" localSheetId="1">#REF!</definedName>
    <definedName name="BFP" localSheetId="42">#REF!</definedName>
    <definedName name="BFP" localSheetId="22">#REF!</definedName>
    <definedName name="BFP">#REF!</definedName>
    <definedName name="BFPA" localSheetId="28">#REF!</definedName>
    <definedName name="BFPA" localSheetId="1">#REF!</definedName>
    <definedName name="BFPA" localSheetId="42">#REF!</definedName>
    <definedName name="BFPA" localSheetId="22">#REF!</definedName>
    <definedName name="BFPA">#REF!</definedName>
    <definedName name="BFPAG" localSheetId="28">#REF!</definedName>
    <definedName name="BFPAG" localSheetId="1">#REF!</definedName>
    <definedName name="BFPAG" localSheetId="42">#REF!</definedName>
    <definedName name="BFPAG" localSheetId="22">#REF!</definedName>
    <definedName name="BFPAG">#REF!</definedName>
    <definedName name="BFPL" localSheetId="28">#REF!</definedName>
    <definedName name="BFPL" localSheetId="1">#REF!</definedName>
    <definedName name="BFPL" localSheetId="42">#REF!</definedName>
    <definedName name="BFPL" localSheetId="22">#REF!</definedName>
    <definedName name="BFPL">#REF!</definedName>
    <definedName name="BFPLBN" localSheetId="28">#REF!</definedName>
    <definedName name="BFPLBN" localSheetId="1">#REF!</definedName>
    <definedName name="BFPLBN" localSheetId="42">#REF!</definedName>
    <definedName name="BFPLBN" localSheetId="22">#REF!</definedName>
    <definedName name="BFPLBN">#REF!</definedName>
    <definedName name="BFPLD" localSheetId="28">#REF!</definedName>
    <definedName name="BFPLD" localSheetId="1">#REF!</definedName>
    <definedName name="BFPLD" localSheetId="42">#REF!</definedName>
    <definedName name="BFPLD" localSheetId="22">#REF!</definedName>
    <definedName name="BFPLD">#REF!</definedName>
    <definedName name="BFPLD_G" localSheetId="28">#REF!</definedName>
    <definedName name="BFPLD_G" localSheetId="1">#REF!</definedName>
    <definedName name="BFPLD_G" localSheetId="42">#REF!</definedName>
    <definedName name="BFPLD_G" localSheetId="22">#REF!</definedName>
    <definedName name="BFPLD_G">#REF!</definedName>
    <definedName name="BFPLE" localSheetId="28">#REF!</definedName>
    <definedName name="BFPLE" localSheetId="1">#REF!</definedName>
    <definedName name="BFPLE" localSheetId="42">#REF!</definedName>
    <definedName name="BFPLE" localSheetId="22">#REF!</definedName>
    <definedName name="BFPLE">#REF!</definedName>
    <definedName name="BFPLE_G" localSheetId="28">#REF!</definedName>
    <definedName name="BFPLE_G" localSheetId="1">#REF!</definedName>
    <definedName name="BFPLE_G" localSheetId="42">#REF!</definedName>
    <definedName name="BFPLE_G" localSheetId="22">#REF!</definedName>
    <definedName name="BFPLE_G">#REF!</definedName>
    <definedName name="BFPLMM" localSheetId="28">#REF!</definedName>
    <definedName name="BFPLMM" localSheetId="1">#REF!</definedName>
    <definedName name="BFPLMM" localSheetId="42">#REF!</definedName>
    <definedName name="BFPLMM" localSheetId="22">#REF!</definedName>
    <definedName name="BFPLMM">#REF!</definedName>
    <definedName name="BFRA">#N/A</definedName>
    <definedName name="BFUND" localSheetId="28">#REF!</definedName>
    <definedName name="BFUND" localSheetId="1">#REF!</definedName>
    <definedName name="BFUND" localSheetId="29">#REF!</definedName>
    <definedName name="BFUND" localSheetId="42">#REF!</definedName>
    <definedName name="BFUND" localSheetId="43">#REF!</definedName>
    <definedName name="BFUND" localSheetId="18">#REF!</definedName>
    <definedName name="BFUND" localSheetId="20">#REF!</definedName>
    <definedName name="BFUND" localSheetId="21">#REF!</definedName>
    <definedName name="BFUND" localSheetId="22">#REF!</definedName>
    <definedName name="BFUND">#REF!</definedName>
    <definedName name="BGS" localSheetId="28">#REF!</definedName>
    <definedName name="BGS" localSheetId="1">#REF!</definedName>
    <definedName name="BGS" localSheetId="42">#REF!</definedName>
    <definedName name="BGS" localSheetId="43">#REF!</definedName>
    <definedName name="BGS" localSheetId="22">#REF!</definedName>
    <definedName name="BGS">#REF!</definedName>
    <definedName name="BI">#N/A</definedName>
    <definedName name="BIO">[41]raw!#REF!</definedName>
    <definedName name="BIP" localSheetId="28">#REF!</definedName>
    <definedName name="BIP" localSheetId="1">#REF!</definedName>
    <definedName name="BIP" localSheetId="29">#REF!</definedName>
    <definedName name="BIP" localSheetId="42">#REF!</definedName>
    <definedName name="BIP" localSheetId="43">#REF!</definedName>
    <definedName name="BIP" localSheetId="18">#REF!</definedName>
    <definedName name="BIP" localSheetId="20">#REF!</definedName>
    <definedName name="BIP" localSheetId="21">#REF!</definedName>
    <definedName name="BIP" localSheetId="22">#REF!</definedName>
    <definedName name="BIP">#REF!</definedName>
    <definedName name="BK">#N/A</definedName>
    <definedName name="BKF">#N/A</definedName>
    <definedName name="BKFA" localSheetId="28">#REF!</definedName>
    <definedName name="BKFA" localSheetId="1">#REF!</definedName>
    <definedName name="BKFA" localSheetId="29">#REF!</definedName>
    <definedName name="BKFA" localSheetId="42">#REF!</definedName>
    <definedName name="BKFA" localSheetId="43">#REF!</definedName>
    <definedName name="BKFA" localSheetId="18">#REF!</definedName>
    <definedName name="BKFA" localSheetId="20">#REF!</definedName>
    <definedName name="BKFA" localSheetId="21">#REF!</definedName>
    <definedName name="BKFA" localSheetId="22">#REF!</definedName>
    <definedName name="BKFA">#REF!</definedName>
    <definedName name="BKFBA" localSheetId="42">#REF!</definedName>
    <definedName name="BKFBA">#REF!</definedName>
    <definedName name="BKFBI" localSheetId="42">#REF!</definedName>
    <definedName name="BKFBI">#REF!</definedName>
    <definedName name="BKFMU" localSheetId="42">#REF!</definedName>
    <definedName name="BKFMU">#REF!</definedName>
    <definedName name="BKO" localSheetId="28">#REF!</definedName>
    <definedName name="BKO" localSheetId="1">#REF!</definedName>
    <definedName name="BKO" localSheetId="42">#REF!</definedName>
    <definedName name="BKO" localSheetId="43">#REF!</definedName>
    <definedName name="BKO" localSheetId="22">#REF!</definedName>
    <definedName name="BKO">#REF!</definedName>
    <definedName name="bla" localSheetId="28" hidden="1">#REF!</definedName>
    <definedName name="bla" localSheetId="1" hidden="1">#REF!</definedName>
    <definedName name="bla" localSheetId="42" hidden="1">#REF!</definedName>
    <definedName name="bla" localSheetId="43" hidden="1">#REF!</definedName>
    <definedName name="bla" localSheetId="22" hidden="1">#REF!</definedName>
    <definedName name="bla" hidden="1">#REF!</definedName>
    <definedName name="bloco1" localSheetId="42">#REF!</definedName>
    <definedName name="bloco1">#REF!</definedName>
    <definedName name="BLOQUE1">[74]RECIMP99!$A$1:$Q$74</definedName>
    <definedName name="BLOQUE2">[74]RECIMP2000!$A$1:$Q$74</definedName>
    <definedName name="BLOQUE3">[74]RECIMP99!$A$274:$Q$274</definedName>
    <definedName name="BLOQUE4">[74]RECIMP2000real!$A$1:$Q$74</definedName>
    <definedName name="BLOQUE5">[74]RECIMP99!$V$1:$AK$74</definedName>
    <definedName name="BLOQUE6">[74]RECIMP2000!$W$1:$AJ$75</definedName>
    <definedName name="BLOQUE7">[74]RECIMP99!$V$274:$AK$274</definedName>
    <definedName name="BLOQUE8">[74]RECIMP2000real!$V$1:$AK$74</definedName>
    <definedName name="BLPH1" hidden="1">'[75]Ex rate bloom'!$A$4</definedName>
    <definedName name="BLPH2" hidden="1">'[75]Ex rate bloom'!$D$4</definedName>
    <definedName name="BLPH3" hidden="1">'[75]Ex rate bloom'!$G$4</definedName>
    <definedName name="BLPH4" hidden="1">'[75]Ex rate bloom'!$J$4</definedName>
    <definedName name="BLPH5" hidden="1">'[75]Ex rate bloom'!$M$4</definedName>
    <definedName name="BLPH6" hidden="1">'[75]Ex rate bloom'!$P$4</definedName>
    <definedName name="BLPH7" hidden="1">'[75]Ex rate bloom'!$S$4</definedName>
    <definedName name="BLPH8" hidden="1">'[75]Ex rate bloom'!$V$4</definedName>
    <definedName name="BM" localSheetId="28">#REF!</definedName>
    <definedName name="BM" localSheetId="1">#REF!</definedName>
    <definedName name="BM" localSheetId="29">#REF!</definedName>
    <definedName name="BM" localSheetId="42">#REF!</definedName>
    <definedName name="BM" localSheetId="43">#REF!</definedName>
    <definedName name="BM" localSheetId="18">#REF!</definedName>
    <definedName name="BM" localSheetId="20">#REF!</definedName>
    <definedName name="BM" localSheetId="21">#REF!</definedName>
    <definedName name="BM" localSheetId="22">#REF!</definedName>
    <definedName name="BM">#REF!</definedName>
    <definedName name="BMG">[76]Q6!$E$28:$AH$28</definedName>
    <definedName name="BMI" localSheetId="42">#REF!</definedName>
    <definedName name="BMI">#REF!</definedName>
    <definedName name="BMII">#N/A</definedName>
    <definedName name="BMII_7" localSheetId="28">#REF!</definedName>
    <definedName name="BMII_7" localSheetId="1">#REF!</definedName>
    <definedName name="BMII_7" localSheetId="29">#REF!</definedName>
    <definedName name="BMII_7" localSheetId="42">#REF!</definedName>
    <definedName name="BMII_7" localSheetId="43">#REF!</definedName>
    <definedName name="BMII_7" localSheetId="18">#REF!</definedName>
    <definedName name="BMII_7" localSheetId="20">#REF!</definedName>
    <definedName name="BMII_7" localSheetId="21">#REF!</definedName>
    <definedName name="BMII_7" localSheetId="22">#REF!</definedName>
    <definedName name="BMII_7">#REF!</definedName>
    <definedName name="BMII_G" localSheetId="42">#REF!</definedName>
    <definedName name="BMII_G">#REF!</definedName>
    <definedName name="BMII_P" localSheetId="42">#REF!</definedName>
    <definedName name="BMII_P">#REF!</definedName>
    <definedName name="BMIIB">#N/A</definedName>
    <definedName name="BMIIBA" localSheetId="42">#REF!</definedName>
    <definedName name="BMIIBA">#REF!</definedName>
    <definedName name="BMIIBI" localSheetId="42">#REF!</definedName>
    <definedName name="BMIIBI">#REF!</definedName>
    <definedName name="BMIIG">#N/A</definedName>
    <definedName name="BMIIMU" localSheetId="42">#REF!</definedName>
    <definedName name="BMIIMU">#REF!</definedName>
    <definedName name="BMS" localSheetId="28">#REF!</definedName>
    <definedName name="BMS" localSheetId="1">#REF!</definedName>
    <definedName name="BMS" localSheetId="29">#REF!</definedName>
    <definedName name="BMS" localSheetId="42">#REF!</definedName>
    <definedName name="BMS" localSheetId="43">#REF!</definedName>
    <definedName name="BMS" localSheetId="18">#REF!</definedName>
    <definedName name="BMS" localSheetId="20">#REF!</definedName>
    <definedName name="BMS" localSheetId="21">#REF!</definedName>
    <definedName name="BMS" localSheetId="22">#REF!</definedName>
    <definedName name="BMS">#REF!</definedName>
    <definedName name="BNEO" localSheetId="42">#REF!</definedName>
    <definedName name="BNEO">#REF!</definedName>
    <definedName name="BNF">"CA"</definedName>
    <definedName name="BO" localSheetId="42">#REF!</definedName>
    <definedName name="BO">#REF!</definedName>
    <definedName name="BOG" localSheetId="28">#REF!</definedName>
    <definedName name="BOG" localSheetId="1">#REF!</definedName>
    <definedName name="BOG" localSheetId="42">#REF!</definedName>
    <definedName name="BOG" localSheetId="43">#REF!</definedName>
    <definedName name="BOG" localSheetId="22">#REF!</definedName>
    <definedName name="BOG">#REF!</definedName>
    <definedName name="BOLETIN" localSheetId="43">[59]BCP!#REF!</definedName>
    <definedName name="BOLETIN" localSheetId="22">[59]BCP!#REF!</definedName>
    <definedName name="BOLETIN">[59]BCP!#REF!</definedName>
    <definedName name="Bolivia" localSheetId="42">#REF!</definedName>
    <definedName name="Bolivia">#REF!</definedName>
    <definedName name="BOP">#N/A</definedName>
    <definedName name="BOPF" localSheetId="42">#REF!</definedName>
    <definedName name="BOPF">#REF!</definedName>
    <definedName name="BOPUSD" localSheetId="28">#REF!</definedName>
    <definedName name="BOPUSD" localSheetId="1">#REF!</definedName>
    <definedName name="BOPUSD" localSheetId="29">#REF!</definedName>
    <definedName name="BOPUSD" localSheetId="42">#REF!</definedName>
    <definedName name="BOPUSD" localSheetId="43">#REF!</definedName>
    <definedName name="BOPUSD" localSheetId="18">#REF!</definedName>
    <definedName name="BOPUSD" localSheetId="20">#REF!</definedName>
    <definedName name="BOPUSD" localSheetId="21">#REF!</definedName>
    <definedName name="BOPUSD" localSheetId="22">#REF!</definedName>
    <definedName name="BOPUSD">#REF!</definedName>
    <definedName name="BORRA_CUADROS" localSheetId="37">[77]!BORRA_CUADROS</definedName>
    <definedName name="BORRA_CUADROS" localSheetId="38">[77]!BORRA_CUADROS</definedName>
    <definedName name="BORRA_CUADROS" localSheetId="39">[77]!BORRA_CUADROS</definedName>
    <definedName name="BORRA_CUADROS" localSheetId="40">[77]!BORRA_CUADROS</definedName>
    <definedName name="BORRA_CUADROS">[77]!BORRA_CUADROS</definedName>
    <definedName name="BPBNF" localSheetId="42">#REF!</definedName>
    <definedName name="BPBNF">#REF!</definedName>
    <definedName name="BRASS" localSheetId="28">#REF!</definedName>
    <definedName name="BRASS" localSheetId="1">#REF!</definedName>
    <definedName name="BRASS" localSheetId="42">#REF!</definedName>
    <definedName name="BRASS" localSheetId="43">#REF!</definedName>
    <definedName name="BRASS" localSheetId="22">#REF!</definedName>
    <definedName name="BRASS">#REF!</definedName>
    <definedName name="BRASS_1" localSheetId="28">#REF!</definedName>
    <definedName name="BRASS_1" localSheetId="1">#REF!</definedName>
    <definedName name="BRASS_1" localSheetId="42">#REF!</definedName>
    <definedName name="BRASS_1" localSheetId="43">#REF!</definedName>
    <definedName name="BRASS_1" localSheetId="22">#REF!</definedName>
    <definedName name="BRASS_1">#REF!</definedName>
    <definedName name="BRASS_6" localSheetId="28">#REF!</definedName>
    <definedName name="BRASS_6" localSheetId="1">#REF!</definedName>
    <definedName name="BRASS_6" localSheetId="42">#REF!</definedName>
    <definedName name="BRASS_6" localSheetId="22">#REF!</definedName>
    <definedName name="BRASS_6">#REF!</definedName>
    <definedName name="Brazil" localSheetId="42">#REF!</definedName>
    <definedName name="Brazil">#REF!</definedName>
    <definedName name="BRECHA">[62]BRECHA!$E$3</definedName>
    <definedName name="BS" localSheetId="28">#REF!</definedName>
    <definedName name="BS" localSheetId="1">#REF!</definedName>
    <definedName name="BS" localSheetId="42">#REF!</definedName>
    <definedName name="BS" localSheetId="22">#REF!</definedName>
    <definedName name="BS">#REF!</definedName>
    <definedName name="BS1A" localSheetId="28">#REF!</definedName>
    <definedName name="BS1A" localSheetId="1">#REF!</definedName>
    <definedName name="BS1A" localSheetId="42">#REF!</definedName>
    <definedName name="BS1A" localSheetId="22">#REF!</definedName>
    <definedName name="BS1A">#REF!</definedName>
    <definedName name="Bstd" localSheetId="42">#REF!</definedName>
    <definedName name="Bstd">#REF!</definedName>
    <definedName name="BTO" localSheetId="42">#REF!</definedName>
    <definedName name="BTO">#REF!</definedName>
    <definedName name="BTR" localSheetId="28">#REF!</definedName>
    <definedName name="BTR" localSheetId="1">#REF!</definedName>
    <definedName name="BTR" localSheetId="42">#REF!</definedName>
    <definedName name="BTR" localSheetId="22">#REF!</definedName>
    <definedName name="BTR">#REF!</definedName>
    <definedName name="BTRG" localSheetId="28">#REF!</definedName>
    <definedName name="BTRG" localSheetId="1">#REF!</definedName>
    <definedName name="BTRG" localSheetId="42">#REF!</definedName>
    <definedName name="BTRG" localSheetId="22">#REF!</definedName>
    <definedName name="BTRG">#REF!</definedName>
    <definedName name="BTRP" localSheetId="42">#REF!</definedName>
    <definedName name="BTRP">#REF!</definedName>
    <definedName name="Budget" localSheetId="28">#REF!</definedName>
    <definedName name="Budget" localSheetId="1">#REF!</definedName>
    <definedName name="Budget" localSheetId="42">#REF!</definedName>
    <definedName name="Budget" localSheetId="22">#REF!</definedName>
    <definedName name="Budget">#REF!</definedName>
    <definedName name="Budget_expenditure" localSheetId="42">#REF!</definedName>
    <definedName name="Budget_expenditure">#REF!</definedName>
    <definedName name="Budget_revenue" localSheetId="42">#REF!</definedName>
    <definedName name="Budget_revenue">#REF!</definedName>
    <definedName name="BURACO" localSheetId="42">#REF!</definedName>
    <definedName name="BURACO">#REF!</definedName>
    <definedName name="Button_13">"CLAGA2000_Consolidado_2001_List"</definedName>
    <definedName name="BX" localSheetId="28">#REF!</definedName>
    <definedName name="BX" localSheetId="1">#REF!</definedName>
    <definedName name="BX" localSheetId="29">#REF!</definedName>
    <definedName name="BX" localSheetId="42">#REF!</definedName>
    <definedName name="BX" localSheetId="43">#REF!</definedName>
    <definedName name="BX" localSheetId="18">#REF!</definedName>
    <definedName name="BX" localSheetId="20">#REF!</definedName>
    <definedName name="BX" localSheetId="21">#REF!</definedName>
    <definedName name="BX" localSheetId="22">#REF!</definedName>
    <definedName name="BX">#REF!</definedName>
    <definedName name="BXG">[76]Q6!$E$26:$AH$26</definedName>
    <definedName name="BXI" localSheetId="42">#REF!</definedName>
    <definedName name="BXI">#REF!</definedName>
    <definedName name="BXS" localSheetId="28">#REF!</definedName>
    <definedName name="BXS" localSheetId="1">#REF!</definedName>
    <definedName name="BXS" localSheetId="29">#REF!</definedName>
    <definedName name="BXS" localSheetId="42">#REF!</definedName>
    <definedName name="BXS" localSheetId="43">#REF!</definedName>
    <definedName name="BXS" localSheetId="18">#REF!</definedName>
    <definedName name="BXS" localSheetId="20">#REF!</definedName>
    <definedName name="BXS" localSheetId="21">#REF!</definedName>
    <definedName name="BXS" localSheetId="22">#REF!</definedName>
    <definedName name="BXS">#REF!</definedName>
    <definedName name="C.2" localSheetId="28">#REF!</definedName>
    <definedName name="C.2" localSheetId="1">#REF!</definedName>
    <definedName name="C.2" localSheetId="42">#REF!</definedName>
    <definedName name="C.2" localSheetId="43">#REF!</definedName>
    <definedName name="C.2" localSheetId="22">#REF!</definedName>
    <definedName name="C.2">#REF!</definedName>
    <definedName name="C_" localSheetId="28">#REF!</definedName>
    <definedName name="C_" localSheetId="1">#REF!</definedName>
    <definedName name="C_" localSheetId="42">#REF!</definedName>
    <definedName name="C_" localSheetId="43">#REF!</definedName>
    <definedName name="C_" localSheetId="22">#REF!</definedName>
    <definedName name="C_">#REF!</definedName>
    <definedName name="C_1" localSheetId="28">OFFSET(#REF!,0,0,COUNT(#REF!),1)</definedName>
    <definedName name="C_1" localSheetId="1">OFFSET(#REF!,0,0,COUNT(#REF!),1)</definedName>
    <definedName name="C_1" localSheetId="42">OFFSET(#REF!,0,0,COUNT(#REF!),1)</definedName>
    <definedName name="C_1" localSheetId="43">OFFSET(#REF!,0,0,COUNT(#REF!),1)</definedName>
    <definedName name="C_1" localSheetId="22">OFFSET(#REF!,0,0,COUNT(#REF!),1)</definedName>
    <definedName name="C_1">OFFSET(#REF!,0,0,COUNT(#REF!),1)</definedName>
    <definedName name="C_2" localSheetId="28">OFFSET(#REF!,0,0,COUNT(#REF!),1)</definedName>
    <definedName name="C_2" localSheetId="1">OFFSET(#REF!,0,0,COUNT(#REF!),1)</definedName>
    <definedName name="C_2" localSheetId="42">OFFSET(#REF!,0,0,COUNT(#REF!),1)</definedName>
    <definedName name="C_2" localSheetId="22">OFFSET(#REF!,0,0,COUNT(#REF!),1)</definedName>
    <definedName name="C_2">OFFSET(#REF!,0,0,COUNT(#REF!),1)</definedName>
    <definedName name="CA" localSheetId="42">#REF!</definedName>
    <definedName name="CA">#REF!</definedName>
    <definedName name="CAD" localSheetId="28">#REF!</definedName>
    <definedName name="CAD" localSheetId="1">#REF!</definedName>
    <definedName name="CAD" localSheetId="29">#REF!</definedName>
    <definedName name="CAD" localSheetId="42">#REF!</definedName>
    <definedName name="CAD" localSheetId="43">#REF!</definedName>
    <definedName name="CAD" localSheetId="18">#REF!</definedName>
    <definedName name="CAD" localSheetId="20">#REF!</definedName>
    <definedName name="CAD" localSheetId="21">#REF!</definedName>
    <definedName name="CAD" localSheetId="22">#REF!</definedName>
    <definedName name="CAD">#REF!</definedName>
    <definedName name="CAe" localSheetId="42">#REF!</definedName>
    <definedName name="CAe">#REF!</definedName>
    <definedName name="caja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lculo" localSheetId="42" hidden="1">#REF!</definedName>
    <definedName name="calculo" hidden="1">#REF!</definedName>
    <definedName name="CalificaciónFinal">'[50]base de datos MODULO I'!$B$4:$E$49</definedName>
    <definedName name="CalificIndica">'[50]base de datos MODULO I'!$F$5:$AM$50</definedName>
    <definedName name="CAMARON" localSheetId="28">#REF!</definedName>
    <definedName name="CAMARON" localSheetId="1">#REF!</definedName>
    <definedName name="CAMARON" localSheetId="29">#REF!</definedName>
    <definedName name="CAMARON" localSheetId="42">#REF!</definedName>
    <definedName name="CAMARON" localSheetId="43">#REF!</definedName>
    <definedName name="CAMARON" localSheetId="18">#REF!</definedName>
    <definedName name="CAMARON" localSheetId="20">#REF!</definedName>
    <definedName name="CAMARON" localSheetId="21">#REF!</definedName>
    <definedName name="CAMARON" localSheetId="22">#REF!</definedName>
    <definedName name="CAMARON">#REF!</definedName>
    <definedName name="Canada_wt">'[67]OECD wgt'!$B$10</definedName>
    <definedName name="CAPA" localSheetId="42">#REF!</definedName>
    <definedName name="CAPA">#REF!</definedName>
    <definedName name="CAperc" localSheetId="42">#REF!</definedName>
    <definedName name="CAperc">#REF!</definedName>
    <definedName name="Capit.Neto">'[50]Ranking Bancario'!$J$4:$N$54</definedName>
    <definedName name="Capitalizacion">'[50]Calidad del Activo'!$A$5:$K$24</definedName>
    <definedName name="CAr" localSheetId="42">#REF!</definedName>
    <definedName name="CAr">#REF!</definedName>
    <definedName name="CAS">[62]CASCADA!$C$4</definedName>
    <definedName name="Cascada">[78]Hoja3!$B$1:$L$98</definedName>
    <definedName name="Cavg" localSheetId="28">OFFSET(#REF!,0,0,COUNT(#REF!),1)</definedName>
    <definedName name="Cavg" localSheetId="1">OFFSET(#REF!,0,0,COUNT(#REF!),1)</definedName>
    <definedName name="Cavg" localSheetId="42">OFFSET(#REF!,0,0,COUNT(#REF!),1)</definedName>
    <definedName name="Cavg" localSheetId="43">OFFSET(#REF!,0,0,COUNT(#REF!),1)</definedName>
    <definedName name="Cavg" localSheetId="22">OFFSET(#REF!,0,0,COUNT(#REF!),1)</definedName>
    <definedName name="Cavg">OFFSET(#REF!,0,0,COUNT(#REF!),1)</definedName>
    <definedName name="cc" localSheetId="19" hidden="1">{"Riqfin97",#N/A,FALSE,"Tran";"Riqfinpro",#N/A,FALSE,"Tran"}</definedName>
    <definedName name="cc" localSheetId="23" hidden="1">{"Riqfin97",#N/A,FALSE,"Tran";"Riqfinpro",#N/A,FALSE,"Tran"}</definedName>
    <definedName name="cc" localSheetId="28" hidden="1">{"Riqfin97",#N/A,FALSE,"Tran";"Riqfinpro",#N/A,FALSE,"Tran"}</definedName>
    <definedName name="cc" localSheetId="30" hidden="1">{"Riqfin97",#N/A,FALSE,"Tran";"Riqfinpro",#N/A,FALSE,"Tran"}</definedName>
    <definedName name="cc" localSheetId="1" hidden="1">{"Riqfin97",#N/A,FALSE,"Tran";"Riqfinpro",#N/A,FALSE,"Tran"}</definedName>
    <definedName name="cc" localSheetId="24" hidden="1">{"Riqfin97",#N/A,FALSE,"Tran";"Riqfinpro",#N/A,FALSE,"Tran"}</definedName>
    <definedName name="cc" localSheetId="25" hidden="1">{"Riqfin97",#N/A,FALSE,"Tran";"Riqfinpro",#N/A,FALSE,"Tran"}</definedName>
    <definedName name="cc" localSheetId="26" hidden="1">{"Riqfin97",#N/A,FALSE,"Tran";"Riqfinpro",#N/A,FALSE,"Tran"}</definedName>
    <definedName name="cc" localSheetId="27" hidden="1">{"Riqfin97",#N/A,FALSE,"Tran";"Riqfinpro",#N/A,FALSE,"Tran"}</definedName>
    <definedName name="cc" localSheetId="29" hidden="1">{"Riqfin97",#N/A,FALSE,"Tran";"Riqfinpro",#N/A,FALSE,"Tran"}</definedName>
    <definedName name="cc" localSheetId="41" hidden="1">{"Riqfin97",#N/A,FALSE,"Tran";"Riqfinpro",#N/A,FALSE,"Tran"}</definedName>
    <definedName name="cc" localSheetId="42" hidden="1">{"Riqfin97",#N/A,FALSE,"Tran";"Riqfinpro",#N/A,FALSE,"Tran"}</definedName>
    <definedName name="cc" localSheetId="43" hidden="1">{"Riqfin97",#N/A,FALSE,"Tran";"Riqfinpro",#N/A,FALSE,"Tran"}</definedName>
    <definedName name="cc" localSheetId="18" hidden="1">{"Riqfin97",#N/A,FALSE,"Tran";"Riqfinpro",#N/A,FALSE,"Tran"}</definedName>
    <definedName name="cc" localSheetId="20" hidden="1">{"Riqfin97",#N/A,FALSE,"Tran";"Riqfinpro",#N/A,FALSE,"Tran"}</definedName>
    <definedName name="cc" localSheetId="21" hidden="1">{"Riqfin97",#N/A,FALSE,"Tran";"Riqfinpro",#N/A,FALSE,"Tran"}</definedName>
    <definedName name="cc" localSheetId="22" hidden="1">{"Riqfin97",#N/A,FALSE,"Tran";"Riqfinpro",#N/A,FALSE,"Tran"}</definedName>
    <definedName name="cc" hidden="1">{"Riqfin97",#N/A,FALSE,"Tran";"Riqfinpro",#N/A,FALSE,"Tran"}</definedName>
    <definedName name="ccc">#N/A</definedName>
    <definedName name="cccc">#N/A</definedName>
    <definedName name="ccccc" localSheetId="19" hidden="1">{"Minpmon",#N/A,FALSE,"Monthinput"}</definedName>
    <definedName name="ccccc" localSheetId="23" hidden="1">{"Minpmon",#N/A,FALSE,"Monthinput"}</definedName>
    <definedName name="ccccc" localSheetId="28" hidden="1">{"Minpmon",#N/A,FALSE,"Monthinput"}</definedName>
    <definedName name="ccccc" localSheetId="30" hidden="1">{"Minpmon",#N/A,FALSE,"Monthinput"}</definedName>
    <definedName name="ccccc" localSheetId="1" hidden="1">{"Minpmon",#N/A,FALSE,"Monthinput"}</definedName>
    <definedName name="ccccc" localSheetId="24" hidden="1">{"Minpmon",#N/A,FALSE,"Monthinput"}</definedName>
    <definedName name="ccccc" localSheetId="25" hidden="1">{"Minpmon",#N/A,FALSE,"Monthinput"}</definedName>
    <definedName name="ccccc" localSheetId="26" hidden="1">{"Minpmon",#N/A,FALSE,"Monthinput"}</definedName>
    <definedName name="ccccc" localSheetId="27" hidden="1">{"Minpmon",#N/A,FALSE,"Monthinput"}</definedName>
    <definedName name="ccccc" localSheetId="29" hidden="1">{"Minpmon",#N/A,FALSE,"Monthinput"}</definedName>
    <definedName name="ccccc" localSheetId="41" hidden="1">{"Minpmon",#N/A,FALSE,"Monthinput"}</definedName>
    <definedName name="ccccc" localSheetId="42" hidden="1">{"Minpmon",#N/A,FALSE,"Monthinput"}</definedName>
    <definedName name="ccccc" localSheetId="43" hidden="1">{"Minpmon",#N/A,FALSE,"Monthinput"}</definedName>
    <definedName name="ccccc" localSheetId="18" hidden="1">{"Minpmon",#N/A,FALSE,"Monthinput"}</definedName>
    <definedName name="ccccc" localSheetId="20" hidden="1">{"Minpmon",#N/A,FALSE,"Monthinput"}</definedName>
    <definedName name="ccccc" localSheetId="21" hidden="1">{"Minpmon",#N/A,FALSE,"Monthinput"}</definedName>
    <definedName name="ccccc" localSheetId="22" hidden="1">{"Minpmon",#N/A,FALSE,"Monthinput"}</definedName>
    <definedName name="ccccc" hidden="1">{"Minpmon",#N/A,FALSE,"Monthinput"}</definedName>
    <definedName name="cccccccccccccc" localSheetId="19" hidden="1">{"Tab1",#N/A,FALSE,"P";"Tab2",#N/A,FALSE,"P"}</definedName>
    <definedName name="cccccccccccccc" localSheetId="23" hidden="1">{"Tab1",#N/A,FALSE,"P";"Tab2",#N/A,FALSE,"P"}</definedName>
    <definedName name="cccccccccccccc" localSheetId="28" hidden="1">{"Tab1",#N/A,FALSE,"P";"Tab2",#N/A,FALSE,"P"}</definedName>
    <definedName name="cccccccccccccc" localSheetId="30" hidden="1">{"Tab1",#N/A,FALSE,"P";"Tab2",#N/A,FALSE,"P"}</definedName>
    <definedName name="cccccccccccccc" localSheetId="1" hidden="1">{"Tab1",#N/A,FALSE,"P";"Tab2",#N/A,FALSE,"P"}</definedName>
    <definedName name="cccccccccccccc" localSheetId="24" hidden="1">{"Tab1",#N/A,FALSE,"P";"Tab2",#N/A,FALSE,"P"}</definedName>
    <definedName name="cccccccccccccc" localSheetId="25" hidden="1">{"Tab1",#N/A,FALSE,"P";"Tab2",#N/A,FALSE,"P"}</definedName>
    <definedName name="cccccccccccccc" localSheetId="26" hidden="1">{"Tab1",#N/A,FALSE,"P";"Tab2",#N/A,FALSE,"P"}</definedName>
    <definedName name="cccccccccccccc" localSheetId="27" hidden="1">{"Tab1",#N/A,FALSE,"P";"Tab2",#N/A,FALSE,"P"}</definedName>
    <definedName name="cccccccccccccc" localSheetId="29" hidden="1">{"Tab1",#N/A,FALSE,"P";"Tab2",#N/A,FALSE,"P"}</definedName>
    <definedName name="cccccccccccccc" localSheetId="41" hidden="1">{"Tab1",#N/A,FALSE,"P";"Tab2",#N/A,FALSE,"P"}</definedName>
    <definedName name="cccccccccccccc" localSheetId="42" hidden="1">{"Tab1",#N/A,FALSE,"P";"Tab2",#N/A,FALSE,"P"}</definedName>
    <definedName name="cccccccccccccc" localSheetId="43" hidden="1">{"Tab1",#N/A,FALSE,"P";"Tab2",#N/A,FALSE,"P"}</definedName>
    <definedName name="cccccccccccccc" localSheetId="18" hidden="1">{"Tab1",#N/A,FALSE,"P";"Tab2",#N/A,FALSE,"P"}</definedName>
    <definedName name="cccccccccccccc" localSheetId="20" hidden="1">{"Tab1",#N/A,FALSE,"P";"Tab2",#N/A,FALSE,"P"}</definedName>
    <definedName name="cccccccccccccc" localSheetId="21" hidden="1">{"Tab1",#N/A,FALSE,"P";"Tab2",#N/A,FALSE,"P"}</definedName>
    <definedName name="cccccccccccccc" localSheetId="22" hidden="1">{"Tab1",#N/A,FALSE,"P";"Tab2",#N/A,FALSE,"P"}</definedName>
    <definedName name="cccccccccccccc" hidden="1">{"Tab1",#N/A,FALSE,"P";"Tab2",#N/A,FALSE,"P"}</definedName>
    <definedName name="cccm" localSheetId="19" hidden="1">{"Riqfin97",#N/A,FALSE,"Tran";"Riqfinpro",#N/A,FALSE,"Tran"}</definedName>
    <definedName name="cccm" localSheetId="23" hidden="1">{"Riqfin97",#N/A,FALSE,"Tran";"Riqfinpro",#N/A,FALSE,"Tran"}</definedName>
    <definedName name="cccm" localSheetId="28" hidden="1">{"Riqfin97",#N/A,FALSE,"Tran";"Riqfinpro",#N/A,FALSE,"Tran"}</definedName>
    <definedName name="cccm" localSheetId="30" hidden="1">{"Riqfin97",#N/A,FALSE,"Tran";"Riqfinpro",#N/A,FALSE,"Tran"}</definedName>
    <definedName name="cccm" localSheetId="1" hidden="1">{"Riqfin97",#N/A,FALSE,"Tran";"Riqfinpro",#N/A,FALSE,"Tran"}</definedName>
    <definedName name="cccm" localSheetId="24" hidden="1">{"Riqfin97",#N/A,FALSE,"Tran";"Riqfinpro",#N/A,FALSE,"Tran"}</definedName>
    <definedName name="cccm" localSheetId="25" hidden="1">{"Riqfin97",#N/A,FALSE,"Tran";"Riqfinpro",#N/A,FALSE,"Tran"}</definedName>
    <definedName name="cccm" localSheetId="26" hidden="1">{"Riqfin97",#N/A,FALSE,"Tran";"Riqfinpro",#N/A,FALSE,"Tran"}</definedName>
    <definedName name="cccm" localSheetId="27" hidden="1">{"Riqfin97",#N/A,FALSE,"Tran";"Riqfinpro",#N/A,FALSE,"Tran"}</definedName>
    <definedName name="cccm" localSheetId="29" hidden="1">{"Riqfin97",#N/A,FALSE,"Tran";"Riqfinpro",#N/A,FALSE,"Tran"}</definedName>
    <definedName name="cccm" localSheetId="41" hidden="1">{"Riqfin97",#N/A,FALSE,"Tran";"Riqfinpro",#N/A,FALSE,"Tran"}</definedName>
    <definedName name="cccm" localSheetId="42" hidden="1">{"Riqfin97",#N/A,FALSE,"Tran";"Riqfinpro",#N/A,FALSE,"Tran"}</definedName>
    <definedName name="cccm" localSheetId="43" hidden="1">{"Riqfin97",#N/A,FALSE,"Tran";"Riqfinpro",#N/A,FALSE,"Tran"}</definedName>
    <definedName name="cccm" localSheetId="18" hidden="1">{"Riqfin97",#N/A,FALSE,"Tran";"Riqfinpro",#N/A,FALSE,"Tran"}</definedName>
    <definedName name="cccm" localSheetId="20" hidden="1">{"Riqfin97",#N/A,FALSE,"Tran";"Riqfinpro",#N/A,FALSE,"Tran"}</definedName>
    <definedName name="cccm" localSheetId="21" hidden="1">{"Riqfin97",#N/A,FALSE,"Tran";"Riqfinpro",#N/A,FALSE,"Tran"}</definedName>
    <definedName name="cccm" localSheetId="22" hidden="1">{"Riqfin97",#N/A,FALSE,"Tran";"Riqfinpro",#N/A,FALSE,"Tran"}</definedName>
    <definedName name="cccm" hidden="1">{"Riqfin97",#N/A,FALSE,"Tran";"Riqfinpro",#N/A,FALSE,"Tran"}</definedName>
    <definedName name="ccme" localSheetId="42">#REF!</definedName>
    <definedName name="ccme">#REF!</definedName>
    <definedName name="ccme2000" localSheetId="42">#REF!</definedName>
    <definedName name="ccme2000">#REF!</definedName>
    <definedName name="ccme2001" localSheetId="42">#REF!</definedName>
    <definedName name="ccme2001">#REF!</definedName>
    <definedName name="ccme2002" localSheetId="42">#REF!</definedName>
    <definedName name="ccme2002">#REF!</definedName>
    <definedName name="ccme2003" localSheetId="42">#REF!</definedName>
    <definedName name="ccme2003">#REF!</definedName>
    <definedName name="ccme98" localSheetId="29">[23]Programa!#REF!</definedName>
    <definedName name="ccme98" localSheetId="42">[23]Programa!#REF!</definedName>
    <definedName name="ccme98">[23]Programa!#REF!</definedName>
    <definedName name="ccme98j" localSheetId="29">[23]Programa!#REF!</definedName>
    <definedName name="ccme98j" localSheetId="42">[23]Programa!#REF!</definedName>
    <definedName name="ccme98j">[23]Programa!#REF!</definedName>
    <definedName name="ccme98s" localSheetId="42">#REF!</definedName>
    <definedName name="ccme98s">#REF!</definedName>
    <definedName name="ccme99" localSheetId="42">#REF!</definedName>
    <definedName name="ccme99">#REF!</definedName>
    <definedName name="ccode">273</definedName>
    <definedName name="CD" localSheetId="28">#REF!</definedName>
    <definedName name="CD" localSheetId="1">#REF!</definedName>
    <definedName name="CD" localSheetId="29">#REF!</definedName>
    <definedName name="CD" localSheetId="42">#REF!</definedName>
    <definedName name="CD" localSheetId="43">#REF!</definedName>
    <definedName name="CD" localSheetId="18">#REF!</definedName>
    <definedName name="CD" localSheetId="20">#REF!</definedName>
    <definedName name="CD" localSheetId="21">#REF!</definedName>
    <definedName name="CD" localSheetId="22">#REF!</definedName>
    <definedName name="CD">#REF!</definedName>
    <definedName name="CD1A" localSheetId="28">#REF!</definedName>
    <definedName name="CD1A" localSheetId="1">#REF!</definedName>
    <definedName name="CD1A" localSheetId="42">#REF!</definedName>
    <definedName name="CD1A" localSheetId="43">#REF!</definedName>
    <definedName name="CD1A" localSheetId="22">#REF!</definedName>
    <definedName name="CD1A">#REF!</definedName>
    <definedName name="cde" localSheetId="19" hidden="1">{"Riqfin97",#N/A,FALSE,"Tran";"Riqfinpro",#N/A,FALSE,"Tran"}</definedName>
    <definedName name="cde" localSheetId="23" hidden="1">{"Riqfin97",#N/A,FALSE,"Tran";"Riqfinpro",#N/A,FALSE,"Tran"}</definedName>
    <definedName name="cde" localSheetId="28" hidden="1">{"Riqfin97",#N/A,FALSE,"Tran";"Riqfinpro",#N/A,FALSE,"Tran"}</definedName>
    <definedName name="cde" localSheetId="30" hidden="1">{"Riqfin97",#N/A,FALSE,"Tran";"Riqfinpro",#N/A,FALSE,"Tran"}</definedName>
    <definedName name="cde" localSheetId="24" hidden="1">{"Riqfin97",#N/A,FALSE,"Tran";"Riqfinpro",#N/A,FALSE,"Tran"}</definedName>
    <definedName name="cde" localSheetId="25" hidden="1">{"Riqfin97",#N/A,FALSE,"Tran";"Riqfinpro",#N/A,FALSE,"Tran"}</definedName>
    <definedName name="cde" localSheetId="26" hidden="1">{"Riqfin97",#N/A,FALSE,"Tran";"Riqfinpro",#N/A,FALSE,"Tran"}</definedName>
    <definedName name="cde" localSheetId="27" hidden="1">{"Riqfin97",#N/A,FALSE,"Tran";"Riqfinpro",#N/A,FALSE,"Tran"}</definedName>
    <definedName name="cde" localSheetId="29" hidden="1">{"Riqfin97",#N/A,FALSE,"Tran";"Riqfinpro",#N/A,FALSE,"Tran"}</definedName>
    <definedName name="cde" localSheetId="41" hidden="1">{"Riqfin97",#N/A,FALSE,"Tran";"Riqfinpro",#N/A,FALSE,"Tran"}</definedName>
    <definedName name="cde" localSheetId="42" hidden="1">{"Riqfin97",#N/A,FALSE,"Tran";"Riqfinpro",#N/A,FALSE,"Tran"}</definedName>
    <definedName name="cde" localSheetId="43" hidden="1">{"Riqfin97",#N/A,FALSE,"Tran";"Riqfinpro",#N/A,FALSE,"Tran"}</definedName>
    <definedName name="cde" localSheetId="21" hidden="1">{"Riqfin97",#N/A,FALSE,"Tran";"Riqfinpro",#N/A,FALSE,"Tran"}</definedName>
    <definedName name="cde" localSheetId="22" hidden="1">{"Riqfin97",#N/A,FALSE,"Tran";"Riqfinpro",#N/A,FALSE,"Tran"}</definedName>
    <definedName name="cde" hidden="1">{"Riqfin97",#N/A,FALSE,"Tran";"Riqfinpro",#N/A,FALSE,"Tran"}</definedName>
    <definedName name="CEMENTO" localSheetId="28">#REF!</definedName>
    <definedName name="CEMENTO" localSheetId="1">#REF!</definedName>
    <definedName name="CEMENTO" localSheetId="42">#REF!</definedName>
    <definedName name="CEMENTO" localSheetId="43">#REF!</definedName>
    <definedName name="CEMENTO" localSheetId="22">#REF!</definedName>
    <definedName name="CEMENTO">#REF!</definedName>
    <definedName name="CENGOVT" localSheetId="42">#REF!</definedName>
    <definedName name="CENGOVT">#REF!</definedName>
    <definedName name="CEPA96" localSheetId="42">#REF!</definedName>
    <definedName name="CEPA96">#REF!</definedName>
    <definedName name="CFA">[52]CIRRs!$C$81</definedName>
    <definedName name="cfdfdf" localSheetId="28" hidden="1">#REF!</definedName>
    <definedName name="cfdfdf" localSheetId="1" hidden="1">#REF!</definedName>
    <definedName name="cfdfdf" localSheetId="42" hidden="1">#REF!</definedName>
    <definedName name="cfdfdf" localSheetId="22" hidden="1">#REF!</definedName>
    <definedName name="cfdfdf" hidden="1">#REF!</definedName>
    <definedName name="CG" localSheetId="42">#REF!</definedName>
    <definedName name="CG">#REF!</definedName>
    <definedName name="CGBUDG" localSheetId="42">#REF!</definedName>
    <definedName name="CGBUDG">#REF!</definedName>
    <definedName name="CGBUDG_" localSheetId="42">#REF!</definedName>
    <definedName name="CGBUDG_">#REF!</definedName>
    <definedName name="CGEXBUDG" localSheetId="42">#REF!</definedName>
    <definedName name="CGEXBUDG">#REF!</definedName>
    <definedName name="CGFIS" localSheetId="42">#REF!</definedName>
    <definedName name="CGFIS">#REF!</definedName>
    <definedName name="CGNRP" localSheetId="42">#REF!</definedName>
    <definedName name="CGNRP">#REF!</definedName>
    <definedName name="CGperc" localSheetId="42">#REF!</definedName>
    <definedName name="CGperc">#REF!</definedName>
    <definedName name="chart" localSheetId="28">#REF!</definedName>
    <definedName name="chart" localSheetId="1">#REF!</definedName>
    <definedName name="chart" localSheetId="42">#REF!</definedName>
    <definedName name="chart" localSheetId="22">#REF!</definedName>
    <definedName name="chart">#REF!</definedName>
    <definedName name="CHF" localSheetId="28">#REF!</definedName>
    <definedName name="CHF" localSheetId="1">#REF!</definedName>
    <definedName name="CHF" localSheetId="42">#REF!</definedName>
    <definedName name="CHF" localSheetId="22">#REF!</definedName>
    <definedName name="CHF">#REF!</definedName>
    <definedName name="CHILE" localSheetId="42">#REF!</definedName>
    <definedName name="CHILE">#REF!</definedName>
    <definedName name="CHK" localSheetId="42">#REF!</definedName>
    <definedName name="CHK">#REF!</definedName>
    <definedName name="CHK1.1" localSheetId="29">[57]Q1!#REF!</definedName>
    <definedName name="CHK1.1" localSheetId="42">[57]Q1!#REF!</definedName>
    <definedName name="CHK1.1">[57]Q1!#REF!</definedName>
    <definedName name="CHK2.1" localSheetId="29">[57]Q2!#REF!</definedName>
    <definedName name="CHK2.1" localSheetId="42">[57]Q2!#REF!</definedName>
    <definedName name="CHK2.1">[57]Q2!#REF!</definedName>
    <definedName name="CHK2.2" localSheetId="29">[57]Q2!#REF!</definedName>
    <definedName name="CHK2.2" localSheetId="42">[57]Q2!#REF!</definedName>
    <definedName name="CHK2.2">[57]Q2!#REF!</definedName>
    <definedName name="CHK2.3" localSheetId="29">[57]Q2!#REF!</definedName>
    <definedName name="CHK2.3" localSheetId="42">[57]Q2!#REF!</definedName>
    <definedName name="CHK2.3">[57]Q2!#REF!</definedName>
    <definedName name="CHK5.1" localSheetId="28">#REF!</definedName>
    <definedName name="CHK5.1" localSheetId="1">#REF!</definedName>
    <definedName name="CHK5.1" localSheetId="42">#REF!</definedName>
    <definedName name="CHK5.1" localSheetId="22">#REF!</definedName>
    <definedName name="CHK5.1">#REF!</definedName>
    <definedName name="cin" localSheetId="29">[23]Programa!#REF!</definedName>
    <definedName name="cin" localSheetId="42">[23]Programa!#REF!</definedName>
    <definedName name="cin">[23]Programa!#REF!</definedName>
    <definedName name="cirr" localSheetId="28">#REF!</definedName>
    <definedName name="cirr" localSheetId="1">#REF!</definedName>
    <definedName name="cirr" localSheetId="42">#REF!</definedName>
    <definedName name="cirr" localSheetId="22">#REF!</definedName>
    <definedName name="cirr">#REF!</definedName>
    <definedName name="ClaveDeColor" localSheetId="28">#REF!</definedName>
    <definedName name="ClaveDeColor" localSheetId="42">#REF!</definedName>
    <definedName name="ClaveDeColor" localSheetId="22">#REF!</definedName>
    <definedName name="ClaveDeColor">#REF!</definedName>
    <definedName name="CLUB_PARIS_2004" localSheetId="42">#REF!</definedName>
    <definedName name="CLUB_PARIS_2004">#REF!</definedName>
    <definedName name="CLUB91" localSheetId="28">#REF!</definedName>
    <definedName name="CLUB91" localSheetId="1">#REF!</definedName>
    <definedName name="CLUB91" localSheetId="42">#REF!</definedName>
    <definedName name="CLUB91" localSheetId="22">#REF!</definedName>
    <definedName name="CLUB91">#REF!</definedName>
    <definedName name="cmbccr" localSheetId="42">#REF!</definedName>
    <definedName name="cmbccr">#REF!</definedName>
    <definedName name="cmbcom" localSheetId="42">#REF!</definedName>
    <definedName name="cmbcom">#REF!</definedName>
    <definedName name="CMD">[59]BCP!#REF!</definedName>
    <definedName name="cmethapp" localSheetId="28">#REF!,#REF!,#REF!</definedName>
    <definedName name="cmethapp" localSheetId="1">#REF!,#REF!,#REF!</definedName>
    <definedName name="cmethapp" localSheetId="29">#REF!,#REF!,#REF!</definedName>
    <definedName name="cmethapp" localSheetId="42">#REF!,#REF!,#REF!</definedName>
    <definedName name="cmethapp" localSheetId="43">#REF!,#REF!,#REF!</definedName>
    <definedName name="cmethapp" localSheetId="18">#REF!,#REF!,#REF!</definedName>
    <definedName name="cmethapp" localSheetId="20">#REF!,#REF!,#REF!</definedName>
    <definedName name="cmethapp" localSheetId="21">#REF!,#REF!,#REF!</definedName>
    <definedName name="cmethapp" localSheetId="22">#REF!,#REF!,#REF!</definedName>
    <definedName name="cmethapp">#REF!,#REF!,#REF!</definedName>
    <definedName name="cmethmain" localSheetId="28">#REF!</definedName>
    <definedName name="cmethmain" localSheetId="1">#REF!</definedName>
    <definedName name="cmethmain" localSheetId="29">#REF!</definedName>
    <definedName name="cmethmain" localSheetId="42">#REF!</definedName>
    <definedName name="cmethmain" localSheetId="43">#REF!</definedName>
    <definedName name="cmethmain" localSheetId="18">#REF!</definedName>
    <definedName name="cmethmain" localSheetId="20">#REF!</definedName>
    <definedName name="cmethmain" localSheetId="21">#REF!</definedName>
    <definedName name="cmethmain" localSheetId="22">#REF!</definedName>
    <definedName name="cmethmain">#REF!</definedName>
    <definedName name="Cmin" localSheetId="28">OFFSET(#REF!,0,0,COUNT(#REF!),1)</definedName>
    <definedName name="Cmin" localSheetId="1">OFFSET(#REF!,0,0,COUNT(#REF!),1)</definedName>
    <definedName name="Cmin" localSheetId="42">OFFSET(#REF!,0,0,COUNT(#REF!),1)</definedName>
    <definedName name="Cmin" localSheetId="43">OFFSET(#REF!,0,0,COUNT(#REF!),1)</definedName>
    <definedName name="Cmin" localSheetId="22">OFFSET(#REF!,0,0,COUNT(#REF!),1)</definedName>
    <definedName name="Cmin">OFFSET(#REF!,0,0,COUNT(#REF!),1)</definedName>
    <definedName name="cmsbn" localSheetId="42">#REF!</definedName>
    <definedName name="cmsbn">#REF!</definedName>
    <definedName name="CN" localSheetId="28">#REF!</definedName>
    <definedName name="CN" localSheetId="1">#REF!</definedName>
    <definedName name="CN" localSheetId="29">#REF!</definedName>
    <definedName name="CN" localSheetId="42">#REF!</definedName>
    <definedName name="CN" localSheetId="43">#REF!</definedName>
    <definedName name="CN" localSheetId="18">#REF!</definedName>
    <definedName name="CN" localSheetId="20">#REF!</definedName>
    <definedName name="CN" localSheetId="21">#REF!</definedName>
    <definedName name="CN" localSheetId="22">#REF!</definedName>
    <definedName name="CN">#REF!</definedName>
    <definedName name="CN1A" localSheetId="28">#REF!</definedName>
    <definedName name="CN1A" localSheetId="1">#REF!</definedName>
    <definedName name="CN1A" localSheetId="42">#REF!</definedName>
    <definedName name="CN1A" localSheetId="43">#REF!</definedName>
    <definedName name="CN1A" localSheetId="22">#REF!</definedName>
    <definedName name="CN1A">#REF!</definedName>
    <definedName name="cnspnf" localSheetId="42">#REF!</definedName>
    <definedName name="cnspnf">#REF!</definedName>
    <definedName name="CNY" localSheetId="42">#REF!</definedName>
    <definedName name="CNY">#REF!</definedName>
    <definedName name="Cobertura">'[50]Ranking Bancario'!$Z$4:$AD$54</definedName>
    <definedName name="COLOMBIA" localSheetId="42">#REF!</definedName>
    <definedName name="COLOMBIA">#REF!</definedName>
    <definedName name="Colombia___Summary_Accounts_of_the_Financial_System" localSheetId="19">base-flow</definedName>
    <definedName name="Colombia___Summary_Accounts_of_the_Financial_System" localSheetId="23">base-flow</definedName>
    <definedName name="Colombia___Summary_Accounts_of_the_Financial_System" localSheetId="28">base-flow</definedName>
    <definedName name="Colombia___Summary_Accounts_of_the_Financial_System" localSheetId="30">base-flow</definedName>
    <definedName name="Colombia___Summary_Accounts_of_the_Financial_System" localSheetId="37">[0]!base-flow</definedName>
    <definedName name="Colombia___Summary_Accounts_of_the_Financial_System" localSheetId="38">[0]!base-flow</definedName>
    <definedName name="Colombia___Summary_Accounts_of_the_Financial_System" localSheetId="39">[0]!base-flow</definedName>
    <definedName name="Colombia___Summary_Accounts_of_the_Financial_System" localSheetId="40">[0]!base-flow</definedName>
    <definedName name="Colombia___Summary_Accounts_of_the_Financial_System" localSheetId="24">base-flow</definedName>
    <definedName name="Colombia___Summary_Accounts_of_the_Financial_System" localSheetId="25">base-flow</definedName>
    <definedName name="Colombia___Summary_Accounts_of_the_Financial_System" localSheetId="26">base-flow</definedName>
    <definedName name="Colombia___Summary_Accounts_of_the_Financial_System" localSheetId="27">base-flow</definedName>
    <definedName name="Colombia___Summary_Accounts_of_the_Financial_System" localSheetId="29">base-flow</definedName>
    <definedName name="Colombia___Summary_Accounts_of_the_Financial_System" localSheetId="41">base-flow</definedName>
    <definedName name="Colombia___Summary_Accounts_of_the_Financial_System" localSheetId="42">base-flow</definedName>
    <definedName name="Colombia___Summary_Accounts_of_the_Financial_System" localSheetId="43">base-flow</definedName>
    <definedName name="Colombia___Summary_Accounts_of_the_Financial_System" localSheetId="21">base-flow</definedName>
    <definedName name="Colombia___Summary_Accounts_of_the_Financial_System" localSheetId="22">base-flow</definedName>
    <definedName name="Colombia___Summary_Accounts_of_the_Financial_System">base-flow</definedName>
    <definedName name="Color1" localSheetId="28">#REF!</definedName>
    <definedName name="Color1" localSheetId="42">#REF!</definedName>
    <definedName name="Color1" localSheetId="43">#REF!</definedName>
    <definedName name="Color1" localSheetId="22">#REF!</definedName>
    <definedName name="Color1">#REF!</definedName>
    <definedName name="Color2" localSheetId="28">#REF!</definedName>
    <definedName name="Color2" localSheetId="42">#REF!</definedName>
    <definedName name="Color2" localSheetId="22">#REF!</definedName>
    <definedName name="Color2">#REF!</definedName>
    <definedName name="Color3" localSheetId="28">#REF!</definedName>
    <definedName name="Color3" localSheetId="42">#REF!</definedName>
    <definedName name="Color3" localSheetId="22">#REF!</definedName>
    <definedName name="Color3">#REF!</definedName>
    <definedName name="Color4" localSheetId="28">#REF!</definedName>
    <definedName name="Color4" localSheetId="42">#REF!</definedName>
    <definedName name="Color4" localSheetId="22">#REF!</definedName>
    <definedName name="Color4">#REF!</definedName>
    <definedName name="Color5" localSheetId="28">#REF!</definedName>
    <definedName name="Color5" localSheetId="42">#REF!</definedName>
    <definedName name="Color5" localSheetId="22">#REF!</definedName>
    <definedName name="Color5">#REF!</definedName>
    <definedName name="Color6" localSheetId="28">#REF!</definedName>
    <definedName name="Color6" localSheetId="42">#REF!</definedName>
    <definedName name="Color6" localSheetId="22">#REF!</definedName>
    <definedName name="Color6">#REF!</definedName>
    <definedName name="COM" localSheetId="28">#REF!</definedName>
    <definedName name="COM" localSheetId="1">#REF!</definedName>
    <definedName name="COM" localSheetId="42">#REF!</definedName>
    <definedName name="COM" localSheetId="22">#REF!</definedName>
    <definedName name="COM">#REF!</definedName>
    <definedName name="coma" localSheetId="29">[23]Programa!#REF!</definedName>
    <definedName name="coma" localSheetId="42">[23]Programa!#REF!</definedName>
    <definedName name="coma">[23]Programa!#REF!</definedName>
    <definedName name="COMPAR" localSheetId="42">#REF!</definedName>
    <definedName name="COMPAR">#REF!</definedName>
    <definedName name="COMPIGP" localSheetId="42">#REF!</definedName>
    <definedName name="COMPIGP">#REF!</definedName>
    <definedName name="COMPROJ99" localSheetId="42">#REF!</definedName>
    <definedName name="COMPROJ99">#REF!</definedName>
    <definedName name="CONCK" localSheetId="42">#REF!</definedName>
    <definedName name="CONCK">#REF!</definedName>
    <definedName name="conor" localSheetId="42">#REF!</definedName>
    <definedName name="conor">#REF!</definedName>
    <definedName name="cons" localSheetId="42">#REF!</definedName>
    <definedName name="cons">#REF!</definedName>
    <definedName name="CONS1">[79]MONTHLY!$BP$4:$CA$4</definedName>
    <definedName name="cons12mon">'[80]GDP projections'!#REF!</definedName>
    <definedName name="CONS2">[79]MONTHLY!$CB$4:$CM$4</definedName>
    <definedName name="CONSOL" localSheetId="28">#REF!</definedName>
    <definedName name="CONSOL" localSheetId="1">#REF!</definedName>
    <definedName name="CONSOL" localSheetId="29">#REF!</definedName>
    <definedName name="CONSOL" localSheetId="42">#REF!</definedName>
    <definedName name="CONSOL" localSheetId="43">#REF!</definedName>
    <definedName name="CONSOL" localSheetId="18">#REF!</definedName>
    <definedName name="CONSOL" localSheetId="20">#REF!</definedName>
    <definedName name="CONSOL" localSheetId="21">#REF!</definedName>
    <definedName name="CONSOL" localSheetId="22">#REF!</definedName>
    <definedName name="CONSOL">#REF!</definedName>
    <definedName name="CONSOLC2" localSheetId="28">#REF!</definedName>
    <definedName name="CONSOLC2" localSheetId="1">#REF!</definedName>
    <definedName name="CONSOLC2" localSheetId="42">#REF!</definedName>
    <definedName name="CONSOLC2" localSheetId="43">#REF!</definedName>
    <definedName name="CONSOLC2" localSheetId="22">#REF!</definedName>
    <definedName name="CONSOLC2">#REF!</definedName>
    <definedName name="consperc">'[80]GDP projections'!#REF!</definedName>
    <definedName name="consqtr">'[80]GDP projections'!#REF!</definedName>
    <definedName name="CONTENTS" localSheetId="29">[81]Contents!$A$1:$F$36</definedName>
    <definedName name="CONTENTS" localSheetId="42">[81]Contents!$A$1:$F$36</definedName>
    <definedName name="CONTENTS">[81]Contents!$A$1:$F$36</definedName>
    <definedName name="cooperantes" localSheetId="42">#REF!</definedName>
    <definedName name="cooperantes" localSheetId="22">#REF!</definedName>
    <definedName name="cooperantes">#REF!</definedName>
    <definedName name="COPA">#N/A</definedName>
    <definedName name="COPARTICIPACION_FEDERAL__LEY_N__23548">[4]C!$B$13:$N$13</definedName>
    <definedName name="copystart" localSheetId="28">#REF!</definedName>
    <definedName name="copystart" localSheetId="1">#REF!</definedName>
    <definedName name="copystart" localSheetId="42">#REF!</definedName>
    <definedName name="copystart" localSheetId="43">#REF!</definedName>
    <definedName name="copystart" localSheetId="22">#REF!</definedName>
    <definedName name="copystart">#REF!</definedName>
    <definedName name="Copytodebt" localSheetId="43">'[3]in-out'!#REF!</definedName>
    <definedName name="Copytodebt" localSheetId="22">'[3]in-out'!#REF!</definedName>
    <definedName name="Copytodebt">'[3]in-out'!#REF!</definedName>
    <definedName name="CostoVentasY1">'[72]Vaciado 1'!$D$126</definedName>
    <definedName name="CostoVentasY2">'[72]Vaciado 1'!$E$126</definedName>
    <definedName name="CostoVentasY3">'[72]Vaciado 1'!$F$126</definedName>
    <definedName name="COUNT" localSheetId="28">#REF!</definedName>
    <definedName name="COUNT" localSheetId="1">#REF!</definedName>
    <definedName name="COUNT" localSheetId="29">#REF!</definedName>
    <definedName name="COUNT" localSheetId="42">#REF!</definedName>
    <definedName name="COUNT" localSheetId="43">#REF!</definedName>
    <definedName name="COUNT" localSheetId="18">#REF!</definedName>
    <definedName name="COUNT" localSheetId="20">#REF!</definedName>
    <definedName name="COUNT" localSheetId="21">#REF!</definedName>
    <definedName name="COUNT" localSheetId="22">#REF!</definedName>
    <definedName name="COUNT">#REF!</definedName>
    <definedName name="COUNTER" localSheetId="28">#REF!</definedName>
    <definedName name="COUNTER" localSheetId="1">#REF!</definedName>
    <definedName name="COUNTER" localSheetId="42">#REF!</definedName>
    <definedName name="COUNTER" localSheetId="43">#REF!</definedName>
    <definedName name="COUNTER" localSheetId="22">#REF!</definedName>
    <definedName name="COUNTER">#REF!</definedName>
    <definedName name="CountryName" localSheetId="29">'[82]Exchange Rate chart'!#REF!</definedName>
    <definedName name="CountryName" localSheetId="42">'[82]Exchange Rate chart'!#REF!</definedName>
    <definedName name="CountryName">'[82]Exchange Rate chart'!#REF!</definedName>
    <definedName name="cp" localSheetId="43" hidden="1">'[83]C Summary'!#REF!</definedName>
    <definedName name="cp" localSheetId="22" hidden="1">'[83]C Summary'!#REF!</definedName>
    <definedName name="cp" hidden="1">'[83]C Summary'!#REF!</definedName>
    <definedName name="CPF" localSheetId="28">#REF!</definedName>
    <definedName name="CPF" localSheetId="1">#REF!</definedName>
    <definedName name="CPF" localSheetId="29">#REF!</definedName>
    <definedName name="CPF" localSheetId="42">#REF!</definedName>
    <definedName name="CPF" localSheetId="43">#REF!</definedName>
    <definedName name="CPF" localSheetId="18">#REF!</definedName>
    <definedName name="CPF" localSheetId="20">#REF!</definedName>
    <definedName name="CPF" localSheetId="21">#REF!</definedName>
    <definedName name="CPF" localSheetId="22">#REF!</definedName>
    <definedName name="CPF">#REF!</definedName>
    <definedName name="CPI">[84]CPI!$A$4:$M$160</definedName>
    <definedName name="CPI_Core" localSheetId="28">#REF!</definedName>
    <definedName name="CPI_Core" localSheetId="1">#REF!</definedName>
    <definedName name="CPI_Core" localSheetId="42">#REF!</definedName>
    <definedName name="CPI_Core" localSheetId="43">#REF!</definedName>
    <definedName name="CPI_Core" localSheetId="22">#REF!</definedName>
    <definedName name="CPI_Core">#REF!</definedName>
    <definedName name="CPI_NAT_monthly" localSheetId="28">#REF!</definedName>
    <definedName name="CPI_NAT_monthly" localSheetId="1">#REF!</definedName>
    <definedName name="CPI_NAT_monthly" localSheetId="42">#REF!</definedName>
    <definedName name="CPI_NAT_monthly" localSheetId="43">#REF!</definedName>
    <definedName name="CPI_NAT_monthly" localSheetId="22">#REF!</definedName>
    <definedName name="CPI_NAT_monthly">#REF!</definedName>
    <definedName name="CPICUM" localSheetId="42">#REF!</definedName>
    <definedName name="CPICUM">#REF!</definedName>
    <definedName name="CRECWM">[85]SUPUESTOS!A$15</definedName>
    <definedName name="cred" localSheetId="42">#REF!</definedName>
    <definedName name="cred">#REF!</definedName>
    <definedName name="cred1" localSheetId="42">#REF!</definedName>
    <definedName name="cred1">#REF!</definedName>
    <definedName name="CRED2" localSheetId="42">#REF!</definedName>
    <definedName name="CRED2">#REF!</definedName>
    <definedName name="cred2000" localSheetId="42">#REF!</definedName>
    <definedName name="cred2000">#REF!</definedName>
    <definedName name="cred2001" localSheetId="42">#REF!</definedName>
    <definedName name="cred2001">#REF!</definedName>
    <definedName name="cred2002" localSheetId="42">#REF!</definedName>
    <definedName name="cred2002">#REF!</definedName>
    <definedName name="cred2003" localSheetId="42">#REF!</definedName>
    <definedName name="cred2003">#REF!</definedName>
    <definedName name="cred98" localSheetId="29">[23]Programa!#REF!</definedName>
    <definedName name="cred98" localSheetId="42">[23]Programa!#REF!</definedName>
    <definedName name="cred98">[23]Programa!#REF!</definedName>
    <definedName name="cred98j" localSheetId="29">[23]Programa!#REF!</definedName>
    <definedName name="cred98j" localSheetId="42">[23]Programa!#REF!</definedName>
    <definedName name="cred98j">[23]Programa!#REF!</definedName>
    <definedName name="cred98s" localSheetId="42">#REF!</definedName>
    <definedName name="cred98s">#REF!</definedName>
    <definedName name="cred99" localSheetId="42">#REF!</definedName>
    <definedName name="cred99">#REF!</definedName>
    <definedName name="CREDITO" localSheetId="42">#REF!</definedName>
    <definedName name="CREDITO">#REF!</definedName>
    <definedName name="CREDITOBCH" localSheetId="28">#REF!</definedName>
    <definedName name="CREDITOBCH" localSheetId="1">#REF!</definedName>
    <definedName name="CREDITOBCH" localSheetId="42">#REF!</definedName>
    <definedName name="CREDITOBCH" localSheetId="22">#REF!</definedName>
    <definedName name="CREDITOBCH">#REF!</definedName>
    <definedName name="CREDITORSB" localSheetId="28">#REF!</definedName>
    <definedName name="CREDITORSB" localSheetId="1">#REF!</definedName>
    <definedName name="CREDITORSB" localSheetId="42">#REF!</definedName>
    <definedName name="CREDITORSB" localSheetId="22">#REF!</definedName>
    <definedName name="CREDITORSB">#REF!</definedName>
    <definedName name="Crng" localSheetId="28">OFFSET(#REF!,0,0,COUNT(#REF!),1)</definedName>
    <definedName name="Crng" localSheetId="1">OFFSET(#REF!,0,0,COUNT(#REF!),1)</definedName>
    <definedName name="Crng" localSheetId="42">OFFSET(#REF!,0,0,COUNT(#REF!),1)</definedName>
    <definedName name="Crng" localSheetId="43">OFFSET(#REF!,0,0,COUNT(#REF!),1)</definedName>
    <definedName name="Crng" localSheetId="22">OFFSET(#REF!,0,0,COUNT(#REF!),1)</definedName>
    <definedName name="Crng">OFFSET(#REF!,0,0,COUNT(#REF!),1)</definedName>
    <definedName name="Crt" localSheetId="28">#REF!</definedName>
    <definedName name="Crt" localSheetId="1">#REF!</definedName>
    <definedName name="Crt" localSheetId="29">#REF!</definedName>
    <definedName name="Crt" localSheetId="42">#REF!</definedName>
    <definedName name="Crt" localSheetId="43">#REF!</definedName>
    <definedName name="Crt" localSheetId="18">#REF!</definedName>
    <definedName name="Crt" localSheetId="20">#REF!</definedName>
    <definedName name="Crt" localSheetId="21">#REF!</definedName>
    <definedName name="Crt" localSheetId="22">#REF!</definedName>
    <definedName name="Crt">#REF!</definedName>
    <definedName name="CRUDE1">[79]MONTHLY!$B$437:$Z$444</definedName>
    <definedName name="CRUDE2">[79]MONTHLY!$B$451:$Z$458</definedName>
    <definedName name="CRUDE3">[79]MONTHLY!$B$465:$Z$472</definedName>
    <definedName name="CRUZ" localSheetId="28">#REF!</definedName>
    <definedName name="CRUZ" localSheetId="1">#REF!</definedName>
    <definedName name="CRUZ" localSheetId="29">#REF!</definedName>
    <definedName name="CRUZ" localSheetId="42">#REF!</definedName>
    <definedName name="CRUZ" localSheetId="43">#REF!</definedName>
    <definedName name="CRUZ" localSheetId="18">#REF!</definedName>
    <definedName name="CRUZ" localSheetId="20">#REF!</definedName>
    <definedName name="CRUZ" localSheetId="21">#REF!</definedName>
    <definedName name="CRUZ" localSheetId="22">#REF!</definedName>
    <definedName name="CRUZ">#REF!</definedName>
    <definedName name="CRUZ1" localSheetId="28">#REF!</definedName>
    <definedName name="CRUZ1" localSheetId="1">#REF!</definedName>
    <definedName name="CRUZ1" localSheetId="42">#REF!</definedName>
    <definedName name="CRUZ1" localSheetId="43">#REF!</definedName>
    <definedName name="CRUZ1" localSheetId="22">#REF!</definedName>
    <definedName name="CRUZ1">#REF!</definedName>
    <definedName name="CS" localSheetId="28">#REF!</definedName>
    <definedName name="CS" localSheetId="1">#REF!</definedName>
    <definedName name="CS" localSheetId="42">#REF!</definedName>
    <definedName name="CS" localSheetId="43">#REF!</definedName>
    <definedName name="CS" localSheetId="22">#REF!</definedName>
    <definedName name="CS">#REF!</definedName>
    <definedName name="CS1A" localSheetId="28">#REF!</definedName>
    <definedName name="CS1A" localSheetId="1">#REF!</definedName>
    <definedName name="CS1A" localSheetId="42">#REF!</definedName>
    <definedName name="CS1A" localSheetId="22">#REF!</definedName>
    <definedName name="CS1A">#REF!</definedName>
    <definedName name="CTOOMA00" localSheetId="42">#REF!</definedName>
    <definedName name="CTOOMA00">#REF!</definedName>
    <definedName name="CTOOMA97" localSheetId="42">#REF!</definedName>
    <definedName name="CTOOMA97">#REF!</definedName>
    <definedName name="CTOOMA98" localSheetId="42">#REF!</definedName>
    <definedName name="CTOOMA98">#REF!</definedName>
    <definedName name="CTOOMA99" localSheetId="42">#REF!</definedName>
    <definedName name="CTOOMA99">#REF!</definedName>
    <definedName name="CTOOMV00" localSheetId="42">#REF!</definedName>
    <definedName name="CTOOMV00">#REF!</definedName>
    <definedName name="CTOOMV97" localSheetId="42">#REF!</definedName>
    <definedName name="CTOOMV97">#REF!</definedName>
    <definedName name="CTOOMV98" localSheetId="42">#REF!</definedName>
    <definedName name="CTOOMV98">#REF!</definedName>
    <definedName name="CTOOMV99" localSheetId="42">#REF!</definedName>
    <definedName name="CTOOMV99">#REF!</definedName>
    <definedName name="cuad1" localSheetId="42">#REF!</definedName>
    <definedName name="cuad1">#REF!</definedName>
    <definedName name="cuad10" localSheetId="42">#REF!</definedName>
    <definedName name="cuad10">#REF!</definedName>
    <definedName name="cuad11" localSheetId="42">#REF!</definedName>
    <definedName name="cuad11">#REF!</definedName>
    <definedName name="cuad12" localSheetId="42">#REF!</definedName>
    <definedName name="cuad12">#REF!</definedName>
    <definedName name="cuad13" localSheetId="42">#REF!</definedName>
    <definedName name="cuad13">#REF!</definedName>
    <definedName name="cuad14" localSheetId="42">#REF!</definedName>
    <definedName name="cuad14">#REF!</definedName>
    <definedName name="cuad15" localSheetId="42">#REF!</definedName>
    <definedName name="cuad15">#REF!</definedName>
    <definedName name="cuad16" localSheetId="42">#REF!</definedName>
    <definedName name="cuad16">#REF!</definedName>
    <definedName name="cuad17" localSheetId="42">#REF!</definedName>
    <definedName name="cuad17">#REF!</definedName>
    <definedName name="cuad18" localSheetId="42">#REF!</definedName>
    <definedName name="cuad18">#REF!</definedName>
    <definedName name="cuad19" localSheetId="42">#REF!</definedName>
    <definedName name="cuad19">#REF!</definedName>
    <definedName name="cuad2" localSheetId="42">#REF!</definedName>
    <definedName name="cuad2">#REF!</definedName>
    <definedName name="cuad20" localSheetId="42">#REF!</definedName>
    <definedName name="cuad20">#REF!</definedName>
    <definedName name="cuad21" localSheetId="42">#REF!</definedName>
    <definedName name="cuad21">#REF!</definedName>
    <definedName name="cuad22" localSheetId="42">#REF!</definedName>
    <definedName name="cuad22">#REF!</definedName>
    <definedName name="cuad23" localSheetId="42">#REF!</definedName>
    <definedName name="cuad23">#REF!</definedName>
    <definedName name="cuad24" localSheetId="42">#REF!</definedName>
    <definedName name="cuad24">#REF!</definedName>
    <definedName name="cuad25" localSheetId="42">#REF!</definedName>
    <definedName name="cuad25">#REF!</definedName>
    <definedName name="cuad3" localSheetId="42">#REF!</definedName>
    <definedName name="cuad3">#REF!</definedName>
    <definedName name="cuad4" localSheetId="42">#REF!</definedName>
    <definedName name="cuad4">#REF!</definedName>
    <definedName name="cuad5" localSheetId="42">#REF!</definedName>
    <definedName name="cuad5">#REF!</definedName>
    <definedName name="cuad6" localSheetId="42">#REF!</definedName>
    <definedName name="cuad6">#REF!</definedName>
    <definedName name="cuad7" localSheetId="42">#REF!</definedName>
    <definedName name="cuad7">#REF!</definedName>
    <definedName name="cuad8" localSheetId="42">#REF!</definedName>
    <definedName name="cuad8">#REF!</definedName>
    <definedName name="cuad9" localSheetId="42">#REF!</definedName>
    <definedName name="cuad9">#REF!</definedName>
    <definedName name="CUADR11" localSheetId="42">#REF!</definedName>
    <definedName name="CUADR11">#REF!</definedName>
    <definedName name="CUADRO_10.3.1">'[86]fondo promedio'!$A$36:$L$74</definedName>
    <definedName name="CUADRO_N__4.1.3" localSheetId="42">#REF!</definedName>
    <definedName name="CUADRO_N__4.1.3">#REF!</definedName>
    <definedName name="CUADRO_No_9_C" localSheetId="42">#REF!</definedName>
    <definedName name="CUADRO_No_9_C">#REF!</definedName>
    <definedName name="CUADRO9" localSheetId="42">#REF!</definedName>
    <definedName name="CUADRO9">#REF!</definedName>
    <definedName name="CUADRO9A" localSheetId="42">#REF!</definedName>
    <definedName name="CUADRO9A">#REF!</definedName>
    <definedName name="CUADRO9B" localSheetId="42">#REF!</definedName>
    <definedName name="CUADRO9B">#REF!</definedName>
    <definedName name="CUADROI" localSheetId="42">#REF!</definedName>
    <definedName name="CUADROI">#REF!</definedName>
    <definedName name="CUADROII" localSheetId="42">#REF!</definedName>
    <definedName name="CUADROII">#REF!</definedName>
    <definedName name="CUADROIII" localSheetId="42">#REF!</definedName>
    <definedName name="CUADROIII">#REF!</definedName>
    <definedName name="CUADROIV" localSheetId="42">#REF!</definedName>
    <definedName name="CUADROIV">#REF!</definedName>
    <definedName name="CUADROV" localSheetId="42">#REF!</definedName>
    <definedName name="CUADROV">#REF!</definedName>
    <definedName name="CUADROVI" localSheetId="42">#REF!</definedName>
    <definedName name="CUADROVI">#REF!</definedName>
    <definedName name="CUADROVII" localSheetId="42">#REF!</definedName>
    <definedName name="CUADROVII">#REF!</definedName>
    <definedName name="CUENTASMON">[59]BCP!#REF!</definedName>
    <definedName name="culo">'[87]graf 1'!$A$1:$IV$2</definedName>
    <definedName name="cuman" localSheetId="29">[60]Contribution!$C$378:$DC$392</definedName>
    <definedName name="cuman" localSheetId="42">[60]Contribution!$C$378:$DC$392</definedName>
    <definedName name="cuman">[60]Contribution!$C$378:$DC$392</definedName>
    <definedName name="Cuota">'[50]Dinámica Couta Mercado'!$A$11:$O$28</definedName>
    <definedName name="CurMonth" localSheetId="28">#REF!</definedName>
    <definedName name="CurMonth" localSheetId="1">#REF!</definedName>
    <definedName name="CurMonth" localSheetId="29">#REF!</definedName>
    <definedName name="CurMonth" localSheetId="42">#REF!</definedName>
    <definedName name="CurMonth" localSheetId="43">#REF!</definedName>
    <definedName name="CurMonth" localSheetId="18">#REF!</definedName>
    <definedName name="CurMonth" localSheetId="20">#REF!</definedName>
    <definedName name="CurMonth" localSheetId="21">#REF!</definedName>
    <definedName name="CurMonth" localSheetId="22">#REF!</definedName>
    <definedName name="CurMonth">#REF!</definedName>
    <definedName name="Currency" localSheetId="28">#REF!</definedName>
    <definedName name="Currency" localSheetId="1">#REF!</definedName>
    <definedName name="Currency" localSheetId="42">#REF!</definedName>
    <definedName name="Currency" localSheetId="43">#REF!</definedName>
    <definedName name="Currency" localSheetId="22">#REF!</definedName>
    <definedName name="Currency">#REF!</definedName>
    <definedName name="CURRENTYEAR" localSheetId="42">#REF!</definedName>
    <definedName name="CURRENTYEAR" localSheetId="22">#REF!</definedName>
    <definedName name="CURRENTYEAR">#REF!</definedName>
    <definedName name="CurrVintage" localSheetId="29">[88]Current!$D$66</definedName>
    <definedName name="CurrVintage" localSheetId="42">[88]Current!$D$66</definedName>
    <definedName name="CurrVintage">[88]Current!$D$66</definedName>
    <definedName name="cutoff">'[89]LIC cutoff'!$A$2:$B$15</definedName>
    <definedName name="CYEAR2021" localSheetId="23">[90]Coal!$B$583:$J$583</definedName>
    <definedName name="CYEAR2021" localSheetId="30">[90]Coal!$B$583:$J$583</definedName>
    <definedName name="CYEAR2021" localSheetId="26">[90]Coal!$B$583:$J$583</definedName>
    <definedName name="CYEAR2021" localSheetId="29">[91]Coal!$B$583:$J$583</definedName>
    <definedName name="CYEAR2021" localSheetId="42">[90]Coal!$B$583:$J$583</definedName>
    <definedName name="CYEAR2021" localSheetId="22">[90]Coal!$B$583:$J$583</definedName>
    <definedName name="CYEAR2021">[91]Coal!$B$583:$J$583</definedName>
    <definedName name="CYEAR2022" localSheetId="23">[90]Coal!$K$583:$V$583</definedName>
    <definedName name="CYEAR2022" localSheetId="30">[90]Coal!$K$583:$V$583</definedName>
    <definedName name="CYEAR2022" localSheetId="26">[90]Coal!$K$583:$V$583</definedName>
    <definedName name="CYEAR2022" localSheetId="29">[91]Coal!$K$583:$V$583</definedName>
    <definedName name="CYEAR2022" localSheetId="42">[90]Coal!$K$583:$V$583</definedName>
    <definedName name="CYEAR2022" localSheetId="22">[90]Coal!$K$583:$V$583</definedName>
    <definedName name="CYEAR2022">[91]Coal!$K$583:$V$583</definedName>
    <definedName name="CYEAR2023" localSheetId="23">[90]Coal!$W$583:$AH$583</definedName>
    <definedName name="CYEAR2023" localSheetId="30">[90]Coal!$W$583:$AH$583</definedName>
    <definedName name="CYEAR2023" localSheetId="26">[90]Coal!$W$583:$AH$583</definedName>
    <definedName name="CYEAR2023" localSheetId="29">[91]Coal!$W$583:$AH$583</definedName>
    <definedName name="CYEAR2023" localSheetId="42">[90]Coal!$W$583:$AH$583</definedName>
    <definedName name="CYEAR2023" localSheetId="22">[90]Coal!$W$583:$AH$583</definedName>
    <definedName name="CYEAR2023">[91]Coal!$W$583:$AH$583</definedName>
    <definedName name="CYEAR2024" localSheetId="23">[90]Coal!$AI$583:$AT$583</definedName>
    <definedName name="CYEAR2024" localSheetId="30">[90]Coal!$AI$583:$AT$583</definedName>
    <definedName name="CYEAR2024" localSheetId="26">[90]Coal!$AI$583:$AT$583</definedName>
    <definedName name="CYEAR2024" localSheetId="29">[91]Coal!$AI$583:$AT$583</definedName>
    <definedName name="CYEAR2024" localSheetId="42">[90]Coal!$AI$583:$AT$583</definedName>
    <definedName name="CYEAR2024" localSheetId="22">[90]Coal!$AI$583:$AT$583</definedName>
    <definedName name="CYEAR2024">[91]Coal!$AI$583:$AT$583</definedName>
    <definedName name="CYEAR2025" localSheetId="23">[90]Coal!$AU$583:$AX$583</definedName>
    <definedName name="CYEAR2025" localSheetId="30">[90]Coal!$AU$583:$AX$583</definedName>
    <definedName name="CYEAR2025" localSheetId="26">[90]Coal!$AU$583:$AX$583</definedName>
    <definedName name="CYEAR2025" localSheetId="29">[91]Coal!$AU$583:$AX$583</definedName>
    <definedName name="CYEAR2025" localSheetId="42">[90]Coal!$AU$583:$AX$583</definedName>
    <definedName name="CYEAR2025" localSheetId="22">[90]Coal!$AU$583:$AX$583</definedName>
    <definedName name="CYEAR2025">[91]Coal!$AU$583:$AX$583</definedName>
    <definedName name="d" localSheetId="23" hidden="1">'[92]Fax a enviar'!#REF!</definedName>
    <definedName name="d" localSheetId="28" hidden="1">'[92]Fax a enviar'!#REF!</definedName>
    <definedName name="d" localSheetId="29" hidden="1">'[92]Fax a enviar'!#REF!</definedName>
    <definedName name="d" localSheetId="43" hidden="1">'[92]Fax a enviar'!#REF!</definedName>
    <definedName name="d" localSheetId="18" hidden="1">'[92]Fax a enviar'!#REF!</definedName>
    <definedName name="d" localSheetId="20" hidden="1">'[92]Fax a enviar'!#REF!</definedName>
    <definedName name="d" localSheetId="21" hidden="1">'[92]Fax a enviar'!#REF!</definedName>
    <definedName name="d" localSheetId="22" hidden="1">'[92]Fax a enviar'!#REF!</definedName>
    <definedName name="d" hidden="1">'[92]Fax a enviar'!#REF!</definedName>
    <definedName name="D_ALTBCA_GDP" localSheetId="42">#REF!</definedName>
    <definedName name="D_ALTBCA_GDP">#REF!</definedName>
    <definedName name="D_ALTNGDP_R" localSheetId="42">#REF!</definedName>
    <definedName name="D_ALTNGDP_R">#REF!</definedName>
    <definedName name="D_ALTNGDP_RG" localSheetId="42">#REF!</definedName>
    <definedName name="D_ALTNGDP_RG">#REF!</definedName>
    <definedName name="D_ALTPCPI" localSheetId="42">#REF!</definedName>
    <definedName name="D_ALTPCPI">#REF!</definedName>
    <definedName name="D_ALTPCPIG" localSheetId="42">#REF!</definedName>
    <definedName name="D_ALTPCPIG">#REF!</definedName>
    <definedName name="D_B" localSheetId="28">#REF!</definedName>
    <definedName name="D_B" localSheetId="1">#REF!</definedName>
    <definedName name="D_B" localSheetId="29">#REF!</definedName>
    <definedName name="D_B" localSheetId="42">#REF!</definedName>
    <definedName name="D_B" localSheetId="43">#REF!</definedName>
    <definedName name="D_B" localSheetId="18">#REF!</definedName>
    <definedName name="D_B" localSheetId="20">#REF!</definedName>
    <definedName name="D_B" localSheetId="21">#REF!</definedName>
    <definedName name="D_B" localSheetId="22">#REF!</definedName>
    <definedName name="D_B">#REF!</definedName>
    <definedName name="D_BCA_GDP" localSheetId="42">#REF!</definedName>
    <definedName name="D_BCA_GDP">#REF!</definedName>
    <definedName name="D_BFD" localSheetId="42">#REF!</definedName>
    <definedName name="D_BFD">#REF!</definedName>
    <definedName name="D_BFL" localSheetId="42">#REF!</definedName>
    <definedName name="D_BFL">#REF!</definedName>
    <definedName name="D_BFL_D" localSheetId="42">#REF!</definedName>
    <definedName name="D_BFL_D">#REF!</definedName>
    <definedName name="D_BFL_S" localSheetId="42">#REF!</definedName>
    <definedName name="D_BFL_S">#REF!</definedName>
    <definedName name="D_BFLG" localSheetId="42">#REF!</definedName>
    <definedName name="D_BFLG">#REF!</definedName>
    <definedName name="D_BFOP" localSheetId="42">#REF!</definedName>
    <definedName name="D_BFOP">#REF!</definedName>
    <definedName name="D_BFPP" localSheetId="42">#REF!</definedName>
    <definedName name="D_BFPP">#REF!</definedName>
    <definedName name="D_BFRA1" localSheetId="42">#REF!</definedName>
    <definedName name="D_BFRA1">#REF!</definedName>
    <definedName name="D_BFX" localSheetId="42">#REF!</definedName>
    <definedName name="D_BFX">#REF!</definedName>
    <definedName name="D_BFXG" localSheetId="42">#REF!</definedName>
    <definedName name="D_BFXG">#REF!</definedName>
    <definedName name="D_BFXP" localSheetId="42">#REF!</definedName>
    <definedName name="D_BFXP">#REF!</definedName>
    <definedName name="D_BRASS" localSheetId="42">#REF!</definedName>
    <definedName name="D_BRASS">#REF!</definedName>
    <definedName name="D_CalcNGS" localSheetId="42">#REF!</definedName>
    <definedName name="D_CalcNGS">#REF!</definedName>
    <definedName name="D_CalcNMG_R" localSheetId="42">#REF!</definedName>
    <definedName name="D_CalcNMG_R">#REF!</definedName>
    <definedName name="D_CalcNXG_R" localSheetId="42">#REF!</definedName>
    <definedName name="D_CalcNXG_R">#REF!</definedName>
    <definedName name="D_D" localSheetId="42">#REF!</definedName>
    <definedName name="D_D">#REF!</definedName>
    <definedName name="D_D_B" localSheetId="42">#REF!</definedName>
    <definedName name="D_D_B">#REF!</definedName>
    <definedName name="D_D_Bdiff" localSheetId="42">#REF!</definedName>
    <definedName name="D_D_Bdiff">#REF!</definedName>
    <definedName name="D_D_Bdiff1" localSheetId="42">#REF!</definedName>
    <definedName name="D_D_Bdiff1">#REF!</definedName>
    <definedName name="D_D_G" localSheetId="42">#REF!</definedName>
    <definedName name="D_D_G">#REF!</definedName>
    <definedName name="D_D_Gdiff" localSheetId="42">#REF!</definedName>
    <definedName name="D_D_Gdiff">#REF!</definedName>
    <definedName name="D_D_Gdiff1" localSheetId="42">#REF!</definedName>
    <definedName name="D_D_Gdiff1">#REF!</definedName>
    <definedName name="D_D_S" localSheetId="42">#REF!</definedName>
    <definedName name="D_D_S">#REF!</definedName>
    <definedName name="D_D_Sdiff" localSheetId="42">#REF!</definedName>
    <definedName name="D_D_Sdiff">#REF!</definedName>
    <definedName name="D_D_Sdiff1" localSheetId="42">#REF!</definedName>
    <definedName name="D_D_Sdiff1">#REF!</definedName>
    <definedName name="D_DA" localSheetId="42">#REF!</definedName>
    <definedName name="D_DA">#REF!</definedName>
    <definedName name="D_DAdiff" localSheetId="42">#REF!</definedName>
    <definedName name="D_DAdiff">#REF!</definedName>
    <definedName name="D_DAdiff1" localSheetId="42">#REF!</definedName>
    <definedName name="D_DAdiff1">#REF!</definedName>
    <definedName name="D_Ddiff" localSheetId="42">#REF!</definedName>
    <definedName name="D_Ddiff">#REF!</definedName>
    <definedName name="D_Ddiff1" localSheetId="42">#REF!</definedName>
    <definedName name="D_Ddiff1">#REF!</definedName>
    <definedName name="D_DSdiff" localSheetId="42">#REF!</definedName>
    <definedName name="D_DSdiff">#REF!</definedName>
    <definedName name="D_DSdiff1" localSheetId="42">#REF!</definedName>
    <definedName name="D_DSdiff1">#REF!</definedName>
    <definedName name="D_EDNA" localSheetId="42">#REF!</definedName>
    <definedName name="D_EDNA">#REF!</definedName>
    <definedName name="D_EDNA_B">[93]DA!#REF!</definedName>
    <definedName name="D_EDNA_D">[93]DA!#REF!</definedName>
    <definedName name="D_EDNA_T">[93]DA!#REF!</definedName>
    <definedName name="D_EDNE">[93]DA!#REF!</definedName>
    <definedName name="D_ENDA" localSheetId="42">#REF!</definedName>
    <definedName name="D_ENDA">#REF!</definedName>
    <definedName name="D_G" localSheetId="28">#REF!</definedName>
    <definedName name="D_G" localSheetId="1">#REF!</definedName>
    <definedName name="D_G" localSheetId="42">#REF!</definedName>
    <definedName name="D_G" localSheetId="43">#REF!</definedName>
    <definedName name="D_G" localSheetId="22">#REF!</definedName>
    <definedName name="D_G">#REF!</definedName>
    <definedName name="D_GCB" localSheetId="42">#REF!</definedName>
    <definedName name="D_GCB">#REF!</definedName>
    <definedName name="D_GGB" localSheetId="42">#REF!</definedName>
    <definedName name="D_GGB">#REF!</definedName>
    <definedName name="D_Ind" localSheetId="28">#REF!</definedName>
    <definedName name="D_Ind" localSheetId="1">#REF!</definedName>
    <definedName name="D_Ind" localSheetId="42">#REF!</definedName>
    <definedName name="D_Ind" localSheetId="43">#REF!</definedName>
    <definedName name="D_Ind" localSheetId="22">#REF!</definedName>
    <definedName name="D_Ind">#REF!</definedName>
    <definedName name="D_L" localSheetId="28">#REF!</definedName>
    <definedName name="D_L" localSheetId="1">#REF!</definedName>
    <definedName name="D_L" localSheetId="42">#REF!</definedName>
    <definedName name="D_L" localSheetId="22">#REF!</definedName>
    <definedName name="D_L">#REF!</definedName>
    <definedName name="D_MCV" localSheetId="42">#REF!</definedName>
    <definedName name="D_MCV">#REF!</definedName>
    <definedName name="D_MCV_B" localSheetId="42">#REF!</definedName>
    <definedName name="D_MCV_B">#REF!</definedName>
    <definedName name="D_MCV_D" localSheetId="42">#REF!</definedName>
    <definedName name="D_MCV_D">#REF!</definedName>
    <definedName name="D_MCV_N" localSheetId="42">#REF!</definedName>
    <definedName name="D_MCV_N">#REF!</definedName>
    <definedName name="D_MCV_T" localSheetId="42">#REF!</definedName>
    <definedName name="D_MCV_T">#REF!</definedName>
    <definedName name="D_NGDP" localSheetId="42">#REF!</definedName>
    <definedName name="D_NGDP">#REF!</definedName>
    <definedName name="D_NGDP_D" localSheetId="42">#REF!</definedName>
    <definedName name="D_NGDP_D">#REF!</definedName>
    <definedName name="D_NGDP_DAQ" localSheetId="42">#REF!</definedName>
    <definedName name="D_NGDP_DAQ">#REF!</definedName>
    <definedName name="D_NGDP_DQ" localSheetId="42">#REF!</definedName>
    <definedName name="D_NGDP_DQ">#REF!</definedName>
    <definedName name="D_NGDP_RG" localSheetId="42">#REF!</definedName>
    <definedName name="D_NGDP_RG">#REF!</definedName>
    <definedName name="D_NGDP_RGAQ" localSheetId="42">#REF!</definedName>
    <definedName name="D_NGDP_RGAQ">#REF!</definedName>
    <definedName name="D_NGDP_RGQ" localSheetId="42">#REF!</definedName>
    <definedName name="D_NGDP_RGQ">#REF!</definedName>
    <definedName name="D_NGDPD" localSheetId="42">#REF!</definedName>
    <definedName name="D_NGDPD">#REF!</definedName>
    <definedName name="D_NGDPDPC" localSheetId="42">#REF!</definedName>
    <definedName name="D_NGDPDPC">#REF!</definedName>
    <definedName name="D_NGS" localSheetId="42">#REF!</definedName>
    <definedName name="D_NGS">#REF!</definedName>
    <definedName name="D_NMG_R" localSheetId="42">#REF!</definedName>
    <definedName name="D_NMG_R">#REF!</definedName>
    <definedName name="D_NSDGDP" localSheetId="42">#REF!</definedName>
    <definedName name="D_NSDGDP">#REF!</definedName>
    <definedName name="D_NSDGDP_R" localSheetId="42">#REF!</definedName>
    <definedName name="D_NSDGDP_R">#REF!</definedName>
    <definedName name="D_NTDD_RG" localSheetId="42">#REF!</definedName>
    <definedName name="D_NTDD_RG">#REF!</definedName>
    <definedName name="D_NTDD_RGAQ" localSheetId="42">#REF!</definedName>
    <definedName name="D_NTDD_RGAQ">#REF!</definedName>
    <definedName name="D_NTDD_RGQ" localSheetId="42">#REF!</definedName>
    <definedName name="D_NTDD_RGQ">#REF!</definedName>
    <definedName name="D_NXG_R" localSheetId="42">#REF!</definedName>
    <definedName name="D_NXG_R">#REF!</definedName>
    <definedName name="D_O" localSheetId="28">#REF!</definedName>
    <definedName name="D_O" localSheetId="1">#REF!</definedName>
    <definedName name="D_O" localSheetId="42">#REF!</definedName>
    <definedName name="D_O" localSheetId="22">#REF!</definedName>
    <definedName name="D_O">#REF!</definedName>
    <definedName name="D_OTB" localSheetId="42">#REF!</definedName>
    <definedName name="D_OTB">#REF!</definedName>
    <definedName name="D_P" localSheetId="42">#REF!</definedName>
    <definedName name="D_P">#REF!</definedName>
    <definedName name="D_PCPI" localSheetId="42">#REF!</definedName>
    <definedName name="D_PCPI">#REF!</definedName>
    <definedName name="D_PCPIAQ" localSheetId="42">#REF!</definedName>
    <definedName name="D_PCPIAQ">#REF!</definedName>
    <definedName name="D_PCPIG" localSheetId="42">#REF!</definedName>
    <definedName name="D_PCPIG">#REF!</definedName>
    <definedName name="D_PCPIGAQ" localSheetId="42">#REF!</definedName>
    <definedName name="D_PCPIGAQ">#REF!</definedName>
    <definedName name="D_PCPIGQ" localSheetId="42">#REF!</definedName>
    <definedName name="D_PCPIGQ">#REF!</definedName>
    <definedName name="D_PCPIQ" localSheetId="42">#REF!</definedName>
    <definedName name="D_PCPIQ">#REF!</definedName>
    <definedName name="D_PPPPC" localSheetId="42">#REF!</definedName>
    <definedName name="D_PPPPC">#REF!</definedName>
    <definedName name="D_PPPWGT" localSheetId="42">#REF!</definedName>
    <definedName name="D_PPPWGT">#REF!</definedName>
    <definedName name="D_S" localSheetId="28">#REF!</definedName>
    <definedName name="D_S" localSheetId="1">#REF!</definedName>
    <definedName name="D_S" localSheetId="42">#REF!</definedName>
    <definedName name="D_S" localSheetId="22">#REF!</definedName>
    <definedName name="D_S">#REF!</definedName>
    <definedName name="D_SRM" localSheetId="28">#REF!</definedName>
    <definedName name="D_SRM" localSheetId="1">#REF!</definedName>
    <definedName name="D_SRM" localSheetId="42">#REF!</definedName>
    <definedName name="D_SRM" localSheetId="22">#REF!</definedName>
    <definedName name="D_SRM">#REF!</definedName>
    <definedName name="D_SY" localSheetId="28">#REF!</definedName>
    <definedName name="D_SY" localSheetId="1">#REF!</definedName>
    <definedName name="D_SY" localSheetId="42">#REF!</definedName>
    <definedName name="D_SY" localSheetId="22">#REF!</definedName>
    <definedName name="D_SY">#REF!</definedName>
    <definedName name="D_WPCP33_D" localSheetId="42">#REF!</definedName>
    <definedName name="D_WPCP33_D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 localSheetId="28">#REF!</definedName>
    <definedName name="da" localSheetId="1">#REF!</definedName>
    <definedName name="da" localSheetId="42">#REF!</definedName>
    <definedName name="da" localSheetId="22">#REF!</definedName>
    <definedName name="da">#REF!</definedName>
    <definedName name="DABA" localSheetId="42">#REF!</definedName>
    <definedName name="DABA">#REF!</definedName>
    <definedName name="DABI" localSheetId="42">#REF!</definedName>
    <definedName name="DABI">#REF!</definedName>
    <definedName name="DABproj">#N/A</definedName>
    <definedName name="DAGproj">#N/A</definedName>
    <definedName name="Daily_Depreciation">'[68]Inter-Bank'!$E$5</definedName>
    <definedName name="DAMU" localSheetId="42">#REF!</definedName>
    <definedName name="DAMU">#REF!</definedName>
    <definedName name="DAperc" localSheetId="42">#REF!</definedName>
    <definedName name="DAperc">#REF!</definedName>
    <definedName name="DAproj">#N/A</definedName>
    <definedName name="DASD">#N/A</definedName>
    <definedName name="DASDB">#N/A</definedName>
    <definedName name="DASDG">#N/A</definedName>
    <definedName name="data" localSheetId="28">#REF!</definedName>
    <definedName name="data" localSheetId="1">#REF!</definedName>
    <definedName name="data" localSheetId="29">#REF!</definedName>
    <definedName name="data" localSheetId="42">#REF!</definedName>
    <definedName name="data" localSheetId="43">#REF!</definedName>
    <definedName name="data" localSheetId="18">#REF!</definedName>
    <definedName name="data" localSheetId="20">#REF!</definedName>
    <definedName name="data" localSheetId="21">#REF!</definedName>
    <definedName name="data" localSheetId="22">#REF!</definedName>
    <definedName name="data">#REF!</definedName>
    <definedName name="data1" localSheetId="28">#REF!</definedName>
    <definedName name="data1" localSheetId="1">#REF!</definedName>
    <definedName name="data1" localSheetId="42">#REF!</definedName>
    <definedName name="data1" localSheetId="43">#REF!</definedName>
    <definedName name="data1" localSheetId="22">#REF!</definedName>
    <definedName name="data1">#REF!</definedName>
    <definedName name="Data2" localSheetId="28">#REF!</definedName>
    <definedName name="Data2" localSheetId="1">#REF!</definedName>
    <definedName name="Data2" localSheetId="42">#REF!</definedName>
    <definedName name="Data2" localSheetId="43">#REF!</definedName>
    <definedName name="Data2" localSheetId="22">#REF!</definedName>
    <definedName name="Data2">#REF!</definedName>
    <definedName name="Database_MI" localSheetId="42">#REF!</definedName>
    <definedName name="Database_MI">#REF!</definedName>
    <definedName name="dataSeguimiento" localSheetId="42">#REF!</definedName>
    <definedName name="dataSeguimiento" localSheetId="22">#REF!</definedName>
    <definedName name="dataSeguimiento">#REF!</definedName>
    <definedName name="Dataset" localSheetId="28">#REF!</definedName>
    <definedName name="Dataset" localSheetId="1">#REF!</definedName>
    <definedName name="Dataset" localSheetId="42">#REF!</definedName>
    <definedName name="Dataset" localSheetId="22">#REF!</definedName>
    <definedName name="Dataset">#REF!</definedName>
    <definedName name="datatbl" localSheetId="42">#REF!</definedName>
    <definedName name="datatbl">#REF!</definedName>
    <definedName name="date" localSheetId="1">[94]Tablas!$IV$1:$IV$2</definedName>
    <definedName name="date">[95]Tablas!$IV$1:$IV$2</definedName>
    <definedName name="dates">'[46]shared data'!$S$8:$S$155</definedName>
    <definedName name="DATES_A">'[46]shared data'!$D$2:$AC$2</definedName>
    <definedName name="dates_w" localSheetId="42">#REF!</definedName>
    <definedName name="dates_w">#REF!</definedName>
    <definedName name="Dates1" localSheetId="28">#REF!</definedName>
    <definedName name="Dates1" localSheetId="1">#REF!</definedName>
    <definedName name="Dates1" localSheetId="29">#REF!</definedName>
    <definedName name="Dates1" localSheetId="42">#REF!</definedName>
    <definedName name="Dates1" localSheetId="43">#REF!</definedName>
    <definedName name="Dates1" localSheetId="18">#REF!</definedName>
    <definedName name="Dates1" localSheetId="20">#REF!</definedName>
    <definedName name="Dates1" localSheetId="21">#REF!</definedName>
    <definedName name="Dates1" localSheetId="22">#REF!</definedName>
    <definedName name="Dates1">#REF!</definedName>
    <definedName name="datesaa" localSheetId="42">#REF!</definedName>
    <definedName name="datesaa">#REF!</definedName>
    <definedName name="datess" localSheetId="42">#REF!</definedName>
    <definedName name="datess">#REF!</definedName>
    <definedName name="DB" localSheetId="28">#REF!</definedName>
    <definedName name="DB" localSheetId="1">#REF!</definedName>
    <definedName name="DB" localSheetId="42">#REF!</definedName>
    <definedName name="DB" localSheetId="43">#REF!</definedName>
    <definedName name="DB" localSheetId="22">#REF!</definedName>
    <definedName name="DB">#REF!</definedName>
    <definedName name="DBA" localSheetId="42">#REF!</definedName>
    <definedName name="DBA">#REF!</definedName>
    <definedName name="DBI" localSheetId="42">#REF!</definedName>
    <definedName name="DBI">#REF!</definedName>
    <definedName name="dbo" localSheetId="28">#REF!</definedName>
    <definedName name="dbo" localSheetId="1">#REF!</definedName>
    <definedName name="dbo" localSheetId="42">#REF!</definedName>
    <definedName name="dbo" localSheetId="43">#REF!</definedName>
    <definedName name="dbo" localSheetId="22">#REF!</definedName>
    <definedName name="dbo">#REF!</definedName>
    <definedName name="DBproj">#N/A</definedName>
    <definedName name="dcc" localSheetId="42">#REF!</definedName>
    <definedName name="dcc">#REF!</definedName>
    <definedName name="dcc98j" localSheetId="29">[23]Programa!#REF!</definedName>
    <definedName name="dcc98j" localSheetId="42">[23]Programa!#REF!</definedName>
    <definedName name="dcc98j">[23]Programa!#REF!</definedName>
    <definedName name="dcc98s" localSheetId="42">#REF!</definedName>
    <definedName name="dcc98s">#REF!</definedName>
    <definedName name="dd" localSheetId="19" hidden="1">{"Riqfin97",#N/A,FALSE,"Tran";"Riqfinpro",#N/A,FALSE,"Tran"}</definedName>
    <definedName name="dd" localSheetId="23" hidden="1">{"Riqfin97",#N/A,FALSE,"Tran";"Riqfinpro",#N/A,FALSE,"Tran"}</definedName>
    <definedName name="dd" localSheetId="28" hidden="1">{"Riqfin97",#N/A,FALSE,"Tran";"Riqfinpro",#N/A,FALSE,"Tran"}</definedName>
    <definedName name="dd" localSheetId="30" hidden="1">{"Riqfin97",#N/A,FALSE,"Tran";"Riqfinpro",#N/A,FALSE,"Tran"}</definedName>
    <definedName name="dd" localSheetId="1" hidden="1">{"Riqfin97",#N/A,FALSE,"Tran";"Riqfinpro",#N/A,FALSE,"Tran"}</definedName>
    <definedName name="dd" localSheetId="24" hidden="1">{"Riqfin97",#N/A,FALSE,"Tran";"Riqfinpro",#N/A,FALSE,"Tran"}</definedName>
    <definedName name="dd" localSheetId="25" hidden="1">{"Riqfin97",#N/A,FALSE,"Tran";"Riqfinpro",#N/A,FALSE,"Tran"}</definedName>
    <definedName name="dd" localSheetId="26" hidden="1">{"Riqfin97",#N/A,FALSE,"Tran";"Riqfinpro",#N/A,FALSE,"Tran"}</definedName>
    <definedName name="dd" localSheetId="27" hidden="1">{"Riqfin97",#N/A,FALSE,"Tran";"Riqfinpro",#N/A,FALSE,"Tran"}</definedName>
    <definedName name="dd" localSheetId="29" hidden="1">{"Riqfin97",#N/A,FALSE,"Tran";"Riqfinpro",#N/A,FALSE,"Tran"}</definedName>
    <definedName name="dd" localSheetId="41" hidden="1">{"Riqfin97",#N/A,FALSE,"Tran";"Riqfinpro",#N/A,FALSE,"Tran"}</definedName>
    <definedName name="dd" localSheetId="42" hidden="1">{"Riqfin97",#N/A,FALSE,"Tran";"Riqfinpro",#N/A,FALSE,"Tran"}</definedName>
    <definedName name="dd" localSheetId="43" hidden="1">{"Riqfin97",#N/A,FALSE,"Tran";"Riqfinpro",#N/A,FALSE,"Tran"}</definedName>
    <definedName name="dd" localSheetId="18" hidden="1">{"Riqfin97",#N/A,FALSE,"Tran";"Riqfinpro",#N/A,FALSE,"Tran"}</definedName>
    <definedName name="dd" localSheetId="20" hidden="1">{"Riqfin97",#N/A,FALSE,"Tran";"Riqfinpro",#N/A,FALSE,"Tran"}</definedName>
    <definedName name="dd" localSheetId="21" hidden="1">{"Riqfin97",#N/A,FALSE,"Tran";"Riqfinpro",#N/A,FALSE,"Tran"}</definedName>
    <definedName name="dd" localSheetId="22" hidden="1">{"Riqfin97",#N/A,FALSE,"Tran";"Riqfinpro",#N/A,FALSE,"Tran"}</definedName>
    <definedName name="dd" hidden="1">{"Riqfin97",#N/A,FALSE,"Tran";"Riqfinpro",#N/A,FALSE,"Tran"}</definedName>
    <definedName name="DD__Charts_area" localSheetId="42">#REF!</definedName>
    <definedName name="DD__Charts_area">#REF!</definedName>
    <definedName name="DD__GDI" localSheetId="42">#REF!</definedName>
    <definedName name="DD__GDI">#REF!</definedName>
    <definedName name="DD__GDP_real_by_sector_of_origin" localSheetId="42">#REF!</definedName>
    <definedName name="DD__GDP_real_by_sector_of_origin">#REF!</definedName>
    <definedName name="DD__Labor_Productivity" localSheetId="42">#REF!</definedName>
    <definedName name="DD__Labor_Productivity">#REF!</definedName>
    <definedName name="DD__National_Accounts_at_1958_prices_" localSheetId="42">#REF!</definedName>
    <definedName name="DD__National_Accounts_at_1958_prices_">#REF!</definedName>
    <definedName name="DD__National_Accounts_at_Current_Prices" localSheetId="42">#REF!</definedName>
    <definedName name="DD__National_Accounts_at_Current_Prices">#REF!</definedName>
    <definedName name="DD__National_Accounts_Deflators" localSheetId="42">#REF!</definedName>
    <definedName name="DD__National_Accounts_Deflators">#REF!</definedName>
    <definedName name="DD__Prices_CPI_all_items" localSheetId="42">#REF!</definedName>
    <definedName name="DD__Prices_CPI_all_items">#REF!</definedName>
    <definedName name="DD__Prices_CPI_by_components" localSheetId="42">#REF!</definedName>
    <definedName name="DD__Prices_CPI_by_components">#REF!</definedName>
    <definedName name="DD__Prices_Wage_Indicators" localSheetId="42">#REF!</definedName>
    <definedName name="DD__Prices_Wage_Indicators">#REF!</definedName>
    <definedName name="DD__Selected_Agricultural_Sector_Statistics" localSheetId="42">#REF!</definedName>
    <definedName name="DD__Selected_Agricultural_Sector_Statistics">#REF!</definedName>
    <definedName name="DD__Selected_Agricultural_Sector_Statistics__concluded" localSheetId="42">#REF!</definedName>
    <definedName name="DD__Selected_Agricultural_Sector_Statistics__concluded">#REF!</definedName>
    <definedName name="DD_Index_of_employment" localSheetId="42">#REF!</definedName>
    <definedName name="DD_Index_of_employment">#REF!</definedName>
    <definedName name="DD_Indicators_of_emp_wages_ulc" localSheetId="42">#REF!</definedName>
    <definedName name="DD_Indicators_of_emp_wages_ulc">#REF!</definedName>
    <definedName name="DD_Labor_Productivity" localSheetId="42">#REF!</definedName>
    <definedName name="DD_Labor_Productivity">#REF!</definedName>
    <definedName name="DDD" localSheetId="28">#REF!</definedName>
    <definedName name="DDD" localSheetId="1">#REF!</definedName>
    <definedName name="DDD" localSheetId="29">#REF!</definedName>
    <definedName name="DDD" localSheetId="42">#REF!</definedName>
    <definedName name="DDD" localSheetId="43">#REF!</definedName>
    <definedName name="DDD" localSheetId="18">#REF!</definedName>
    <definedName name="DDD" localSheetId="20">#REF!</definedName>
    <definedName name="DDD" localSheetId="21">#REF!</definedName>
    <definedName name="DDD" localSheetId="22">#REF!</definedName>
    <definedName name="DDD">#REF!</definedName>
    <definedName name="dddd" localSheetId="19" hidden="1">{"Minpmon",#N/A,FALSE,"Monthinput"}</definedName>
    <definedName name="dddd" localSheetId="23" hidden="1">{"Minpmon",#N/A,FALSE,"Monthinput"}</definedName>
    <definedName name="dddd" localSheetId="28" hidden="1">{"Minpmon",#N/A,FALSE,"Monthinput"}</definedName>
    <definedName name="dddd" localSheetId="30" hidden="1">{"Minpmon",#N/A,FALSE,"Monthinput"}</definedName>
    <definedName name="dddd" localSheetId="1" hidden="1">{"Minpmon",#N/A,FALSE,"Monthinput"}</definedName>
    <definedName name="dddd" localSheetId="24" hidden="1">{"Minpmon",#N/A,FALSE,"Monthinput"}</definedName>
    <definedName name="dddd" localSheetId="25" hidden="1">{"Minpmon",#N/A,FALSE,"Monthinput"}</definedName>
    <definedName name="dddd" localSheetId="26" hidden="1">{"Minpmon",#N/A,FALSE,"Monthinput"}</definedName>
    <definedName name="dddd" localSheetId="27" hidden="1">{"Minpmon",#N/A,FALSE,"Monthinput"}</definedName>
    <definedName name="dddd" localSheetId="29" hidden="1">{"Minpmon",#N/A,FALSE,"Monthinput"}</definedName>
    <definedName name="dddd" localSheetId="41" hidden="1">{"Minpmon",#N/A,FALSE,"Monthinput"}</definedName>
    <definedName name="dddd" localSheetId="42" hidden="1">{"Minpmon",#N/A,FALSE,"Monthinput"}</definedName>
    <definedName name="dddd" localSheetId="43" hidden="1">{"Minpmon",#N/A,FALSE,"Monthinput"}</definedName>
    <definedName name="dddd" localSheetId="18" hidden="1">{"Minpmon",#N/A,FALSE,"Monthinput"}</definedName>
    <definedName name="dddd" localSheetId="20" hidden="1">{"Minpmon",#N/A,FALSE,"Monthinput"}</definedName>
    <definedName name="dddd" localSheetId="21" hidden="1">{"Minpmon",#N/A,FALSE,"Monthinput"}</definedName>
    <definedName name="dddd" localSheetId="22" hidden="1">{"Minpmon",#N/A,FALSE,"Monthinput"}</definedName>
    <definedName name="dddd" hidden="1">{"Minpmon",#N/A,FALSE,"Monthinput"}</definedName>
    <definedName name="dddddd" localSheetId="19" hidden="1">{"Tab1",#N/A,FALSE,"P";"Tab2",#N/A,FALSE,"P"}</definedName>
    <definedName name="dddddd" localSheetId="23" hidden="1">{"Tab1",#N/A,FALSE,"P";"Tab2",#N/A,FALSE,"P"}</definedName>
    <definedName name="dddddd" localSheetId="28" hidden="1">{"Tab1",#N/A,FALSE,"P";"Tab2",#N/A,FALSE,"P"}</definedName>
    <definedName name="dddddd" localSheetId="30" hidden="1">{"Tab1",#N/A,FALSE,"P";"Tab2",#N/A,FALSE,"P"}</definedName>
    <definedName name="dddddd" localSheetId="1" hidden="1">{"Tab1",#N/A,FALSE,"P";"Tab2",#N/A,FALSE,"P"}</definedName>
    <definedName name="dddddd" localSheetId="24" hidden="1">{"Tab1",#N/A,FALSE,"P";"Tab2",#N/A,FALSE,"P"}</definedName>
    <definedName name="dddddd" localSheetId="25" hidden="1">{"Tab1",#N/A,FALSE,"P";"Tab2",#N/A,FALSE,"P"}</definedName>
    <definedName name="dddddd" localSheetId="26" hidden="1">{"Tab1",#N/A,FALSE,"P";"Tab2",#N/A,FALSE,"P"}</definedName>
    <definedName name="dddddd" localSheetId="27" hidden="1">{"Tab1",#N/A,FALSE,"P";"Tab2",#N/A,FALSE,"P"}</definedName>
    <definedName name="dddddd" localSheetId="29" hidden="1">{"Tab1",#N/A,FALSE,"P";"Tab2",#N/A,FALSE,"P"}</definedName>
    <definedName name="dddddd" localSheetId="41" hidden="1">{"Tab1",#N/A,FALSE,"P";"Tab2",#N/A,FALSE,"P"}</definedName>
    <definedName name="dddddd" localSheetId="42" hidden="1">{"Tab1",#N/A,FALSE,"P";"Tab2",#N/A,FALSE,"P"}</definedName>
    <definedName name="dddddd" localSheetId="43" hidden="1">{"Tab1",#N/A,FALSE,"P";"Tab2",#N/A,FALSE,"P"}</definedName>
    <definedName name="dddddd" localSheetId="18" hidden="1">{"Tab1",#N/A,FALSE,"P";"Tab2",#N/A,FALSE,"P"}</definedName>
    <definedName name="dddddd" localSheetId="20" hidden="1">{"Tab1",#N/A,FALSE,"P";"Tab2",#N/A,FALSE,"P"}</definedName>
    <definedName name="dddddd" localSheetId="21" hidden="1">{"Tab1",#N/A,FALSE,"P";"Tab2",#N/A,FALSE,"P"}</definedName>
    <definedName name="dddddd" localSheetId="22" hidden="1">{"Tab1",#N/A,FALSE,"P";"Tab2",#N/A,FALSE,"P"}</definedName>
    <definedName name="dddddd" hidden="1">{"Tab1",#N/A,FALSE,"P";"Tab2",#N/A,FALSE,"P"}</definedName>
    <definedName name="ddgdg" localSheetId="28" hidden="1">#REF!</definedName>
    <definedName name="ddgdg" localSheetId="1" hidden="1">#REF!</definedName>
    <definedName name="ddgdg" localSheetId="29" hidden="1">#REF!</definedName>
    <definedName name="ddgdg" localSheetId="42" hidden="1">#REF!</definedName>
    <definedName name="ddgdg" localSheetId="43" hidden="1">#REF!</definedName>
    <definedName name="ddgdg" localSheetId="18" hidden="1">#REF!</definedName>
    <definedName name="ddgdg" localSheetId="20" hidden="1">#REF!</definedName>
    <definedName name="ddgdg" localSheetId="21" hidden="1">#REF!</definedName>
    <definedName name="ddgdg" localSheetId="22" hidden="1">#REF!</definedName>
    <definedName name="ddgdg" hidden="1">#REF!</definedName>
    <definedName name="DDR" localSheetId="42">#REF!</definedName>
    <definedName name="DDR">#REF!</definedName>
    <definedName name="DDRBA" localSheetId="42">#REF!</definedName>
    <definedName name="DDRBA">#REF!</definedName>
    <definedName name="Deal_Date">'[68]Inter-Bank'!$B$5</definedName>
    <definedName name="DEBRIEF" localSheetId="28">#REF!</definedName>
    <definedName name="DEBRIEF" localSheetId="1">#REF!</definedName>
    <definedName name="DEBRIEF" localSheetId="29">#REF!</definedName>
    <definedName name="DEBRIEF" localSheetId="42">#REF!</definedName>
    <definedName name="DEBRIEF" localSheetId="43">#REF!</definedName>
    <definedName name="DEBRIEF" localSheetId="18">#REF!</definedName>
    <definedName name="DEBRIEF" localSheetId="20">#REF!</definedName>
    <definedName name="DEBRIEF" localSheetId="21">#REF!</definedName>
    <definedName name="DEBRIEF" localSheetId="22">#REF!</definedName>
    <definedName name="DEBRIEF">#REF!</definedName>
    <definedName name="DEBT" localSheetId="28">#REF!</definedName>
    <definedName name="DEBT" localSheetId="1">#REF!</definedName>
    <definedName name="DEBT" localSheetId="42">#REF!</definedName>
    <definedName name="DEBT" localSheetId="43">#REF!</definedName>
    <definedName name="DEBT" localSheetId="22">#REF!</definedName>
    <definedName name="DEBT">#REF!</definedName>
    <definedName name="DEBT_NEW">[58]Debt!#REF!</definedName>
    <definedName name="DEBT_OLD">[58]Debt!#REF!</definedName>
    <definedName name="DEBT_TOT">[58]Debt!#REF!</definedName>
    <definedName name="DEBT1" localSheetId="42">#REF!</definedName>
    <definedName name="DEBT1">#REF!</definedName>
    <definedName name="DEBT10" localSheetId="42">#REF!</definedName>
    <definedName name="DEBT10">#REF!</definedName>
    <definedName name="DEBT11" localSheetId="42">#REF!</definedName>
    <definedName name="DEBT11">#REF!</definedName>
    <definedName name="DEBT12" localSheetId="42">#REF!</definedName>
    <definedName name="DEBT12">#REF!</definedName>
    <definedName name="DEBT13" localSheetId="42">#REF!</definedName>
    <definedName name="DEBT13">#REF!</definedName>
    <definedName name="DEBT14" localSheetId="42">#REF!</definedName>
    <definedName name="DEBT14">#REF!</definedName>
    <definedName name="DEBT15" localSheetId="42">#REF!</definedName>
    <definedName name="DEBT15">#REF!</definedName>
    <definedName name="DEBT16" localSheetId="42">#REF!</definedName>
    <definedName name="DEBT16">#REF!</definedName>
    <definedName name="DEBT2" localSheetId="42">#REF!</definedName>
    <definedName name="DEBT2">#REF!</definedName>
    <definedName name="DEBT3" localSheetId="42">#REF!</definedName>
    <definedName name="DEBT3">#REF!</definedName>
    <definedName name="DEBT4" localSheetId="42">#REF!</definedName>
    <definedName name="DEBT4">#REF!</definedName>
    <definedName name="DEBT5" localSheetId="42">#REF!</definedName>
    <definedName name="DEBT5">#REF!</definedName>
    <definedName name="DEBT6" localSheetId="42">#REF!</definedName>
    <definedName name="DEBT6">#REF!</definedName>
    <definedName name="DEBT7" localSheetId="42">#REF!</definedName>
    <definedName name="DEBT7">#REF!</definedName>
    <definedName name="DEBT8" localSheetId="42">#REF!</definedName>
    <definedName name="DEBT8">#REF!</definedName>
    <definedName name="DEBT9" localSheetId="42">#REF!</definedName>
    <definedName name="DEBT9">#REF!</definedName>
    <definedName name="defesti" localSheetId="42">#REF!</definedName>
    <definedName name="defesti">#REF!</definedName>
    <definedName name="deficit" localSheetId="42">#REF!</definedName>
    <definedName name="deficit">#REF!</definedName>
    <definedName name="DEFICIT98" localSheetId="42">#REF!</definedName>
    <definedName name="DEFICIT98">#REF!</definedName>
    <definedName name="DEFICIT99" localSheetId="42">#REF!</definedName>
    <definedName name="DEFICIT99">#REF!</definedName>
    <definedName name="DEFL" localSheetId="28">#REF!</definedName>
    <definedName name="DEFL" localSheetId="1">#REF!</definedName>
    <definedName name="DEFL" localSheetId="42">#REF!</definedName>
    <definedName name="DEFL" localSheetId="43">#REF!</definedName>
    <definedName name="DEFL" localSheetId="22">#REF!</definedName>
    <definedName name="DEFL">#REF!</definedName>
    <definedName name="DEG" localSheetId="28">#REF!</definedName>
    <definedName name="DEG" localSheetId="1">#REF!</definedName>
    <definedName name="DEG" localSheetId="42">#REF!</definedName>
    <definedName name="DEG" localSheetId="22">#REF!</definedName>
    <definedName name="DEG">#REF!</definedName>
    <definedName name="DEM">[52]CIRRs!$C$84</definedName>
    <definedName name="DEMEURO" localSheetId="28">#REF!</definedName>
    <definedName name="DEMEURO" localSheetId="1">#REF!</definedName>
    <definedName name="DEMEURO" localSheetId="42">#REF!</definedName>
    <definedName name="DEMEURO" localSheetId="22">#REF!</definedName>
    <definedName name="DEMEURO">#REF!</definedName>
    <definedName name="Denmark_wt">'[67]OECD wgt'!$B$17</definedName>
    <definedName name="Department" localSheetId="29">'[82]Exchange Rate chart'!#REF!</definedName>
    <definedName name="Department" localSheetId="42">'[82]Exchange Rate chart'!#REF!</definedName>
    <definedName name="Department">'[82]Exchange Rate chart'!#REF!</definedName>
    <definedName name="DependenciaBrecha">[96]ROE!$B$136</definedName>
    <definedName name="DependenciaBrecha2" localSheetId="29">[97]ROE!$B$136</definedName>
    <definedName name="DependenciaBrecha2" localSheetId="42">[97]ROE!$B$136</definedName>
    <definedName name="DependenciaBrecha2">[97]ROE!$B$136</definedName>
    <definedName name="DependenciaSpread">[96]ROE!$B$134</definedName>
    <definedName name="DependenciaSpread2" localSheetId="29">[97]ROE!$B$134</definedName>
    <definedName name="DependenciaSpread2" localSheetId="42">[97]ROE!$B$134</definedName>
    <definedName name="DependenciaSpread2">[97]ROE!$B$134</definedName>
    <definedName name="der" localSheetId="19" hidden="1">{"Tab1",#N/A,FALSE,"P";"Tab2",#N/A,FALSE,"P"}</definedName>
    <definedName name="der" localSheetId="23" hidden="1">{"Tab1",#N/A,FALSE,"P";"Tab2",#N/A,FALSE,"P"}</definedName>
    <definedName name="der" localSheetId="28" hidden="1">{"Tab1",#N/A,FALSE,"P";"Tab2",#N/A,FALSE,"P"}</definedName>
    <definedName name="der" localSheetId="30" hidden="1">{"Tab1",#N/A,FALSE,"P";"Tab2",#N/A,FALSE,"P"}</definedName>
    <definedName name="der" localSheetId="1" hidden="1">{"Tab1",#N/A,FALSE,"P";"Tab2",#N/A,FALSE,"P"}</definedName>
    <definedName name="der" localSheetId="24" hidden="1">{"Tab1",#N/A,FALSE,"P";"Tab2",#N/A,FALSE,"P"}</definedName>
    <definedName name="der" localSheetId="25" hidden="1">{"Tab1",#N/A,FALSE,"P";"Tab2",#N/A,FALSE,"P"}</definedName>
    <definedName name="der" localSheetId="26" hidden="1">{"Tab1",#N/A,FALSE,"P";"Tab2",#N/A,FALSE,"P"}</definedName>
    <definedName name="der" localSheetId="27" hidden="1">{"Tab1",#N/A,FALSE,"P";"Tab2",#N/A,FALSE,"P"}</definedName>
    <definedName name="der" localSheetId="29" hidden="1">{"Tab1",#N/A,FALSE,"P";"Tab2",#N/A,FALSE,"P"}</definedName>
    <definedName name="der" localSheetId="41" hidden="1">{"Tab1",#N/A,FALSE,"P";"Tab2",#N/A,FALSE,"P"}</definedName>
    <definedName name="der" localSheetId="42" hidden="1">{"Tab1",#N/A,FALSE,"P";"Tab2",#N/A,FALSE,"P"}</definedName>
    <definedName name="der" localSheetId="43" hidden="1">{"Tab1",#N/A,FALSE,"P";"Tab2",#N/A,FALSE,"P"}</definedName>
    <definedName name="der" localSheetId="18" hidden="1">{"Tab1",#N/A,FALSE,"P";"Tab2",#N/A,FALSE,"P"}</definedName>
    <definedName name="der" localSheetId="20" hidden="1">{"Tab1",#N/A,FALSE,"P";"Tab2",#N/A,FALSE,"P"}</definedName>
    <definedName name="der" localSheetId="21" hidden="1">{"Tab1",#N/A,FALSE,"P";"Tab2",#N/A,FALSE,"P"}</definedName>
    <definedName name="der" localSheetId="22" hidden="1">{"Tab1",#N/A,FALSE,"P";"Tab2",#N/A,FALSE,"P"}</definedName>
    <definedName name="der" hidden="1">{"Tab1",#N/A,FALSE,"P";"Tab2",#N/A,FALSE,"P"}</definedName>
    <definedName name="DES" localSheetId="28">#REF!</definedName>
    <definedName name="DES" localSheetId="1">#REF!</definedName>
    <definedName name="DES" localSheetId="29">#REF!</definedName>
    <definedName name="DES" localSheetId="42">#REF!</definedName>
    <definedName name="DES" localSheetId="43">#REF!</definedName>
    <definedName name="DES" localSheetId="18">#REF!</definedName>
    <definedName name="DES" localSheetId="20">#REF!</definedName>
    <definedName name="DES" localSheetId="21">#REF!</definedName>
    <definedName name="DES" localSheetId="22">#REF!</definedName>
    <definedName name="DES">#REF!</definedName>
    <definedName name="DESC96" localSheetId="42">#REF!</definedName>
    <definedName name="DESC96">#REF!</definedName>
    <definedName name="DESPUESCORTE" localSheetId="42">#REF!</definedName>
    <definedName name="DESPUESCORTE">#REF!</definedName>
    <definedName name="dexbccr" localSheetId="42">#REF!</definedName>
    <definedName name="dexbccr">#REF!</definedName>
    <definedName name="df" localSheetId="29">[5]!df</definedName>
    <definedName name="df" localSheetId="42">[5]!df</definedName>
    <definedName name="df">[5]!df</definedName>
    <definedName name="dfdf" localSheetId="29" hidden="1">'[92]Fax a enviar'!#REF!</definedName>
    <definedName name="dfdf" localSheetId="43" hidden="1">'[92]Fax a enviar'!#REF!</definedName>
    <definedName name="dfdf" localSheetId="18" hidden="1">'[92]Fax a enviar'!#REF!</definedName>
    <definedName name="dfdf" localSheetId="20" hidden="1">'[92]Fax a enviar'!#REF!</definedName>
    <definedName name="dfdf" localSheetId="21" hidden="1">'[92]Fax a enviar'!#REF!</definedName>
    <definedName name="dfdf" localSheetId="22" hidden="1">'[92]Fax a enviar'!#REF!</definedName>
    <definedName name="dfdf" hidden="1">'[92]Fax a enviar'!#REF!</definedName>
    <definedName name="dfdfsd" localSheetId="29" hidden="1">'[98]Fax a enviar'!#REF!</definedName>
    <definedName name="dfdfsd" localSheetId="43" hidden="1">'[98]Fax a enviar'!#REF!</definedName>
    <definedName name="dfdfsd" localSheetId="18" hidden="1">'[98]Fax a enviar'!#REF!</definedName>
    <definedName name="dfdfsd" localSheetId="20" hidden="1">'[98]Fax a enviar'!#REF!</definedName>
    <definedName name="dfdfsd" localSheetId="21" hidden="1">'[98]Fax a enviar'!#REF!</definedName>
    <definedName name="dfdfsd" localSheetId="22" hidden="1">'[98]Fax a enviar'!#REF!</definedName>
    <definedName name="dfdfsd" hidden="1">'[98]Fax a enviar'!#REF!</definedName>
    <definedName name="dfdgfdfd" localSheetId="29" hidden="1">'[99]Fax a enviar'!#REF!</definedName>
    <definedName name="dfdgfdfd" hidden="1">'[99]Fax a enviar'!#REF!</definedName>
    <definedName name="dfdgfdsfsd" localSheetId="28" hidden="1">#REF!</definedName>
    <definedName name="dfdgfdsfsd" localSheetId="1" hidden="1">#REF!</definedName>
    <definedName name="dfdgfdsfsd" localSheetId="29" hidden="1">#REF!</definedName>
    <definedName name="dfdgfdsfsd" localSheetId="42" hidden="1">#REF!</definedName>
    <definedName name="dfdgfdsfsd" localSheetId="43" hidden="1">#REF!</definedName>
    <definedName name="dfdgfdsfsd" localSheetId="18" hidden="1">#REF!</definedName>
    <definedName name="dfdgfdsfsd" localSheetId="20" hidden="1">#REF!</definedName>
    <definedName name="dfdgfdsfsd" localSheetId="21" hidden="1">#REF!</definedName>
    <definedName name="dfdgfdsfsd" localSheetId="22" hidden="1">#REF!</definedName>
    <definedName name="dfdgfdsfsd" hidden="1">#REF!</definedName>
    <definedName name="dfgd" localSheetId="28">#REF!</definedName>
    <definedName name="dfgd" localSheetId="1">#REF!</definedName>
    <definedName name="dfgd" localSheetId="42">#REF!</definedName>
    <definedName name="dfgd" localSheetId="43">#REF!</definedName>
    <definedName name="dfgd" localSheetId="22">#REF!</definedName>
    <definedName name="dfgd">#REF!</definedName>
    <definedName name="DG" localSheetId="28">#REF!</definedName>
    <definedName name="DG" localSheetId="1">#REF!</definedName>
    <definedName name="DG" localSheetId="42">#REF!</definedName>
    <definedName name="DG" localSheetId="43">#REF!</definedName>
    <definedName name="DG" localSheetId="22">#REF!</definedName>
    <definedName name="DG">#REF!</definedName>
    <definedName name="DG_S" localSheetId="28">#REF!</definedName>
    <definedName name="DG_S" localSheetId="1">#REF!</definedName>
    <definedName name="DG_S" localSheetId="42">#REF!</definedName>
    <definedName name="DG_S" localSheetId="22">#REF!</definedName>
    <definedName name="DG_S">#REF!</definedName>
    <definedName name="dgdgd" localSheetId="28" hidden="1">#REF!</definedName>
    <definedName name="dgdgd" localSheetId="1" hidden="1">#REF!</definedName>
    <definedName name="dgdgd" localSheetId="42" hidden="1">#REF!</definedName>
    <definedName name="dgdgd" localSheetId="22" hidden="1">#REF!</definedName>
    <definedName name="dgdgd" hidden="1">#REF!</definedName>
    <definedName name="DGImonth" localSheetId="42">#REF!</definedName>
    <definedName name="DGImonth">#REF!</definedName>
    <definedName name="DGproj">#N/A</definedName>
    <definedName name="DIARIO" localSheetId="42">#REF!</definedName>
    <definedName name="DIARIO">#REF!</definedName>
    <definedName name="DIC._88" localSheetId="42">#REF!</definedName>
    <definedName name="DIC._88">#REF!</definedName>
    <definedName name="DIC._89" localSheetId="42">#REF!</definedName>
    <definedName name="DIC._89">#REF!</definedName>
    <definedName name="DIFCTO00" localSheetId="42">#REF!</definedName>
    <definedName name="DIFCTO00">#REF!</definedName>
    <definedName name="DIFCTO97" localSheetId="42">#REF!</definedName>
    <definedName name="DIFCTO97">#REF!</definedName>
    <definedName name="DIFCTO98" localSheetId="42">#REF!</definedName>
    <definedName name="DIFCTO98">#REF!</definedName>
    <definedName name="DIFCTO99" localSheetId="42">#REF!</definedName>
    <definedName name="DIFCTO99">#REF!</definedName>
    <definedName name="Diferencia">[100]A.11!#REF!</definedName>
    <definedName name="DISB">[58]Debt!#REF!</definedName>
    <definedName name="Discount_IDA">[101]NPV!$B$28</definedName>
    <definedName name="Discount_IDA1" localSheetId="42">#REF!</definedName>
    <definedName name="Discount_IDA1">#REF!</definedName>
    <definedName name="Discount_NC" localSheetId="28">[101]NPV!#REF!</definedName>
    <definedName name="Discount_NC" localSheetId="1">[101]NPV!#REF!</definedName>
    <definedName name="Discount_NC" localSheetId="29">[101]NPV!#REF!</definedName>
    <definedName name="Discount_NC" localSheetId="18">[101]NPV!#REF!</definedName>
    <definedName name="Discount_NC" localSheetId="20">[101]NPV!#REF!</definedName>
    <definedName name="Discount_NC" localSheetId="21">[101]NPV!#REF!</definedName>
    <definedName name="Discount_NC">[101]NPV!#REF!</definedName>
    <definedName name="DiscountRate" localSheetId="28">#REF!</definedName>
    <definedName name="DiscountRate" localSheetId="1">#REF!</definedName>
    <definedName name="DiscountRate" localSheetId="29">#REF!</definedName>
    <definedName name="DiscountRate" localSheetId="42">#REF!</definedName>
    <definedName name="DiscountRate" localSheetId="43">#REF!</definedName>
    <definedName name="DiscountRate" localSheetId="18">#REF!</definedName>
    <definedName name="DiscountRate" localSheetId="20">#REF!</definedName>
    <definedName name="DiscountRate" localSheetId="21">#REF!</definedName>
    <definedName name="DiscountRate" localSheetId="22">#REF!</definedName>
    <definedName name="DiscountRate">#REF!</definedName>
    <definedName name="divi">[102]Base!$H$2816</definedName>
    <definedName name="DIVISOOR">[103]Sheet2!$A$46</definedName>
    <definedName name="DIVISOR" localSheetId="28">#REF!</definedName>
    <definedName name="DIVISOR" localSheetId="1">#REF!</definedName>
    <definedName name="DIVISOR" localSheetId="42">#REF!</definedName>
    <definedName name="DIVISOR" localSheetId="43">#REF!</definedName>
    <definedName name="DIVISOR" localSheetId="22">#REF!</definedName>
    <definedName name="DIVISOR">#REF!</definedName>
    <definedName name="DIVISOR1" localSheetId="28">#REF!</definedName>
    <definedName name="DIVISOR1" localSheetId="1">#REF!</definedName>
    <definedName name="DIVISOR1" localSheetId="42">#REF!</definedName>
    <definedName name="DIVISOR1" localSheetId="43">#REF!</definedName>
    <definedName name="DIVISOR1" localSheetId="22">#REF!</definedName>
    <definedName name="DIVISOR1">#REF!</definedName>
    <definedName name="DKK" localSheetId="28">#REF!</definedName>
    <definedName name="DKK" localSheetId="1">#REF!</definedName>
    <definedName name="DKK" localSheetId="42">#REF!</definedName>
    <definedName name="DKK" localSheetId="22">#REF!</definedName>
    <definedName name="DKK">#REF!</definedName>
    <definedName name="DKR" localSheetId="28">#REF!</definedName>
    <definedName name="DKR" localSheetId="1">#REF!</definedName>
    <definedName name="DKR" localSheetId="42">#REF!</definedName>
    <definedName name="DKR" localSheetId="22">#REF!</definedName>
    <definedName name="DKR">#REF!</definedName>
    <definedName name="DM" localSheetId="28">#REF!</definedName>
    <definedName name="DM" localSheetId="1">#REF!</definedName>
    <definedName name="DM" localSheetId="42">#REF!</definedName>
    <definedName name="DM" localSheetId="22">#REF!</definedName>
    <definedName name="DM">#REF!</definedName>
    <definedName name="DM1A" localSheetId="28">#REF!</definedName>
    <definedName name="DM1A" localSheetId="1">#REF!</definedName>
    <definedName name="DM1A" localSheetId="42">#REF!</definedName>
    <definedName name="DM1A" localSheetId="22">#REF!</definedName>
    <definedName name="DM1A">#REF!</definedName>
    <definedName name="DMBYS">[85]RESULTADOS!$A$86:$IV$86</definedName>
    <definedName name="DMU" localSheetId="42">#REF!</definedName>
    <definedName name="DMU">#REF!</definedName>
    <definedName name="DNP">[85]SUPUESTOS!A$18</definedName>
    <definedName name="DO" localSheetId="28">#REF!</definedName>
    <definedName name="DO" localSheetId="1">#REF!</definedName>
    <definedName name="DO" localSheetId="42">#REF!</definedName>
    <definedName name="DO" localSheetId="22">#REF!</definedName>
    <definedName name="DO">#REF!</definedName>
    <definedName name="DOMI">#N/A</definedName>
    <definedName name="DOMINIO2">#N/A</definedName>
    <definedName name="DPOB">[85]SUPUESTOS!A$7</definedName>
    <definedName name="Dproj">#N/A</definedName>
    <definedName name="DR" localSheetId="28">#REF!</definedName>
    <definedName name="DR" localSheetId="1">#REF!</definedName>
    <definedName name="DR" localSheetId="29">#REF!</definedName>
    <definedName name="DR" localSheetId="42">#REF!</definedName>
    <definedName name="DR" localSheetId="43">#REF!</definedName>
    <definedName name="DR" localSheetId="18">#REF!</definedName>
    <definedName name="DR" localSheetId="20">#REF!</definedName>
    <definedName name="DR" localSheetId="21">#REF!</definedName>
    <definedName name="DR" localSheetId="22">#REF!</definedName>
    <definedName name="DR">#REF!</definedName>
    <definedName name="DR1A" localSheetId="28">#REF!</definedName>
    <definedName name="DR1A" localSheetId="1">#REF!</definedName>
    <definedName name="DR1A" localSheetId="42">#REF!</definedName>
    <definedName name="DR1A" localSheetId="43">#REF!</definedName>
    <definedName name="DR1A" localSheetId="22">#REF!</definedName>
    <definedName name="DR1A">#REF!</definedName>
    <definedName name="drd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FP">'[85]SMONET-FINANC'!$A$99:$IV$99</definedName>
    <definedName name="ds" hidden="1">'[92]Fax a enviar'!#REF!</definedName>
    <definedName name="DSA_Assumptions" localSheetId="28">#REF!</definedName>
    <definedName name="DSA_Assumptions" localSheetId="1">#REF!</definedName>
    <definedName name="DSA_Assumptions" localSheetId="29">#REF!</definedName>
    <definedName name="DSA_Assumptions" localSheetId="42">#REF!</definedName>
    <definedName name="DSA_Assumptions" localSheetId="43">#REF!</definedName>
    <definedName name="DSA_Assumptions" localSheetId="18">#REF!</definedName>
    <definedName name="DSA_Assumptions" localSheetId="20">#REF!</definedName>
    <definedName name="DSA_Assumptions" localSheetId="21">#REF!</definedName>
    <definedName name="DSA_Assumptions" localSheetId="22">#REF!</definedName>
    <definedName name="DSA_Assumptions">#REF!</definedName>
    <definedName name="dsaout" localSheetId="42">#REF!</definedName>
    <definedName name="dsaout">#REF!</definedName>
    <definedName name="DSD">#N/A</definedName>
    <definedName name="DSD_S">#N/A</definedName>
    <definedName name="DSDB">#N/A</definedName>
    <definedName name="DSDG">#N/A</definedName>
    <definedName name="dsds" localSheetId="29" hidden="1">'[92]Fax a enviar'!#REF!</definedName>
    <definedName name="dsds" localSheetId="18" hidden="1">'[92]Fax a enviar'!#REF!</definedName>
    <definedName name="dsds" localSheetId="20" hidden="1">'[92]Fax a enviar'!#REF!</definedName>
    <definedName name="dsds" localSheetId="21" hidden="1">'[92]Fax a enviar'!#REF!</definedName>
    <definedName name="dsds" hidden="1">'[92]Fax a enviar'!#REF!</definedName>
    <definedName name="DSI" localSheetId="28">#REF!</definedName>
    <definedName name="DSI" localSheetId="1">#REF!</definedName>
    <definedName name="DSI" localSheetId="29">#REF!</definedName>
    <definedName name="DSI" localSheetId="42">#REF!</definedName>
    <definedName name="DSI" localSheetId="43">#REF!</definedName>
    <definedName name="DSI" localSheetId="18">#REF!</definedName>
    <definedName name="DSI" localSheetId="20">#REF!</definedName>
    <definedName name="DSI" localSheetId="21">#REF!</definedName>
    <definedName name="DSI" localSheetId="22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28">#REF!</definedName>
    <definedName name="DSP" localSheetId="1">#REF!</definedName>
    <definedName name="DSP" localSheetId="29">#REF!</definedName>
    <definedName name="DSP" localSheetId="42">#REF!</definedName>
    <definedName name="DSP" localSheetId="43">#REF!</definedName>
    <definedName name="DSP" localSheetId="18">#REF!</definedName>
    <definedName name="DSP" localSheetId="20">#REF!</definedName>
    <definedName name="DSP" localSheetId="21">#REF!</definedName>
    <definedName name="DSP" localSheetId="22">#REF!</definedName>
    <definedName name="DSP">#REF!</definedName>
    <definedName name="DSPBproj">#N/A</definedName>
    <definedName name="DSPG" localSheetId="28">#REF!</definedName>
    <definedName name="DSPG" localSheetId="1">#REF!</definedName>
    <definedName name="DSPG" localSheetId="29">#REF!</definedName>
    <definedName name="DSPG" localSheetId="42">#REF!</definedName>
    <definedName name="DSPG" localSheetId="43">#REF!</definedName>
    <definedName name="DSPG" localSheetId="18">#REF!</definedName>
    <definedName name="DSPG" localSheetId="20">#REF!</definedName>
    <definedName name="DSPG" localSheetId="21">#REF!</definedName>
    <definedName name="DSPG" localSheetId="22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TS" localSheetId="42">#REF!</definedName>
    <definedName name="DTS">#REF!</definedName>
    <definedName name="dummy" localSheetId="42">#REF!</definedName>
    <definedName name="dummy">#REF!</definedName>
    <definedName name="DXBYS">[85]RESULTADOS!$A$82:$IV$82</definedName>
    <definedName name="DY" localSheetId="28">#REF!</definedName>
    <definedName name="DY" localSheetId="1">#REF!</definedName>
    <definedName name="DY" localSheetId="29">#REF!</definedName>
    <definedName name="DY" localSheetId="42">#REF!</definedName>
    <definedName name="DY" localSheetId="43">#REF!</definedName>
    <definedName name="DY" localSheetId="18">#REF!</definedName>
    <definedName name="DY" localSheetId="20">#REF!</definedName>
    <definedName name="DY" localSheetId="21">#REF!</definedName>
    <definedName name="DY" localSheetId="22">#REF!</definedName>
    <definedName name="DY">#REF!</definedName>
    <definedName name="DY1A" localSheetId="28">#REF!</definedName>
    <definedName name="DY1A" localSheetId="1">#REF!</definedName>
    <definedName name="DY1A" localSheetId="42">#REF!</definedName>
    <definedName name="DY1A" localSheetId="43">#REF!</definedName>
    <definedName name="DY1A" localSheetId="22">#REF!</definedName>
    <definedName name="DY1A">#REF!</definedName>
    <definedName name="E" localSheetId="28">#REF!</definedName>
    <definedName name="E" localSheetId="1">#REF!</definedName>
    <definedName name="E" localSheetId="42">#REF!</definedName>
    <definedName name="E" localSheetId="43">#REF!</definedName>
    <definedName name="E" localSheetId="22">#REF!</definedName>
    <definedName name="E">#REF!</definedName>
    <definedName name="EBRD" localSheetId="28">#REF!</definedName>
    <definedName name="EBRD" localSheetId="1">#REF!</definedName>
    <definedName name="EBRD" localSheetId="42">#REF!</definedName>
    <definedName name="EBRD" localSheetId="22">#REF!</definedName>
    <definedName name="EBRD">#REF!</definedName>
    <definedName name="Ecowas">[71]terms!#REF!</definedName>
    <definedName name="ECU" localSheetId="28">#REF!</definedName>
    <definedName name="ECU" localSheetId="1">#REF!</definedName>
    <definedName name="ECU" localSheetId="42">#REF!</definedName>
    <definedName name="ECU" localSheetId="22">#REF!</definedName>
    <definedName name="ECU">#REF!</definedName>
    <definedName name="EDNA">#N/A</definedName>
    <definedName name="EDNA_B">[93]Q6!#REF!</definedName>
    <definedName name="EDNA_D">[93]Q7!#REF!</definedName>
    <definedName name="EDNA_T">[93]Q5!#REF!</definedName>
    <definedName name="EDNE">[93]Q7!#REF!</definedName>
    <definedName name="edr" localSheetId="19" hidden="1">{"Riqfin97",#N/A,FALSE,"Tran";"Riqfinpro",#N/A,FALSE,"Tran"}</definedName>
    <definedName name="edr" localSheetId="23" hidden="1">{"Riqfin97",#N/A,FALSE,"Tran";"Riqfinpro",#N/A,FALSE,"Tran"}</definedName>
    <definedName name="edr" localSheetId="28" hidden="1">{"Riqfin97",#N/A,FALSE,"Tran";"Riqfinpro",#N/A,FALSE,"Tran"}</definedName>
    <definedName name="edr" localSheetId="30" hidden="1">{"Riqfin97",#N/A,FALSE,"Tran";"Riqfinpro",#N/A,FALSE,"Tran"}</definedName>
    <definedName name="edr" localSheetId="1" hidden="1">{"Riqfin97",#N/A,FALSE,"Tran";"Riqfinpro",#N/A,FALSE,"Tran"}</definedName>
    <definedName name="edr" localSheetId="24" hidden="1">{"Riqfin97",#N/A,FALSE,"Tran";"Riqfinpro",#N/A,FALSE,"Tran"}</definedName>
    <definedName name="edr" localSheetId="25" hidden="1">{"Riqfin97",#N/A,FALSE,"Tran";"Riqfinpro",#N/A,FALSE,"Tran"}</definedName>
    <definedName name="edr" localSheetId="26" hidden="1">{"Riqfin97",#N/A,FALSE,"Tran";"Riqfinpro",#N/A,FALSE,"Tran"}</definedName>
    <definedName name="edr" localSheetId="27" hidden="1">{"Riqfin97",#N/A,FALSE,"Tran";"Riqfinpro",#N/A,FALSE,"Tran"}</definedName>
    <definedName name="edr" localSheetId="29" hidden="1">{"Riqfin97",#N/A,FALSE,"Tran";"Riqfinpro",#N/A,FALSE,"Tran"}</definedName>
    <definedName name="edr" localSheetId="41" hidden="1">{"Riqfin97",#N/A,FALSE,"Tran";"Riqfinpro",#N/A,FALSE,"Tran"}</definedName>
    <definedName name="edr" localSheetId="42" hidden="1">{"Riqfin97",#N/A,FALSE,"Tran";"Riqfinpro",#N/A,FALSE,"Tran"}</definedName>
    <definedName name="edr" localSheetId="43" hidden="1">{"Riqfin97",#N/A,FALSE,"Tran";"Riqfinpro",#N/A,FALSE,"Tran"}</definedName>
    <definedName name="edr" localSheetId="18" hidden="1">{"Riqfin97",#N/A,FALSE,"Tran";"Riqfinpro",#N/A,FALSE,"Tran"}</definedName>
    <definedName name="edr" localSheetId="20" hidden="1">{"Riqfin97",#N/A,FALSE,"Tran";"Riqfinpro",#N/A,FALSE,"Tran"}</definedName>
    <definedName name="edr" localSheetId="21" hidden="1">{"Riqfin97",#N/A,FALSE,"Tran";"Riqfinpro",#N/A,FALSE,"Tran"}</definedName>
    <definedName name="edr" localSheetId="22" hidden="1">{"Riqfin97",#N/A,FALSE,"Tran";"Riqfinpro",#N/A,FALSE,"Tran"}</definedName>
    <definedName name="edr" hidden="1">{"Riqfin97",#N/A,FALSE,"Tran";"Riqfinpro",#N/A,FALSE,"Tran"}</definedName>
    <definedName name="ee" localSheetId="19" hidden="1">{"Tab1",#N/A,FALSE,"P";"Tab2",#N/A,FALSE,"P"}</definedName>
    <definedName name="ee" localSheetId="23" hidden="1">{"Tab1",#N/A,FALSE,"P";"Tab2",#N/A,FALSE,"P"}</definedName>
    <definedName name="ee" localSheetId="28" hidden="1">{"Tab1",#N/A,FALSE,"P";"Tab2",#N/A,FALSE,"P"}</definedName>
    <definedName name="ee" localSheetId="30" hidden="1">{"Tab1",#N/A,FALSE,"P";"Tab2",#N/A,FALSE,"P"}</definedName>
    <definedName name="ee" localSheetId="1" hidden="1">{"Tab1",#N/A,FALSE,"P";"Tab2",#N/A,FALSE,"P"}</definedName>
    <definedName name="ee" localSheetId="24" hidden="1">{"Tab1",#N/A,FALSE,"P";"Tab2",#N/A,FALSE,"P"}</definedName>
    <definedName name="ee" localSheetId="25" hidden="1">{"Tab1",#N/A,FALSE,"P";"Tab2",#N/A,FALSE,"P"}</definedName>
    <definedName name="ee" localSheetId="26" hidden="1">{"Tab1",#N/A,FALSE,"P";"Tab2",#N/A,FALSE,"P"}</definedName>
    <definedName name="ee" localSheetId="27" hidden="1">{"Tab1",#N/A,FALSE,"P";"Tab2",#N/A,FALSE,"P"}</definedName>
    <definedName name="ee" localSheetId="29" hidden="1">{"Tab1",#N/A,FALSE,"P";"Tab2",#N/A,FALSE,"P"}</definedName>
    <definedName name="ee" localSheetId="41" hidden="1">{"Tab1",#N/A,FALSE,"P";"Tab2",#N/A,FALSE,"P"}</definedName>
    <definedName name="ee" localSheetId="42" hidden="1">{"Tab1",#N/A,FALSE,"P";"Tab2",#N/A,FALSE,"P"}</definedName>
    <definedName name="ee" localSheetId="43" hidden="1">{"Tab1",#N/A,FALSE,"P";"Tab2",#N/A,FALSE,"P"}</definedName>
    <definedName name="ee" localSheetId="18" hidden="1">{"Tab1",#N/A,FALSE,"P";"Tab2",#N/A,FALSE,"P"}</definedName>
    <definedName name="ee" localSheetId="20" hidden="1">{"Tab1",#N/A,FALSE,"P";"Tab2",#N/A,FALSE,"P"}</definedName>
    <definedName name="ee" localSheetId="21" hidden="1">{"Tab1",#N/A,FALSE,"P";"Tab2",#N/A,FALSE,"P"}</definedName>
    <definedName name="ee" localSheetId="22" hidden="1">{"Tab1",#N/A,FALSE,"P";"Tab2",#N/A,FALSE,"P"}</definedName>
    <definedName name="ee" hidden="1">{"Tab1",#N/A,FALSE,"P";"Tab2",#N/A,FALSE,"P"}</definedName>
    <definedName name="EE_Table_02.___Selected_National_Accounts_Aggregates" localSheetId="42">#REF!</definedName>
    <definedName name="EE_Table_02.___Selected_National_Accounts_Aggregates">#REF!</definedName>
    <definedName name="EE_Table_03.___Expenditure_and_Savings" localSheetId="42">#REF!</definedName>
    <definedName name="EE_Table_03.___Expenditure_and_Savings">#REF!</definedName>
    <definedName name="EE_Table_04.___Consumer_Price_Indices____1" localSheetId="42">#REF!</definedName>
    <definedName name="EE_Table_04.___Consumer_Price_Indices____1">#REF!</definedName>
    <definedName name="EE_Table_16.__National_Accounts_at_Current_Prices" localSheetId="42">#REF!</definedName>
    <definedName name="EE_Table_16.__National_Accounts_at_Current_Prices">#REF!</definedName>
    <definedName name="EE_Table_17___Real_Gross_Domestic_Expenditure" localSheetId="42">#REF!</definedName>
    <definedName name="EE_Table_17___Real_Gross_Domestic_Expenditure">#REF!</definedName>
    <definedName name="EE_Table_18.__Real_Gross_Domestic_Product_by_Sector" localSheetId="42">#REF!</definedName>
    <definedName name="EE_Table_18.__Real_Gross_Domestic_Product_by_Sector">#REF!</definedName>
    <definedName name="EE_Table_19.__Gross_Domestic_Investment" localSheetId="42">#REF!</definedName>
    <definedName name="EE_Table_19.__Gross_Domestic_Investment">#REF!</definedName>
    <definedName name="EE_Table_20.__Selected_Agricultural_Sector_Statistics" localSheetId="42">#REF!</definedName>
    <definedName name="EE_Table_20.__Selected_Agricultural_Sector_Statistics">#REF!</definedName>
    <definedName name="EE_Table_20.5__Ag_Sector_Statistics__concluded" localSheetId="42">#REF!</definedName>
    <definedName name="EE_Table_20.5__Ag_Sector_Statistics__concluded">#REF!</definedName>
    <definedName name="EE_Table_21.__Manufacturing_Production" localSheetId="42">#REF!</definedName>
    <definedName name="EE_Table_21.__Manufacturing_Production">#REF!</definedName>
    <definedName name="EE_Table_22.__Production_Exports_and_Imports_of_Petroleum" localSheetId="42">#REF!</definedName>
    <definedName name="EE_Table_22.__Production_Exports_and_Imports_of_Petroleum">#REF!</definedName>
    <definedName name="EE_Table_23.__Retail_Prices_for_Petroleum_Products" localSheetId="42">#REF!</definedName>
    <definedName name="EE_Table_23.__Retail_Prices_for_Petroleum_Products">#REF!</definedName>
    <definedName name="EE_Table_24.__Consumption_of_Petroleum_and_Derivatives" localSheetId="42">#REF!</definedName>
    <definedName name="EE_Table_24.__Consumption_of_Petroleum_and_Derivatives">#REF!</definedName>
    <definedName name="EE_Table_25.__Production_and_Distribution_Electricity" localSheetId="42">#REF!</definedName>
    <definedName name="EE_Table_25.__Production_and_Distribution_Electricity">#REF!</definedName>
    <definedName name="EE_Table_26.__Average_Price_of_Electricity" localSheetId="42">#REF!</definedName>
    <definedName name="EE_Table_26.__Average_Price_of_Electricity">#REF!</definedName>
    <definedName name="EE_Table_27.__Guatemala___Consumer_Price_Indices__1" localSheetId="42">#REF!</definedName>
    <definedName name="EE_Table_27.__Guatemala___Consumer_Price_Indices__1">#REF!</definedName>
    <definedName name="EE_Table_28._Guatemala___Selected_Wage_Indicators_1" localSheetId="42">#REF!</definedName>
    <definedName name="EE_Table_28._Guatemala___Selected_Wage_Indicators_1">#REF!</definedName>
    <definedName name="EE_Table_29.__Minimum_Monthly_Wages_by_Economic_Activity" localSheetId="42">#REF!</definedName>
    <definedName name="EE_Table_29.__Minimum_Monthly_Wages_by_Economic_Activity">#REF!</definedName>
    <definedName name="EE_Table_30._Guatemala___Selected_Employment_and_Labor_Productivity_Indicators" localSheetId="42">#REF!</definedName>
    <definedName name="EE_Table_30._Guatemala___Selected_Employment_and_Labor_Productivity_Indicators">#REF!</definedName>
    <definedName name="EE_Table_31._Wage_and_Employment_Indicators_1" localSheetId="42">#REF!</definedName>
    <definedName name="EE_Table_31._Wage_and_Employment_Indicators_1">#REF!</definedName>
    <definedName name="EE_Table_32_ULC_PROD_indicators" localSheetId="42">#REF!</definedName>
    <definedName name="EE_Table_32_ULC_PROD_indicators">#REF!</definedName>
    <definedName name="EE_Table_33_Indicators_of_Competitiveness" localSheetId="42">#REF!</definedName>
    <definedName name="EE_Table_33_Indicators_of_Competitiveness">#REF!</definedName>
    <definedName name="eee" localSheetId="19" hidden="1">{"Tab1",#N/A,FALSE,"P";"Tab2",#N/A,FALSE,"P"}</definedName>
    <definedName name="eee" localSheetId="23" hidden="1">{"Tab1",#N/A,FALSE,"P";"Tab2",#N/A,FALSE,"P"}</definedName>
    <definedName name="eee" localSheetId="28" hidden="1">{"Tab1",#N/A,FALSE,"P";"Tab2",#N/A,FALSE,"P"}</definedName>
    <definedName name="eee" localSheetId="30" hidden="1">{"Tab1",#N/A,FALSE,"P";"Tab2",#N/A,FALSE,"P"}</definedName>
    <definedName name="eee" localSheetId="1" hidden="1">{"Tab1",#N/A,FALSE,"P";"Tab2",#N/A,FALSE,"P"}</definedName>
    <definedName name="eee" localSheetId="24" hidden="1">{"Tab1",#N/A,FALSE,"P";"Tab2",#N/A,FALSE,"P"}</definedName>
    <definedName name="eee" localSheetId="25" hidden="1">{"Tab1",#N/A,FALSE,"P";"Tab2",#N/A,FALSE,"P"}</definedName>
    <definedName name="eee" localSheetId="26" hidden="1">{"Tab1",#N/A,FALSE,"P";"Tab2",#N/A,FALSE,"P"}</definedName>
    <definedName name="eee" localSheetId="27" hidden="1">{"Tab1",#N/A,FALSE,"P";"Tab2",#N/A,FALSE,"P"}</definedName>
    <definedName name="eee" localSheetId="29" hidden="1">{"Tab1",#N/A,FALSE,"P";"Tab2",#N/A,FALSE,"P"}</definedName>
    <definedName name="eee" localSheetId="41" hidden="1">{"Tab1",#N/A,FALSE,"P";"Tab2",#N/A,FALSE,"P"}</definedName>
    <definedName name="eee" localSheetId="42" hidden="1">{"Tab1",#N/A,FALSE,"P";"Tab2",#N/A,FALSE,"P"}</definedName>
    <definedName name="eee" localSheetId="43" hidden="1">{"Tab1",#N/A,FALSE,"P";"Tab2",#N/A,FALSE,"P"}</definedName>
    <definedName name="eee" localSheetId="18" hidden="1">{"Tab1",#N/A,FALSE,"P";"Tab2",#N/A,FALSE,"P"}</definedName>
    <definedName name="eee" localSheetId="20" hidden="1">{"Tab1",#N/A,FALSE,"P";"Tab2",#N/A,FALSE,"P"}</definedName>
    <definedName name="eee" localSheetId="21" hidden="1">{"Tab1",#N/A,FALSE,"P";"Tab2",#N/A,FALSE,"P"}</definedName>
    <definedName name="eee" localSheetId="22" hidden="1">{"Tab1",#N/A,FALSE,"P";"Tab2",#N/A,FALSE,"P"}</definedName>
    <definedName name="eee" hidden="1">{"Tab1",#N/A,FALSE,"P";"Tab2",#N/A,FALSE,"P"}</definedName>
    <definedName name="eeee" localSheetId="19" hidden="1">{"Riqfin97",#N/A,FALSE,"Tran";"Riqfinpro",#N/A,FALSE,"Tran"}</definedName>
    <definedName name="eeee" localSheetId="23" hidden="1">{"Riqfin97",#N/A,FALSE,"Tran";"Riqfinpro",#N/A,FALSE,"Tran"}</definedName>
    <definedName name="eeee" localSheetId="28" hidden="1">{"Riqfin97",#N/A,FALSE,"Tran";"Riqfinpro",#N/A,FALSE,"Tran"}</definedName>
    <definedName name="eeee" localSheetId="30" hidden="1">{"Riqfin97",#N/A,FALSE,"Tran";"Riqfinpro",#N/A,FALSE,"Tran"}</definedName>
    <definedName name="eeee" localSheetId="1" hidden="1">{"Riqfin97",#N/A,FALSE,"Tran";"Riqfinpro",#N/A,FALSE,"Tran"}</definedName>
    <definedName name="eeee" localSheetId="24" hidden="1">{"Riqfin97",#N/A,FALSE,"Tran";"Riqfinpro",#N/A,FALSE,"Tran"}</definedName>
    <definedName name="eeee" localSheetId="25" hidden="1">{"Riqfin97",#N/A,FALSE,"Tran";"Riqfinpro",#N/A,FALSE,"Tran"}</definedName>
    <definedName name="eeee" localSheetId="26" hidden="1">{"Riqfin97",#N/A,FALSE,"Tran";"Riqfinpro",#N/A,FALSE,"Tran"}</definedName>
    <definedName name="eeee" localSheetId="27" hidden="1">{"Riqfin97",#N/A,FALSE,"Tran";"Riqfinpro",#N/A,FALSE,"Tran"}</definedName>
    <definedName name="eeee" localSheetId="29" hidden="1">{"Riqfin97",#N/A,FALSE,"Tran";"Riqfinpro",#N/A,FALSE,"Tran"}</definedName>
    <definedName name="eeee" localSheetId="41" hidden="1">{"Riqfin97",#N/A,FALSE,"Tran";"Riqfinpro",#N/A,FALSE,"Tran"}</definedName>
    <definedName name="eeee" localSheetId="42" hidden="1">{"Riqfin97",#N/A,FALSE,"Tran";"Riqfinpro",#N/A,FALSE,"Tran"}</definedName>
    <definedName name="eeee" localSheetId="43" hidden="1">{"Riqfin97",#N/A,FALSE,"Tran";"Riqfinpro",#N/A,FALSE,"Tran"}</definedName>
    <definedName name="eeee" localSheetId="18" hidden="1">{"Riqfin97",#N/A,FALSE,"Tran";"Riqfinpro",#N/A,FALSE,"Tran"}</definedName>
    <definedName name="eeee" localSheetId="20" hidden="1">{"Riqfin97",#N/A,FALSE,"Tran";"Riqfinpro",#N/A,FALSE,"Tran"}</definedName>
    <definedName name="eeee" localSheetId="21" hidden="1">{"Riqfin97",#N/A,FALSE,"Tran";"Riqfinpro",#N/A,FALSE,"Tran"}</definedName>
    <definedName name="eeee" localSheetId="22" hidden="1">{"Riqfin97",#N/A,FALSE,"Tran";"Riqfinpro",#N/A,FALSE,"Tran"}</definedName>
    <definedName name="eeee" hidden="1">{"Riqfin97",#N/A,FALSE,"Tran";"Riqfinpro",#N/A,FALSE,"Tran"}</definedName>
    <definedName name="eeeee" localSheetId="19" hidden="1">{"Riqfin97",#N/A,FALSE,"Tran";"Riqfinpro",#N/A,FALSE,"Tran"}</definedName>
    <definedName name="eeeee" localSheetId="23" hidden="1">{"Riqfin97",#N/A,FALSE,"Tran";"Riqfinpro",#N/A,FALSE,"Tran"}</definedName>
    <definedName name="eeeee" localSheetId="28" hidden="1">{"Riqfin97",#N/A,FALSE,"Tran";"Riqfinpro",#N/A,FALSE,"Tran"}</definedName>
    <definedName name="eeeee" localSheetId="30" hidden="1">{"Riqfin97",#N/A,FALSE,"Tran";"Riqfinpro",#N/A,FALSE,"Tran"}</definedName>
    <definedName name="eeeee" localSheetId="1" hidden="1">{"Riqfin97",#N/A,FALSE,"Tran";"Riqfinpro",#N/A,FALSE,"Tran"}</definedName>
    <definedName name="eeeee" localSheetId="24" hidden="1">{"Riqfin97",#N/A,FALSE,"Tran";"Riqfinpro",#N/A,FALSE,"Tran"}</definedName>
    <definedName name="eeeee" localSheetId="25" hidden="1">{"Riqfin97",#N/A,FALSE,"Tran";"Riqfinpro",#N/A,FALSE,"Tran"}</definedName>
    <definedName name="eeeee" localSheetId="26" hidden="1">{"Riqfin97",#N/A,FALSE,"Tran";"Riqfinpro",#N/A,FALSE,"Tran"}</definedName>
    <definedName name="eeeee" localSheetId="27" hidden="1">{"Riqfin97",#N/A,FALSE,"Tran";"Riqfinpro",#N/A,FALSE,"Tran"}</definedName>
    <definedName name="eeeee" localSheetId="29" hidden="1">{"Riqfin97",#N/A,FALSE,"Tran";"Riqfinpro",#N/A,FALSE,"Tran"}</definedName>
    <definedName name="eeeee" localSheetId="41" hidden="1">{"Riqfin97",#N/A,FALSE,"Tran";"Riqfinpro",#N/A,FALSE,"Tran"}</definedName>
    <definedName name="eeeee" localSheetId="42" hidden="1">{"Riqfin97",#N/A,FALSE,"Tran";"Riqfinpro",#N/A,FALSE,"Tran"}</definedName>
    <definedName name="eeeee" localSheetId="43" hidden="1">{"Riqfin97",#N/A,FALSE,"Tran";"Riqfinpro",#N/A,FALSE,"Tran"}</definedName>
    <definedName name="eeeee" localSheetId="18" hidden="1">{"Riqfin97",#N/A,FALSE,"Tran";"Riqfinpro",#N/A,FALSE,"Tran"}</definedName>
    <definedName name="eeeee" localSheetId="20" hidden="1">{"Riqfin97",#N/A,FALSE,"Tran";"Riqfinpro",#N/A,FALSE,"Tran"}</definedName>
    <definedName name="eeeee" localSheetId="21" hidden="1">{"Riqfin97",#N/A,FALSE,"Tran";"Riqfinpro",#N/A,FALSE,"Tran"}</definedName>
    <definedName name="eeeee" localSheetId="22" hidden="1">{"Riqfin97",#N/A,FALSE,"Tran";"Riqfinpro",#N/A,FALSE,"Tran"}</definedName>
    <definedName name="eeeee" hidden="1">{"Riqfin97",#N/A,FALSE,"Tran";"Riqfinpro",#N/A,FALSE,"Tran"}</definedName>
    <definedName name="eeeeeee" localSheetId="19" hidden="1">{"Riqfin97",#N/A,FALSE,"Tran";"Riqfinpro",#N/A,FALSE,"Tran"}</definedName>
    <definedName name="eeeeeee" localSheetId="23" hidden="1">{"Riqfin97",#N/A,FALSE,"Tran";"Riqfinpro",#N/A,FALSE,"Tran"}</definedName>
    <definedName name="eeeeeee" localSheetId="28" hidden="1">{"Riqfin97",#N/A,FALSE,"Tran";"Riqfinpro",#N/A,FALSE,"Tran"}</definedName>
    <definedName name="eeeeeee" localSheetId="30" hidden="1">{"Riqfin97",#N/A,FALSE,"Tran";"Riqfinpro",#N/A,FALSE,"Tran"}</definedName>
    <definedName name="eeeeeee" localSheetId="1" hidden="1">{"Riqfin97",#N/A,FALSE,"Tran";"Riqfinpro",#N/A,FALSE,"Tran"}</definedName>
    <definedName name="eeeeeee" localSheetId="24" hidden="1">{"Riqfin97",#N/A,FALSE,"Tran";"Riqfinpro",#N/A,FALSE,"Tran"}</definedName>
    <definedName name="eeeeeee" localSheetId="25" hidden="1">{"Riqfin97",#N/A,FALSE,"Tran";"Riqfinpro",#N/A,FALSE,"Tran"}</definedName>
    <definedName name="eeeeeee" localSheetId="26" hidden="1">{"Riqfin97",#N/A,FALSE,"Tran";"Riqfinpro",#N/A,FALSE,"Tran"}</definedName>
    <definedName name="eeeeeee" localSheetId="27" hidden="1">{"Riqfin97",#N/A,FALSE,"Tran";"Riqfinpro",#N/A,FALSE,"Tran"}</definedName>
    <definedName name="eeeeeee" localSheetId="29" hidden="1">{"Riqfin97",#N/A,FALSE,"Tran";"Riqfinpro",#N/A,FALSE,"Tran"}</definedName>
    <definedName name="eeeeeee" localSheetId="41" hidden="1">{"Riqfin97",#N/A,FALSE,"Tran";"Riqfinpro",#N/A,FALSE,"Tran"}</definedName>
    <definedName name="eeeeeee" localSheetId="42" hidden="1">{"Riqfin97",#N/A,FALSE,"Tran";"Riqfinpro",#N/A,FALSE,"Tran"}</definedName>
    <definedName name="eeeeeee" localSheetId="43" hidden="1">{"Riqfin97",#N/A,FALSE,"Tran";"Riqfinpro",#N/A,FALSE,"Tran"}</definedName>
    <definedName name="eeeeeee" localSheetId="18" hidden="1">{"Riqfin97",#N/A,FALSE,"Tran";"Riqfinpro",#N/A,FALSE,"Tran"}</definedName>
    <definedName name="eeeeeee" localSheetId="20" hidden="1">{"Riqfin97",#N/A,FALSE,"Tran";"Riqfinpro",#N/A,FALSE,"Tran"}</definedName>
    <definedName name="eeeeeee" localSheetId="21" hidden="1">{"Riqfin97",#N/A,FALSE,"Tran";"Riqfinpro",#N/A,FALSE,"Tran"}</definedName>
    <definedName name="eeeeeee" localSheetId="22" hidden="1">{"Riqfin97",#N/A,FALSE,"Tran";"Riqfinpro",#N/A,FALSE,"Tran"}</definedName>
    <definedName name="eeeeeee" hidden="1">{"Riqfin97",#N/A,FALSE,"Tran";"Riqfinpro",#N/A,FALSE,"Tran"}</definedName>
    <definedName name="eeeeeeeeee" localSheetId="28" hidden="1">#REF!</definedName>
    <definedName name="eeeeeeeeee" localSheetId="1" hidden="1">#REF!</definedName>
    <definedName name="eeeeeeeeee" localSheetId="29" hidden="1">#REF!</definedName>
    <definedName name="eeeeeeeeee" localSheetId="42" hidden="1">#REF!</definedName>
    <definedName name="eeeeeeeeee" localSheetId="43" hidden="1">#REF!</definedName>
    <definedName name="eeeeeeeeee" localSheetId="18" hidden="1">#REF!</definedName>
    <definedName name="eeeeeeeeee" localSheetId="20" hidden="1">#REF!</definedName>
    <definedName name="eeeeeeeeee" localSheetId="21" hidden="1">#REF!</definedName>
    <definedName name="eeeeeeeeee" localSheetId="22" hidden="1">#REF!</definedName>
    <definedName name="eeeeeeeeee" hidden="1">#REF!</definedName>
    <definedName name="efdfrd" localSheetId="19" hidden="1">{"Tab1",#N/A,FALSE,"P";"Tab2",#N/A,FALSE,"P"}</definedName>
    <definedName name="efdfrd" localSheetId="23" hidden="1">{"Tab1",#N/A,FALSE,"P";"Tab2",#N/A,FALSE,"P"}</definedName>
    <definedName name="efdfrd" localSheetId="28" hidden="1">{"Tab1",#N/A,FALSE,"P";"Tab2",#N/A,FALSE,"P"}</definedName>
    <definedName name="efdfrd" localSheetId="30" hidden="1">{"Tab1",#N/A,FALSE,"P";"Tab2",#N/A,FALSE,"P"}</definedName>
    <definedName name="efdfrd" localSheetId="24" hidden="1">{"Tab1",#N/A,FALSE,"P";"Tab2",#N/A,FALSE,"P"}</definedName>
    <definedName name="efdfrd" localSheetId="25" hidden="1">{"Tab1",#N/A,FALSE,"P";"Tab2",#N/A,FALSE,"P"}</definedName>
    <definedName name="efdfrd" localSheetId="26" hidden="1">{"Tab1",#N/A,FALSE,"P";"Tab2",#N/A,FALSE,"P"}</definedName>
    <definedName name="efdfrd" localSheetId="27" hidden="1">{"Tab1",#N/A,FALSE,"P";"Tab2",#N/A,FALSE,"P"}</definedName>
    <definedName name="efdfrd" localSheetId="29" hidden="1">{"Tab1",#N/A,FALSE,"P";"Tab2",#N/A,FALSE,"P"}</definedName>
    <definedName name="efdfrd" localSheetId="41" hidden="1">{"Tab1",#N/A,FALSE,"P";"Tab2",#N/A,FALSE,"P"}</definedName>
    <definedName name="efdfrd" localSheetId="42" hidden="1">{"Tab1",#N/A,FALSE,"P";"Tab2",#N/A,FALSE,"P"}</definedName>
    <definedName name="efdfrd" localSheetId="43" hidden="1">{"Tab1",#N/A,FALSE,"P";"Tab2",#N/A,FALSE,"P"}</definedName>
    <definedName name="efdfrd" localSheetId="21" hidden="1">{"Tab1",#N/A,FALSE,"P";"Tab2",#N/A,FALSE,"P"}</definedName>
    <definedName name="efdfrd" localSheetId="22" hidden="1">{"Tab1",#N/A,FALSE,"P";"Tab2",#N/A,FALSE,"P"}</definedName>
    <definedName name="efdfrd" hidden="1">{"Tab1",#N/A,FALSE,"P";"Tab2",#N/A,FALSE,"P"}</definedName>
    <definedName name="efdgd" localSheetId="29" hidden="1">'[104]Fax a enviar'!#REF!</definedName>
    <definedName name="efdgd" localSheetId="43" hidden="1">'[104]Fax a enviar'!#REF!</definedName>
    <definedName name="efdgd" localSheetId="18" hidden="1">'[104]Fax a enviar'!#REF!</definedName>
    <definedName name="efdgd" localSheetId="20" hidden="1">'[104]Fax a enviar'!#REF!</definedName>
    <definedName name="efdgd" localSheetId="21" hidden="1">'[104]Fax a enviar'!#REF!</definedName>
    <definedName name="efdgd" localSheetId="22" hidden="1">'[104]Fax a enviar'!#REF!</definedName>
    <definedName name="efdgd" hidden="1">'[104]Fax a enviar'!#REF!</definedName>
    <definedName name="EfectivoCuentasBancarias">'[72]Vaciado 1'!$D$13</definedName>
    <definedName name="efefte" localSheetId="29" hidden="1">'[104]Fax a enviar'!#REF!</definedName>
    <definedName name="efefte" localSheetId="43" hidden="1">'[104]Fax a enviar'!#REF!</definedName>
    <definedName name="efefte" localSheetId="18" hidden="1">'[104]Fax a enviar'!#REF!</definedName>
    <definedName name="efefte" localSheetId="20" hidden="1">'[104]Fax a enviar'!#REF!</definedName>
    <definedName name="efefte" localSheetId="21" hidden="1">'[104]Fax a enviar'!#REF!</definedName>
    <definedName name="efefte" localSheetId="22" hidden="1">'[104]Fax a enviar'!#REF!</definedName>
    <definedName name="efefte" hidden="1">'[104]Fax a enviar'!#REF!</definedName>
    <definedName name="efsdfsd" localSheetId="28" hidden="1">#REF!</definedName>
    <definedName name="efsdfsd" localSheetId="1" hidden="1">#REF!</definedName>
    <definedName name="efsdfsd" localSheetId="29" hidden="1">#REF!</definedName>
    <definedName name="efsdfsd" localSheetId="42" hidden="1">#REF!</definedName>
    <definedName name="efsdfsd" localSheetId="43" hidden="1">#REF!</definedName>
    <definedName name="efsdfsd" localSheetId="18" hidden="1">#REF!</definedName>
    <definedName name="efsdfsd" localSheetId="20" hidden="1">#REF!</definedName>
    <definedName name="efsdfsd" localSheetId="21" hidden="1">#REF!</definedName>
    <definedName name="efsdfsd" localSheetId="22" hidden="1">#REF!</definedName>
    <definedName name="efsdfsd" hidden="1">#REF!</definedName>
    <definedName name="EIB">[52]CIRRs!$C$61</definedName>
    <definedName name="eka" localSheetId="28">#REF!</definedName>
    <definedName name="eka" localSheetId="1">#REF!</definedName>
    <definedName name="eka" localSheetId="42">#REF!</definedName>
    <definedName name="eka" localSheetId="43">#REF!</definedName>
    <definedName name="eka" localSheetId="22">#REF!</definedName>
    <definedName name="eka">#REF!</definedName>
    <definedName name="ele" localSheetId="42">#REF!</definedName>
    <definedName name="ele">#REF!</definedName>
    <definedName name="elect" localSheetId="42">#REF!</definedName>
    <definedName name="elect">#REF!</definedName>
    <definedName name="ELV" localSheetId="29">[105]FIN!#REF!</definedName>
    <definedName name="ELV" localSheetId="42">[105]FIN!#REF!</definedName>
    <definedName name="ELV">[105]FIN!#REF!</definedName>
    <definedName name="EMETEL" localSheetId="42">#REF!</definedName>
    <definedName name="EMETEL">#REF!</definedName>
    <definedName name="emi" localSheetId="42">#REF!</definedName>
    <definedName name="emi">#REF!</definedName>
    <definedName name="emi98j" localSheetId="29">[23]Programa!#REF!</definedName>
    <definedName name="emi98j" localSheetId="42">[23]Programa!#REF!</definedName>
    <definedName name="emi98j">[23]Programa!#REF!</definedName>
    <definedName name="emi98s" localSheetId="42">#REF!</definedName>
    <definedName name="emi98s">#REF!</definedName>
    <definedName name="EMISION" localSheetId="43">[59]BCP!#REF!</definedName>
    <definedName name="EMISION" localSheetId="22">[59]BCP!#REF!</definedName>
    <definedName name="EMISION">[59]BCP!#REF!</definedName>
    <definedName name="EMIT">'[106]Ranking Bancario'!$BF$5:$BJ$54</definedName>
    <definedName name="empty" localSheetId="28">#REF!</definedName>
    <definedName name="empty" localSheetId="1">#REF!</definedName>
    <definedName name="empty" localSheetId="29">#REF!</definedName>
    <definedName name="empty" localSheetId="42">#REF!</definedName>
    <definedName name="empty" localSheetId="43">#REF!</definedName>
    <definedName name="empty" localSheetId="18">#REF!</definedName>
    <definedName name="empty" localSheetId="20">#REF!</definedName>
    <definedName name="empty" localSheetId="21">#REF!</definedName>
    <definedName name="empty" localSheetId="22">#REF!</definedName>
    <definedName name="empty">#REF!</definedName>
    <definedName name="encajec" localSheetId="42">#REF!</definedName>
    <definedName name="encajec">#REF!</definedName>
    <definedName name="encajed" localSheetId="42">#REF!</definedName>
    <definedName name="encajed">#REF!</definedName>
    <definedName name="ENDA">#N/A</definedName>
    <definedName name="ENDA_PR" localSheetId="42">#REF!</definedName>
    <definedName name="ENDA_PR">#REF!</definedName>
    <definedName name="enda2">[1]Q6!$E$132:$AH$132</definedName>
    <definedName name="ENDE" localSheetId="42">#REF!</definedName>
    <definedName name="ENDE">#REF!</definedName>
    <definedName name="ENE._89" localSheetId="42">#REF!</definedName>
    <definedName name="ENE._89">#REF!</definedName>
    <definedName name="ENE._90" localSheetId="42">#REF!</definedName>
    <definedName name="ENE._90">#REF!</definedName>
    <definedName name="enri" localSheetId="28">#REF!</definedName>
    <definedName name="enri" localSheetId="1">#REF!</definedName>
    <definedName name="enri" localSheetId="29">#REF!</definedName>
    <definedName name="enri" localSheetId="42">#REF!</definedName>
    <definedName name="enri" localSheetId="43">#REF!</definedName>
    <definedName name="enri" localSheetId="18">#REF!</definedName>
    <definedName name="enri" localSheetId="20">#REF!</definedName>
    <definedName name="enri" localSheetId="21">#REF!</definedName>
    <definedName name="enri" localSheetId="22">#REF!</definedName>
    <definedName name="enri">#REF!</definedName>
    <definedName name="EP" localSheetId="42">#REF!</definedName>
    <definedName name="EP">#REF!</definedName>
    <definedName name="EPNF96" localSheetId="42">#REF!</definedName>
    <definedName name="EPNF96">#REF!</definedName>
    <definedName name="erererer" localSheetId="29" hidden="1">'[92]Fax a enviar'!#REF!</definedName>
    <definedName name="erererer" localSheetId="43" hidden="1">'[92]Fax a enviar'!#REF!</definedName>
    <definedName name="erererer" localSheetId="18" hidden="1">'[92]Fax a enviar'!#REF!</definedName>
    <definedName name="erererer" localSheetId="20" hidden="1">'[92]Fax a enviar'!#REF!</definedName>
    <definedName name="erererer" localSheetId="21" hidden="1">'[92]Fax a enviar'!#REF!</definedName>
    <definedName name="erererer" localSheetId="22" hidden="1">'[92]Fax a enviar'!#REF!</definedName>
    <definedName name="erererer" hidden="1">'[92]Fax a enviar'!#REF!</definedName>
    <definedName name="ererwrw" localSheetId="29" hidden="1">'[99]Fax a enviar'!#REF!</definedName>
    <definedName name="ererwrw" localSheetId="43" hidden="1">'[99]Fax a enviar'!#REF!</definedName>
    <definedName name="ererwrw" localSheetId="18" hidden="1">'[99]Fax a enviar'!#REF!</definedName>
    <definedName name="ererwrw" localSheetId="20" hidden="1">'[99]Fax a enviar'!#REF!</definedName>
    <definedName name="ererwrw" localSheetId="21" hidden="1">'[99]Fax a enviar'!#REF!</definedName>
    <definedName name="ererwrw" localSheetId="22" hidden="1">'[99]Fax a enviar'!#REF!</definedName>
    <definedName name="ererwrw" hidden="1">'[99]Fax a enviar'!#REF!</definedName>
    <definedName name="ergferger" localSheetId="19" hidden="1">{"Main Economic Indicators",#N/A,FALSE,"C"}</definedName>
    <definedName name="ergferger" localSheetId="23" hidden="1">{"Main Economic Indicators",#N/A,FALSE,"C"}</definedName>
    <definedName name="ergferger" localSheetId="28" hidden="1">{"Main Economic Indicators",#N/A,FALSE,"C"}</definedName>
    <definedName name="ergferger" localSheetId="30" hidden="1">{"Main Economic Indicators",#N/A,FALSE,"C"}</definedName>
    <definedName name="ergferger" localSheetId="1" hidden="1">{"Main Economic Indicators",#N/A,FALSE,"C"}</definedName>
    <definedName name="ergferger" localSheetId="24" hidden="1">{"Main Economic Indicators",#N/A,FALSE,"C"}</definedName>
    <definedName name="ergferger" localSheetId="25" hidden="1">{"Main Economic Indicators",#N/A,FALSE,"C"}</definedName>
    <definedName name="ergferger" localSheetId="26" hidden="1">{"Main Economic Indicators",#N/A,FALSE,"C"}</definedName>
    <definedName name="ergferger" localSheetId="27" hidden="1">{"Main Economic Indicators",#N/A,FALSE,"C"}</definedName>
    <definedName name="ergferger" localSheetId="29" hidden="1">{"Main Economic Indicators",#N/A,FALSE,"C"}</definedName>
    <definedName name="ergferger" localSheetId="41" hidden="1">{"Main Economic Indicators",#N/A,FALSE,"C"}</definedName>
    <definedName name="ergferger" localSheetId="42" hidden="1">{"Main Economic Indicators",#N/A,FALSE,"C"}</definedName>
    <definedName name="ergferger" localSheetId="43" hidden="1">{"Main Economic Indicators",#N/A,FALSE,"C"}</definedName>
    <definedName name="ergferger" localSheetId="18" hidden="1">{"Main Economic Indicators",#N/A,FALSE,"C"}</definedName>
    <definedName name="ergferger" localSheetId="20" hidden="1">{"Main Economic Indicators",#N/A,FALSE,"C"}</definedName>
    <definedName name="ergferger" localSheetId="21" hidden="1">{"Main Economic Indicators",#N/A,FALSE,"C"}</definedName>
    <definedName name="ergferger" localSheetId="22" hidden="1">{"Main Economic Indicators",#N/A,FALSE,"C"}</definedName>
    <definedName name="ergferger" hidden="1">{"Main Economic Indicators",#N/A,FALSE,"C"}</definedName>
    <definedName name="ergferger1" localSheetId="19" hidden="1">{"Main Economic Indicators",#N/A,FALSE,"C"}</definedName>
    <definedName name="ergferger1" localSheetId="23" hidden="1">{"Main Economic Indicators",#N/A,FALSE,"C"}</definedName>
    <definedName name="ergferger1" localSheetId="28" hidden="1">{"Main Economic Indicators",#N/A,FALSE,"C"}</definedName>
    <definedName name="ergferger1" localSheetId="30" hidden="1">{"Main Economic Indicators",#N/A,FALSE,"C"}</definedName>
    <definedName name="ergferger1" localSheetId="1" hidden="1">{"Main Economic Indicators",#N/A,FALSE,"C"}</definedName>
    <definedName name="ergferger1" localSheetId="24" hidden="1">{"Main Economic Indicators",#N/A,FALSE,"C"}</definedName>
    <definedName name="ergferger1" localSheetId="25" hidden="1">{"Main Economic Indicators",#N/A,FALSE,"C"}</definedName>
    <definedName name="ergferger1" localSheetId="26" hidden="1">{"Main Economic Indicators",#N/A,FALSE,"C"}</definedName>
    <definedName name="ergferger1" localSheetId="27" hidden="1">{"Main Economic Indicators",#N/A,FALSE,"C"}</definedName>
    <definedName name="ergferger1" localSheetId="29" hidden="1">{"Main Economic Indicators",#N/A,FALSE,"C"}</definedName>
    <definedName name="ergferger1" localSheetId="41" hidden="1">{"Main Economic Indicators",#N/A,FALSE,"C"}</definedName>
    <definedName name="ergferger1" localSheetId="42" hidden="1">{"Main Economic Indicators",#N/A,FALSE,"C"}</definedName>
    <definedName name="ergferger1" localSheetId="43" hidden="1">{"Main Economic Indicators",#N/A,FALSE,"C"}</definedName>
    <definedName name="ergferger1" localSheetId="18" hidden="1">{"Main Economic Indicators",#N/A,FALSE,"C"}</definedName>
    <definedName name="ergferger1" localSheetId="20" hidden="1">{"Main Economic Indicators",#N/A,FALSE,"C"}</definedName>
    <definedName name="ergferger1" localSheetId="21" hidden="1">{"Main Economic Indicators",#N/A,FALSE,"C"}</definedName>
    <definedName name="ergferger1" localSheetId="22" hidden="1">{"Main Economic Indicators",#N/A,FALSE,"C"}</definedName>
    <definedName name="ergferger1" hidden="1">{"Main Economic Indicators",#N/A,FALSE,"C"}</definedName>
    <definedName name="ernesto">#N/A</definedName>
    <definedName name="ert" localSheetId="19" hidden="1">{"Minpmon",#N/A,FALSE,"Monthinput"}</definedName>
    <definedName name="ert" localSheetId="23" hidden="1">{"Minpmon",#N/A,FALSE,"Monthinput"}</definedName>
    <definedName name="ert" localSheetId="28" hidden="1">{"Minpmon",#N/A,FALSE,"Monthinput"}</definedName>
    <definedName name="ert" localSheetId="30" hidden="1">{"Minpmon",#N/A,FALSE,"Monthinput"}</definedName>
    <definedName name="ert" localSheetId="1" hidden="1">{"Minpmon",#N/A,FALSE,"Monthinput"}</definedName>
    <definedName name="ert" localSheetId="24" hidden="1">{"Minpmon",#N/A,FALSE,"Monthinput"}</definedName>
    <definedName name="ert" localSheetId="25" hidden="1">{"Minpmon",#N/A,FALSE,"Monthinput"}</definedName>
    <definedName name="ert" localSheetId="26" hidden="1">{"Minpmon",#N/A,FALSE,"Monthinput"}</definedName>
    <definedName name="ert" localSheetId="27" hidden="1">{"Minpmon",#N/A,FALSE,"Monthinput"}</definedName>
    <definedName name="ert" localSheetId="29" hidden="1">{"Minpmon",#N/A,FALSE,"Monthinput"}</definedName>
    <definedName name="ert" localSheetId="41" hidden="1">{"Minpmon",#N/A,FALSE,"Monthinput"}</definedName>
    <definedName name="ert" localSheetId="42" hidden="1">{"Minpmon",#N/A,FALSE,"Monthinput"}</definedName>
    <definedName name="ert" localSheetId="43" hidden="1">{"Minpmon",#N/A,FALSE,"Monthinput"}</definedName>
    <definedName name="ert" localSheetId="18" hidden="1">{"Minpmon",#N/A,FALSE,"Monthinput"}</definedName>
    <definedName name="ert" localSheetId="20" hidden="1">{"Minpmon",#N/A,FALSE,"Monthinput"}</definedName>
    <definedName name="ert" localSheetId="21" hidden="1">{"Minpmon",#N/A,FALSE,"Monthinput"}</definedName>
    <definedName name="ert" localSheetId="22" hidden="1">{"Minpmon",#N/A,FALSE,"Monthinput"}</definedName>
    <definedName name="ert" hidden="1">{"Minpmon",#N/A,FALSE,"Monthinput"}</definedName>
    <definedName name="ESAF_QUAR_GDP" localSheetId="28">#REF!</definedName>
    <definedName name="ESAF_QUAR_GDP" localSheetId="1">#REF!</definedName>
    <definedName name="ESAF_QUAR_GDP" localSheetId="29">#REF!</definedName>
    <definedName name="ESAF_QUAR_GDP" localSheetId="42">#REF!</definedName>
    <definedName name="ESAF_QUAR_GDP" localSheetId="43">#REF!</definedName>
    <definedName name="ESAF_QUAR_GDP" localSheetId="18">#REF!</definedName>
    <definedName name="ESAF_QUAR_GDP" localSheetId="20">#REF!</definedName>
    <definedName name="ESAF_QUAR_GDP" localSheetId="21">#REF!</definedName>
    <definedName name="ESAF_QUAR_GDP" localSheetId="22">#REF!</definedName>
    <definedName name="ESAF_QUAR_GDP">#REF!</definedName>
    <definedName name="esafr" localSheetId="28">#REF!</definedName>
    <definedName name="esafr" localSheetId="1">#REF!</definedName>
    <definedName name="esafr" localSheetId="42">#REF!</definedName>
    <definedName name="esafr" localSheetId="43">#REF!</definedName>
    <definedName name="esafr" localSheetId="22">#REF!</definedName>
    <definedName name="esafr">#REF!</definedName>
    <definedName name="ESC" localSheetId="28">#REF!</definedName>
    <definedName name="ESC" localSheetId="1">#REF!</definedName>
    <definedName name="ESC" localSheetId="42">#REF!</definedName>
    <definedName name="ESC" localSheetId="43">#REF!</definedName>
    <definedName name="ESC" localSheetId="22">#REF!</definedName>
    <definedName name="ESC">#REF!</definedName>
    <definedName name="ESP" localSheetId="42">#REF!</definedName>
    <definedName name="ESP">#REF!</definedName>
    <definedName name="estacional" localSheetId="42">#REF!</definedName>
    <definedName name="estacional">#REF!</definedName>
    <definedName name="ESTRUCTURA" localSheetId="43" hidden="1">[10]C!#REF!</definedName>
    <definedName name="ESTRUCTURA" localSheetId="22" hidden="1">[10]C!#REF!</definedName>
    <definedName name="ESTRUCTURA" hidden="1">[10]C!#REF!</definedName>
    <definedName name="etewte" localSheetId="28" hidden="1">#REF!</definedName>
    <definedName name="etewte" localSheetId="1" hidden="1">#REF!</definedName>
    <definedName name="etewte" localSheetId="29" hidden="1">#REF!</definedName>
    <definedName name="etewte" localSheetId="42" hidden="1">#REF!</definedName>
    <definedName name="etewte" localSheetId="43" hidden="1">#REF!</definedName>
    <definedName name="etewte" localSheetId="18" hidden="1">#REF!</definedName>
    <definedName name="etewte" localSheetId="20" hidden="1">#REF!</definedName>
    <definedName name="etewte" localSheetId="21" hidden="1">#REF!</definedName>
    <definedName name="etewte" localSheetId="22" hidden="1">#REF!</definedName>
    <definedName name="etewte" hidden="1">#REF!</definedName>
    <definedName name="etwt" localSheetId="28" hidden="1">#REF!</definedName>
    <definedName name="etwt" localSheetId="1" hidden="1">#REF!</definedName>
    <definedName name="etwt" localSheetId="42" hidden="1">#REF!</definedName>
    <definedName name="etwt" localSheetId="43" hidden="1">#REF!</definedName>
    <definedName name="etwt" localSheetId="22" hidden="1">#REF!</definedName>
    <definedName name="etwt" hidden="1">#REF!</definedName>
    <definedName name="EU">[52]CIRRs!$C$62</definedName>
    <definedName name="EUR">[52]CIRRs!$C$87</definedName>
    <definedName name="EURCRUDE87" localSheetId="28">#REF!</definedName>
    <definedName name="EURCRUDE87" localSheetId="1">#REF!</definedName>
    <definedName name="EURCRUDE87" localSheetId="42">#REF!</definedName>
    <definedName name="EURCRUDE87" localSheetId="43">#REF!</definedName>
    <definedName name="EURCRUDE87" localSheetId="22">#REF!</definedName>
    <definedName name="EURCRUDE87">#REF!</definedName>
    <definedName name="EURCRUDE88" localSheetId="28">#REF!</definedName>
    <definedName name="EURCRUDE88" localSheetId="1">#REF!</definedName>
    <definedName name="EURCRUDE88" localSheetId="42">#REF!</definedName>
    <definedName name="EURCRUDE88" localSheetId="22">#REF!</definedName>
    <definedName name="EURCRUDE88">#REF!</definedName>
    <definedName name="EURO" localSheetId="28">#REF!</definedName>
    <definedName name="EURO" localSheetId="1">#REF!</definedName>
    <definedName name="EURO" localSheetId="42">#REF!</definedName>
    <definedName name="EURO" localSheetId="22">#REF!</definedName>
    <definedName name="EURO">#REF!</definedName>
    <definedName name="EURO1" localSheetId="28">#REF!</definedName>
    <definedName name="EURO1" localSheetId="1">#REF!</definedName>
    <definedName name="EURO1" localSheetId="42">#REF!</definedName>
    <definedName name="EURO1" localSheetId="22">#REF!</definedName>
    <definedName name="EURO1">#REF!</definedName>
    <definedName name="EURPROD87" localSheetId="28">#REF!</definedName>
    <definedName name="EURPROD87" localSheetId="1">#REF!</definedName>
    <definedName name="EURPROD87" localSheetId="42">#REF!</definedName>
    <definedName name="EURPROD87" localSheetId="22">#REF!</definedName>
    <definedName name="EURPROD87">#REF!</definedName>
    <definedName name="EURPROD88" localSheetId="28">#REF!</definedName>
    <definedName name="EURPROD88" localSheetId="1">#REF!</definedName>
    <definedName name="EURPROD88" localSheetId="42">#REF!</definedName>
    <definedName name="EURPROD88" localSheetId="22">#REF!</definedName>
    <definedName name="EURPROD88">#REF!</definedName>
    <definedName name="EURTOT87" localSheetId="28">#REF!</definedName>
    <definedName name="EURTOT87" localSheetId="1">#REF!</definedName>
    <definedName name="EURTOT87" localSheetId="42">#REF!</definedName>
    <definedName name="EURTOT87" localSheetId="22">#REF!</definedName>
    <definedName name="EURTOT87">#REF!</definedName>
    <definedName name="EURTOT88" localSheetId="28">#REF!</definedName>
    <definedName name="EURTOT88" localSheetId="1">#REF!</definedName>
    <definedName name="EURTOT88" localSheetId="42">#REF!</definedName>
    <definedName name="EURTOT88" localSheetId="22">#REF!</definedName>
    <definedName name="EURTOT88">#REF!</definedName>
    <definedName name="eustocks">#N/A</definedName>
    <definedName name="ex">[107]Sheet1!$N$2:$Q$26</definedName>
    <definedName name="EXCEDENTE_DEL_10__SEGUN_EL_TOPE_ASIGNADO_A__BUENOS_AIRES__LEY_N__23621">[4]C!$B$18:$N$18</definedName>
    <definedName name="Exch.Rate" localSheetId="42">#REF!</definedName>
    <definedName name="Exch.Rate">#REF!</definedName>
    <definedName name="ExitWRS">[108]Main!$AB$25</definedName>
    <definedName name="Exportacion_Por_Importancia">[109]Macro1!$A$1</definedName>
    <definedName name="EXR_UPDATE" localSheetId="42">#REF!</definedName>
    <definedName name="EXR_UPDATE">#REF!</definedName>
    <definedName name="External_debt_indicators">[110]Table3!$F$8:$AB$437:'[110]Table3'!$AB$9</definedName>
    <definedName name="FAL" localSheetId="28">#REF!</definedName>
    <definedName name="FAL" localSheetId="1">#REF!</definedName>
    <definedName name="FAL" localSheetId="29">#REF!</definedName>
    <definedName name="FAL" localSheetId="42">#REF!</definedName>
    <definedName name="FAL" localSheetId="43">#REF!</definedName>
    <definedName name="FAL" localSheetId="18">#REF!</definedName>
    <definedName name="FAL" localSheetId="20">#REF!</definedName>
    <definedName name="FAL" localSheetId="21">#REF!</definedName>
    <definedName name="FAL" localSheetId="22">#REF!</definedName>
    <definedName name="FAL">#REF!</definedName>
    <definedName name="FB" localSheetId="28">#REF!</definedName>
    <definedName name="FB" localSheetId="1">#REF!</definedName>
    <definedName name="FB" localSheetId="42">#REF!</definedName>
    <definedName name="FB" localSheetId="43">#REF!</definedName>
    <definedName name="FB" localSheetId="22">#REF!</definedName>
    <definedName name="FB">#REF!</definedName>
    <definedName name="FB1A" localSheetId="28">#REF!</definedName>
    <definedName name="FB1A" localSheetId="1">#REF!</definedName>
    <definedName name="FB1A" localSheetId="42">#REF!</definedName>
    <definedName name="FB1A" localSheetId="43">#REF!</definedName>
    <definedName name="FB1A" localSheetId="22">#REF!</definedName>
    <definedName name="FB1A">#REF!</definedName>
    <definedName name="fdfd" localSheetId="43" hidden="1">'[34]Fax a enviar'!#REF!</definedName>
    <definedName name="fdfd" localSheetId="22" hidden="1">'[34]Fax a enviar'!#REF!</definedName>
    <definedName name="fdfd" hidden="1">'[34]Fax a enviar'!#REF!</definedName>
    <definedName name="fdfdd" localSheetId="28" hidden="1">#REF!</definedName>
    <definedName name="fdfdd" localSheetId="1" hidden="1">#REF!</definedName>
    <definedName name="fdfdd" localSheetId="29" hidden="1">#REF!</definedName>
    <definedName name="fdfdd" localSheetId="42" hidden="1">#REF!</definedName>
    <definedName name="fdfdd" localSheetId="43" hidden="1">#REF!</definedName>
    <definedName name="fdfdd" localSheetId="18" hidden="1">#REF!</definedName>
    <definedName name="fdfdd" localSheetId="20" hidden="1">#REF!</definedName>
    <definedName name="fdfdd" localSheetId="21" hidden="1">#REF!</definedName>
    <definedName name="fdfdd" localSheetId="22" hidden="1">#REF!</definedName>
    <definedName name="fdfdd" hidden="1">#REF!</definedName>
    <definedName name="fdfddf" localSheetId="28" hidden="1">#REF!</definedName>
    <definedName name="fdfddf" localSheetId="1" hidden="1">#REF!</definedName>
    <definedName name="fdfddf" localSheetId="42" hidden="1">#REF!</definedName>
    <definedName name="fdfddf" localSheetId="43" hidden="1">#REF!</definedName>
    <definedName name="fdfddf" localSheetId="22" hidden="1">#REF!</definedName>
    <definedName name="fdfddf" hidden="1">#REF!</definedName>
    <definedName name="fdfdf" localSheetId="43" hidden="1">'[34]Fax a enviar'!#REF!</definedName>
    <definedName name="fdfdf" localSheetId="22" hidden="1">'[34]Fax a enviar'!#REF!</definedName>
    <definedName name="fdfdf" hidden="1">'[34]Fax a enviar'!#REF!</definedName>
    <definedName name="fdfds" localSheetId="28" hidden="1">#REF!</definedName>
    <definedName name="fdfds" localSheetId="1" hidden="1">#REF!</definedName>
    <definedName name="fdfds" localSheetId="29" hidden="1">#REF!</definedName>
    <definedName name="fdfds" localSheetId="42" hidden="1">#REF!</definedName>
    <definedName name="fdfds" localSheetId="43" hidden="1">#REF!</definedName>
    <definedName name="fdfds" localSheetId="18" hidden="1">#REF!</definedName>
    <definedName name="fdfds" localSheetId="20" hidden="1">#REF!</definedName>
    <definedName name="fdfds" localSheetId="21" hidden="1">#REF!</definedName>
    <definedName name="fdfds" localSheetId="22" hidden="1">#REF!</definedName>
    <definedName name="fdfds" hidden="1">#REF!</definedName>
    <definedName name="fdfdsafsdf" localSheetId="29" hidden="1">'[98]Fax a enviar'!#REF!</definedName>
    <definedName name="fdfdsafsdf" localSheetId="43" hidden="1">'[98]Fax a enviar'!#REF!</definedName>
    <definedName name="fdfdsafsdf" localSheetId="18" hidden="1">'[98]Fax a enviar'!#REF!</definedName>
    <definedName name="fdfdsafsdf" localSheetId="20" hidden="1">'[98]Fax a enviar'!#REF!</definedName>
    <definedName name="fdfdsafsdf" localSheetId="21" hidden="1">'[98]Fax a enviar'!#REF!</definedName>
    <definedName name="fdfdsafsdf" localSheetId="22" hidden="1">'[98]Fax a enviar'!#REF!</definedName>
    <definedName name="fdfdsafsdf" hidden="1">'[98]Fax a enviar'!#REF!</definedName>
    <definedName name="fdfdsf" localSheetId="28" hidden="1">#REF!</definedName>
    <definedName name="fdfdsf" localSheetId="1" hidden="1">#REF!</definedName>
    <definedName name="fdfdsf" localSheetId="29" hidden="1">#REF!</definedName>
    <definedName name="fdfdsf" localSheetId="42" hidden="1">#REF!</definedName>
    <definedName name="fdfdsf" localSheetId="43" hidden="1">#REF!</definedName>
    <definedName name="fdfdsf" localSheetId="18" hidden="1">#REF!</definedName>
    <definedName name="fdfdsf" localSheetId="20" hidden="1">#REF!</definedName>
    <definedName name="fdfdsf" localSheetId="21" hidden="1">#REF!</definedName>
    <definedName name="fdfdsf" localSheetId="22" hidden="1">#REF!</definedName>
    <definedName name="fdfdsf" hidden="1">#REF!</definedName>
    <definedName name="fdfsd" localSheetId="29" hidden="1">'[64]Fax a enviar'!#REF!</definedName>
    <definedName name="fdfsd" localSheetId="43" hidden="1">'[64]Fax a enviar'!#REF!</definedName>
    <definedName name="fdfsd" localSheetId="18" hidden="1">'[64]Fax a enviar'!#REF!</definedName>
    <definedName name="fdfsd" localSheetId="20" hidden="1">'[64]Fax a enviar'!#REF!</definedName>
    <definedName name="fdfsd" localSheetId="21" hidden="1">'[64]Fax a enviar'!#REF!</definedName>
    <definedName name="fdfsd" localSheetId="22" hidden="1">'[64]Fax a enviar'!#REF!</definedName>
    <definedName name="fdfsd" hidden="1">'[64]Fax a enviar'!#REF!</definedName>
    <definedName name="feb" localSheetId="29">[23]Programa!#REF!</definedName>
    <definedName name="feb" localSheetId="42">[23]Programa!#REF!</definedName>
    <definedName name="feb">[23]Programa!#REF!</definedName>
    <definedName name="FEB._89" localSheetId="42">#REF!</definedName>
    <definedName name="FEB._89">#REF!</definedName>
    <definedName name="fecha" localSheetId="29">[23]Programa!#REF!</definedName>
    <definedName name="fecha" localSheetId="42">[23]Programa!#REF!</definedName>
    <definedName name="fecha">[23]Programa!#REF!</definedName>
    <definedName name="fechas" localSheetId="29">[60]Contribution!$K$51:$DC$52</definedName>
    <definedName name="fechas" localSheetId="42">[60]Contribution!$K$51:$DC$52</definedName>
    <definedName name="fechas">[60]Contribution!$K$51:$DC$52</definedName>
    <definedName name="fed" localSheetId="19" hidden="1">{"Riqfin97",#N/A,FALSE,"Tran";"Riqfinpro",#N/A,FALSE,"Tran"}</definedName>
    <definedName name="fed" localSheetId="23" hidden="1">{"Riqfin97",#N/A,FALSE,"Tran";"Riqfinpro",#N/A,FALSE,"Tran"}</definedName>
    <definedName name="fed" localSheetId="28" hidden="1">{"Riqfin97",#N/A,FALSE,"Tran";"Riqfinpro",#N/A,FALSE,"Tran"}</definedName>
    <definedName name="fed" localSheetId="30" hidden="1">{"Riqfin97",#N/A,FALSE,"Tran";"Riqfinpro",#N/A,FALSE,"Tran"}</definedName>
    <definedName name="fed" localSheetId="1" hidden="1">{"Riqfin97",#N/A,FALSE,"Tran";"Riqfinpro",#N/A,FALSE,"Tran"}</definedName>
    <definedName name="fed" localSheetId="24" hidden="1">{"Riqfin97",#N/A,FALSE,"Tran";"Riqfinpro",#N/A,FALSE,"Tran"}</definedName>
    <definedName name="fed" localSheetId="25" hidden="1">{"Riqfin97",#N/A,FALSE,"Tran";"Riqfinpro",#N/A,FALSE,"Tran"}</definedName>
    <definedName name="fed" localSheetId="26" hidden="1">{"Riqfin97",#N/A,FALSE,"Tran";"Riqfinpro",#N/A,FALSE,"Tran"}</definedName>
    <definedName name="fed" localSheetId="27" hidden="1">{"Riqfin97",#N/A,FALSE,"Tran";"Riqfinpro",#N/A,FALSE,"Tran"}</definedName>
    <definedName name="fed" localSheetId="29" hidden="1">{"Riqfin97",#N/A,FALSE,"Tran";"Riqfinpro",#N/A,FALSE,"Tran"}</definedName>
    <definedName name="fed" localSheetId="41" hidden="1">{"Riqfin97",#N/A,FALSE,"Tran";"Riqfinpro",#N/A,FALSE,"Tran"}</definedName>
    <definedName name="fed" localSheetId="42" hidden="1">{"Riqfin97",#N/A,FALSE,"Tran";"Riqfinpro",#N/A,FALSE,"Tran"}</definedName>
    <definedName name="fed" localSheetId="43" hidden="1">{"Riqfin97",#N/A,FALSE,"Tran";"Riqfinpro",#N/A,FALSE,"Tran"}</definedName>
    <definedName name="fed" localSheetId="18" hidden="1">{"Riqfin97",#N/A,FALSE,"Tran";"Riqfinpro",#N/A,FALSE,"Tran"}</definedName>
    <definedName name="fed" localSheetId="20" hidden="1">{"Riqfin97",#N/A,FALSE,"Tran";"Riqfinpro",#N/A,FALSE,"Tran"}</definedName>
    <definedName name="fed" localSheetId="21" hidden="1">{"Riqfin97",#N/A,FALSE,"Tran";"Riqfinpro",#N/A,FALSE,"Tran"}</definedName>
    <definedName name="fed" localSheetId="22" hidden="1">{"Riqfin97",#N/A,FALSE,"Tran";"Riqfinpro",#N/A,FALSE,"Tran"}</definedName>
    <definedName name="fed" hidden="1">{"Riqfin97",#N/A,FALSE,"Tran";"Riqfinpro",#N/A,FALSE,"Tran"}</definedName>
    <definedName name="feere" hidden="1">'[92]Fax a enviar'!#REF!</definedName>
    <definedName name="fef" hidden="1">'[92]Fax a enviar'!#REF!</definedName>
    <definedName name="fer" localSheetId="19" hidden="1">{"Riqfin97",#N/A,FALSE,"Tran";"Riqfinpro",#N/A,FALSE,"Tran"}</definedName>
    <definedName name="fer" localSheetId="23" hidden="1">{"Riqfin97",#N/A,FALSE,"Tran";"Riqfinpro",#N/A,FALSE,"Tran"}</definedName>
    <definedName name="fer" localSheetId="28" hidden="1">{"Riqfin97",#N/A,FALSE,"Tran";"Riqfinpro",#N/A,FALSE,"Tran"}</definedName>
    <definedName name="fer" localSheetId="30" hidden="1">{"Riqfin97",#N/A,FALSE,"Tran";"Riqfinpro",#N/A,FALSE,"Tran"}</definedName>
    <definedName name="fer" localSheetId="1" hidden="1">{"Riqfin97",#N/A,FALSE,"Tran";"Riqfinpro",#N/A,FALSE,"Tran"}</definedName>
    <definedName name="fer" localSheetId="24" hidden="1">{"Riqfin97",#N/A,FALSE,"Tran";"Riqfinpro",#N/A,FALSE,"Tran"}</definedName>
    <definedName name="fer" localSheetId="25" hidden="1">{"Riqfin97",#N/A,FALSE,"Tran";"Riqfinpro",#N/A,FALSE,"Tran"}</definedName>
    <definedName name="fer" localSheetId="26" hidden="1">{"Riqfin97",#N/A,FALSE,"Tran";"Riqfinpro",#N/A,FALSE,"Tran"}</definedName>
    <definedName name="fer" localSheetId="27" hidden="1">{"Riqfin97",#N/A,FALSE,"Tran";"Riqfinpro",#N/A,FALSE,"Tran"}</definedName>
    <definedName name="fer" localSheetId="29" hidden="1">{"Riqfin97",#N/A,FALSE,"Tran";"Riqfinpro",#N/A,FALSE,"Tran"}</definedName>
    <definedName name="fer" localSheetId="41" hidden="1">{"Riqfin97",#N/A,FALSE,"Tran";"Riqfinpro",#N/A,FALSE,"Tran"}</definedName>
    <definedName name="fer" localSheetId="42" hidden="1">{"Riqfin97",#N/A,FALSE,"Tran";"Riqfinpro",#N/A,FALSE,"Tran"}</definedName>
    <definedName name="fer" localSheetId="43" hidden="1">{"Riqfin97",#N/A,FALSE,"Tran";"Riqfinpro",#N/A,FALSE,"Tran"}</definedName>
    <definedName name="fer" localSheetId="18" hidden="1">{"Riqfin97",#N/A,FALSE,"Tran";"Riqfinpro",#N/A,FALSE,"Tran"}</definedName>
    <definedName name="fer" localSheetId="20" hidden="1">{"Riqfin97",#N/A,FALSE,"Tran";"Riqfinpro",#N/A,FALSE,"Tran"}</definedName>
    <definedName name="fer" localSheetId="21" hidden="1">{"Riqfin97",#N/A,FALSE,"Tran";"Riqfinpro",#N/A,FALSE,"Tran"}</definedName>
    <definedName name="fer" localSheetId="22" hidden="1">{"Riqfin97",#N/A,FALSE,"Tran";"Riqfinpro",#N/A,FALSE,"Tran"}</definedName>
    <definedName name="fer" hidden="1">{"Riqfin97",#N/A,FALSE,"Tran";"Riqfinpro",#N/A,FALSE,"Tran"}</definedName>
    <definedName name="FF" localSheetId="28">#REF!</definedName>
    <definedName name="FF" localSheetId="1">#REF!</definedName>
    <definedName name="FF" localSheetId="29">#REF!</definedName>
    <definedName name="FF" localSheetId="42">#REF!</definedName>
    <definedName name="FF" localSheetId="43">#REF!</definedName>
    <definedName name="FF" localSheetId="18">#REF!</definedName>
    <definedName name="FF" localSheetId="20">#REF!</definedName>
    <definedName name="FF" localSheetId="21">#REF!</definedName>
    <definedName name="FF" localSheetId="22">#REF!</definedName>
    <definedName name="FF">#REF!</definedName>
    <definedName name="FF1A" localSheetId="28">#REF!</definedName>
    <definedName name="FF1A" localSheetId="1">#REF!</definedName>
    <definedName name="FF1A" localSheetId="42">#REF!</definedName>
    <definedName name="FF1A" localSheetId="43">#REF!</definedName>
    <definedName name="FF1A" localSheetId="22">#REF!</definedName>
    <definedName name="FF1A">#REF!</definedName>
    <definedName name="fff" localSheetId="28" hidden="1">#REF!</definedName>
    <definedName name="fff" localSheetId="1" hidden="1">#REF!</definedName>
    <definedName name="fff" localSheetId="42" hidden="1">#REF!</definedName>
    <definedName name="fff" localSheetId="43" hidden="1">#REF!</definedName>
    <definedName name="fff" localSheetId="22" hidden="1">#REF!</definedName>
    <definedName name="fff" hidden="1">#REF!</definedName>
    <definedName name="ffff" localSheetId="19" hidden="1">{"Riqfin97",#N/A,FALSE,"Tran";"Riqfinpro",#N/A,FALSE,"Tran"}</definedName>
    <definedName name="ffff" localSheetId="23" hidden="1">{"Riqfin97",#N/A,FALSE,"Tran";"Riqfinpro",#N/A,FALSE,"Tran"}</definedName>
    <definedName name="ffff" localSheetId="28" hidden="1">{"Riqfin97",#N/A,FALSE,"Tran";"Riqfinpro",#N/A,FALSE,"Tran"}</definedName>
    <definedName name="ffff" localSheetId="30" hidden="1">{"Riqfin97",#N/A,FALSE,"Tran";"Riqfinpro",#N/A,FALSE,"Tran"}</definedName>
    <definedName name="ffff" localSheetId="1" hidden="1">{"Riqfin97",#N/A,FALSE,"Tran";"Riqfinpro",#N/A,FALSE,"Tran"}</definedName>
    <definedName name="ffff" localSheetId="24" hidden="1">{"Riqfin97",#N/A,FALSE,"Tran";"Riqfinpro",#N/A,FALSE,"Tran"}</definedName>
    <definedName name="ffff" localSheetId="25" hidden="1">{"Riqfin97",#N/A,FALSE,"Tran";"Riqfinpro",#N/A,FALSE,"Tran"}</definedName>
    <definedName name="ffff" localSheetId="26" hidden="1">{"Riqfin97",#N/A,FALSE,"Tran";"Riqfinpro",#N/A,FALSE,"Tran"}</definedName>
    <definedName name="ffff" localSheetId="27" hidden="1">{"Riqfin97",#N/A,FALSE,"Tran";"Riqfinpro",#N/A,FALSE,"Tran"}</definedName>
    <definedName name="ffff" localSheetId="29" hidden="1">{"Riqfin97",#N/A,FALSE,"Tran";"Riqfinpro",#N/A,FALSE,"Tran"}</definedName>
    <definedName name="ffff" localSheetId="41" hidden="1">{"Riqfin97",#N/A,FALSE,"Tran";"Riqfinpro",#N/A,FALSE,"Tran"}</definedName>
    <definedName name="ffff" localSheetId="42" hidden="1">{"Riqfin97",#N/A,FALSE,"Tran";"Riqfinpro",#N/A,FALSE,"Tran"}</definedName>
    <definedName name="ffff" localSheetId="43" hidden="1">{"Riqfin97",#N/A,FALSE,"Tran";"Riqfinpro",#N/A,FALSE,"Tran"}</definedName>
    <definedName name="ffff" localSheetId="18" hidden="1">{"Riqfin97",#N/A,FALSE,"Tran";"Riqfinpro",#N/A,FALSE,"Tran"}</definedName>
    <definedName name="ffff" localSheetId="20" hidden="1">{"Riqfin97",#N/A,FALSE,"Tran";"Riqfinpro",#N/A,FALSE,"Tran"}</definedName>
    <definedName name="ffff" localSheetId="21" hidden="1">{"Riqfin97",#N/A,FALSE,"Tran";"Riqfinpro",#N/A,FALSE,"Tran"}</definedName>
    <definedName name="ffff" localSheetId="22" hidden="1">{"Riqfin97",#N/A,FALSE,"Tran";"Riqfinpro",#N/A,FALSE,"Tran"}</definedName>
    <definedName name="ffff" hidden="1">{"Riqfin97",#N/A,FALSE,"Tran";"Riqfinpro",#N/A,FALSE,"Tran"}</definedName>
    <definedName name="fffff" localSheetId="28">#REF!</definedName>
    <definedName name="fffff" localSheetId="1">#REF!</definedName>
    <definedName name="fffff" localSheetId="29">#REF!</definedName>
    <definedName name="fffff" localSheetId="42">#REF!</definedName>
    <definedName name="fffff" localSheetId="43">#REF!</definedName>
    <definedName name="fffff" localSheetId="18">#REF!</definedName>
    <definedName name="fffff" localSheetId="20">#REF!</definedName>
    <definedName name="fffff" localSheetId="21">#REF!</definedName>
    <definedName name="fffff" localSheetId="22">#REF!</definedName>
    <definedName name="fffff">#REF!</definedName>
    <definedName name="ffffff" localSheetId="28" hidden="1">#REF!</definedName>
    <definedName name="ffffff" localSheetId="1" hidden="1">#REF!</definedName>
    <definedName name="ffffff" localSheetId="42" hidden="1">#REF!</definedName>
    <definedName name="ffffff" localSheetId="43" hidden="1">#REF!</definedName>
    <definedName name="ffffff" localSheetId="22" hidden="1">#REF!</definedName>
    <definedName name="ffffff" hidden="1">#REF!</definedName>
    <definedName name="fffffff" localSheetId="19" hidden="1">{"Minpmon",#N/A,FALSE,"Monthinput"}</definedName>
    <definedName name="fffffff" localSheetId="23" hidden="1">{"Minpmon",#N/A,FALSE,"Monthinput"}</definedName>
    <definedName name="fffffff" localSheetId="28" hidden="1">{"Minpmon",#N/A,FALSE,"Monthinput"}</definedName>
    <definedName name="fffffff" localSheetId="30" hidden="1">{"Minpmon",#N/A,FALSE,"Monthinput"}</definedName>
    <definedName name="fffffff" localSheetId="1" hidden="1">{"Minpmon",#N/A,FALSE,"Monthinput"}</definedName>
    <definedName name="fffffff" localSheetId="24" hidden="1">{"Minpmon",#N/A,FALSE,"Monthinput"}</definedName>
    <definedName name="fffffff" localSheetId="25" hidden="1">{"Minpmon",#N/A,FALSE,"Monthinput"}</definedName>
    <definedName name="fffffff" localSheetId="26" hidden="1">{"Minpmon",#N/A,FALSE,"Monthinput"}</definedName>
    <definedName name="fffffff" localSheetId="27" hidden="1">{"Minpmon",#N/A,FALSE,"Monthinput"}</definedName>
    <definedName name="fffffff" localSheetId="29" hidden="1">{"Minpmon",#N/A,FALSE,"Monthinput"}</definedName>
    <definedName name="fffffff" localSheetId="41" hidden="1">{"Minpmon",#N/A,FALSE,"Monthinput"}</definedName>
    <definedName name="fffffff" localSheetId="42" hidden="1">{"Minpmon",#N/A,FALSE,"Monthinput"}</definedName>
    <definedName name="fffffff" localSheetId="43" hidden="1">{"Minpmon",#N/A,FALSE,"Monthinput"}</definedName>
    <definedName name="fffffff" localSheetId="18" hidden="1">{"Minpmon",#N/A,FALSE,"Monthinput"}</definedName>
    <definedName name="fffffff" localSheetId="20" hidden="1">{"Minpmon",#N/A,FALSE,"Monthinput"}</definedName>
    <definedName name="fffffff" localSheetId="21" hidden="1">{"Minpmon",#N/A,FALSE,"Monthinput"}</definedName>
    <definedName name="fffffff" localSheetId="22" hidden="1">{"Minpmon",#N/A,FALSE,"Monthinput"}</definedName>
    <definedName name="fffffff" hidden="1">{"Minpmon",#N/A,FALSE,"Monthinput"}</definedName>
    <definedName name="fffffffff" hidden="1">'[92]Fax a enviar'!#REF!</definedName>
    <definedName name="ffffffffffffff" localSheetId="19" hidden="1">{"Riqfin97",#N/A,FALSE,"Tran";"Riqfinpro",#N/A,FALSE,"Tran"}</definedName>
    <definedName name="ffffffffffffff" localSheetId="23" hidden="1">{"Riqfin97",#N/A,FALSE,"Tran";"Riqfinpro",#N/A,FALSE,"Tran"}</definedName>
    <definedName name="ffffffffffffff" localSheetId="28" hidden="1">{"Riqfin97",#N/A,FALSE,"Tran";"Riqfinpro",#N/A,FALSE,"Tran"}</definedName>
    <definedName name="ffffffffffffff" localSheetId="30" hidden="1">{"Riqfin97",#N/A,FALSE,"Tran";"Riqfinpro",#N/A,FALSE,"Tran"}</definedName>
    <definedName name="ffffffffffffff" localSheetId="1" hidden="1">{"Riqfin97",#N/A,FALSE,"Tran";"Riqfinpro",#N/A,FALSE,"Tran"}</definedName>
    <definedName name="ffffffffffffff" localSheetId="24" hidden="1">{"Riqfin97",#N/A,FALSE,"Tran";"Riqfinpro",#N/A,FALSE,"Tran"}</definedName>
    <definedName name="ffffffffffffff" localSheetId="25" hidden="1">{"Riqfin97",#N/A,FALSE,"Tran";"Riqfinpro",#N/A,FALSE,"Tran"}</definedName>
    <definedName name="ffffffffffffff" localSheetId="26" hidden="1">{"Riqfin97",#N/A,FALSE,"Tran";"Riqfinpro",#N/A,FALSE,"Tran"}</definedName>
    <definedName name="ffffffffffffff" localSheetId="27" hidden="1">{"Riqfin97",#N/A,FALSE,"Tran";"Riqfinpro",#N/A,FALSE,"Tran"}</definedName>
    <definedName name="ffffffffffffff" localSheetId="29" hidden="1">{"Riqfin97",#N/A,FALSE,"Tran";"Riqfinpro",#N/A,FALSE,"Tran"}</definedName>
    <definedName name="ffffffffffffff" localSheetId="41" hidden="1">{"Riqfin97",#N/A,FALSE,"Tran";"Riqfinpro",#N/A,FALSE,"Tran"}</definedName>
    <definedName name="ffffffffffffff" localSheetId="42" hidden="1">{"Riqfin97",#N/A,FALSE,"Tran";"Riqfinpro",#N/A,FALSE,"Tran"}</definedName>
    <definedName name="ffffffffffffff" localSheetId="43" hidden="1">{"Riqfin97",#N/A,FALSE,"Tran";"Riqfinpro",#N/A,FALSE,"Tran"}</definedName>
    <definedName name="ffffffffffffff" localSheetId="18" hidden="1">{"Riqfin97",#N/A,FALSE,"Tran";"Riqfinpro",#N/A,FALSE,"Tran"}</definedName>
    <definedName name="ffffffffffffff" localSheetId="20" hidden="1">{"Riqfin97",#N/A,FALSE,"Tran";"Riqfinpro",#N/A,FALSE,"Tran"}</definedName>
    <definedName name="ffffffffffffff" localSheetId="21" hidden="1">{"Riqfin97",#N/A,FALSE,"Tran";"Riqfinpro",#N/A,FALSE,"Tran"}</definedName>
    <definedName name="ffffffffffffff" localSheetId="22" hidden="1">{"Riqfin97",#N/A,FALSE,"Tran";"Riqfinpro",#N/A,FALSE,"Tran"}</definedName>
    <definedName name="ffffffffffffff" hidden="1">{"Riqfin97",#N/A,FALSE,"Tran";"Riqfinpro",#N/A,FALSE,"Tran"}</definedName>
    <definedName name="FFNN" localSheetId="28">#REF!</definedName>
    <definedName name="FFNN" localSheetId="1">#REF!</definedName>
    <definedName name="FFNN" localSheetId="29">#REF!</definedName>
    <definedName name="FFNN" localSheetId="42">#REF!</definedName>
    <definedName name="FFNN" localSheetId="43">#REF!</definedName>
    <definedName name="FFNN" localSheetId="18">#REF!</definedName>
    <definedName name="FFNN" localSheetId="20">#REF!</definedName>
    <definedName name="FFNN" localSheetId="21">#REF!</definedName>
    <definedName name="FFNN" localSheetId="22">#REF!</definedName>
    <definedName name="FFNN">#REF!</definedName>
    <definedName name="fgf" localSheetId="19" hidden="1">{"Riqfin97",#N/A,FALSE,"Tran";"Riqfinpro",#N/A,FALSE,"Tran"}</definedName>
    <definedName name="fgf" localSheetId="23" hidden="1">{"Riqfin97",#N/A,FALSE,"Tran";"Riqfinpro",#N/A,FALSE,"Tran"}</definedName>
    <definedName name="fgf" localSheetId="28" hidden="1">{"Riqfin97",#N/A,FALSE,"Tran";"Riqfinpro",#N/A,FALSE,"Tran"}</definedName>
    <definedName name="fgf" localSheetId="30" hidden="1">{"Riqfin97",#N/A,FALSE,"Tran";"Riqfinpro",#N/A,FALSE,"Tran"}</definedName>
    <definedName name="fgf" localSheetId="1" hidden="1">{"Riqfin97",#N/A,FALSE,"Tran";"Riqfinpro",#N/A,FALSE,"Tran"}</definedName>
    <definedName name="fgf" localSheetId="24" hidden="1">{"Riqfin97",#N/A,FALSE,"Tran";"Riqfinpro",#N/A,FALSE,"Tran"}</definedName>
    <definedName name="fgf" localSheetId="25" hidden="1">{"Riqfin97",#N/A,FALSE,"Tran";"Riqfinpro",#N/A,FALSE,"Tran"}</definedName>
    <definedName name="fgf" localSheetId="26" hidden="1">{"Riqfin97",#N/A,FALSE,"Tran";"Riqfinpro",#N/A,FALSE,"Tran"}</definedName>
    <definedName name="fgf" localSheetId="27" hidden="1">{"Riqfin97",#N/A,FALSE,"Tran";"Riqfinpro",#N/A,FALSE,"Tran"}</definedName>
    <definedName name="fgf" localSheetId="29" hidden="1">{"Riqfin97",#N/A,FALSE,"Tran";"Riqfinpro",#N/A,FALSE,"Tran"}</definedName>
    <definedName name="fgf" localSheetId="41" hidden="1">{"Riqfin97",#N/A,FALSE,"Tran";"Riqfinpro",#N/A,FALSE,"Tran"}</definedName>
    <definedName name="fgf" localSheetId="42" hidden="1">{"Riqfin97",#N/A,FALSE,"Tran";"Riqfinpro",#N/A,FALSE,"Tran"}</definedName>
    <definedName name="fgf" localSheetId="43" hidden="1">{"Riqfin97",#N/A,FALSE,"Tran";"Riqfinpro",#N/A,FALSE,"Tran"}</definedName>
    <definedName name="fgf" localSheetId="18" hidden="1">{"Riqfin97",#N/A,FALSE,"Tran";"Riqfinpro",#N/A,FALSE,"Tran"}</definedName>
    <definedName name="fgf" localSheetId="20" hidden="1">{"Riqfin97",#N/A,FALSE,"Tran";"Riqfinpro",#N/A,FALSE,"Tran"}</definedName>
    <definedName name="fgf" localSheetId="21" hidden="1">{"Riqfin97",#N/A,FALSE,"Tran";"Riqfinpro",#N/A,FALSE,"Tran"}</definedName>
    <definedName name="fgf" localSheetId="22" hidden="1">{"Riqfin97",#N/A,FALSE,"Tran";"Riqfinpro",#N/A,FALSE,"Tran"}</definedName>
    <definedName name="fgf" hidden="1">{"Riqfin97",#N/A,FALSE,"Tran";"Riqfinpro",#N/A,FALSE,"Tran"}</definedName>
    <definedName name="fgfg" hidden="1">'[99]Fax a enviar'!#REF!</definedName>
    <definedName name="fghfghf" hidden="1">'[111]Fax a enviar'!#REF!</definedName>
    <definedName name="fhnfdj" hidden="1">'[92]Fax a enviar'!#REF!</definedName>
    <definedName name="FIDR" localSheetId="42">#REF!</definedName>
    <definedName name="FIDR">#REF!</definedName>
    <definedName name="Fig.1" localSheetId="28">#REF!</definedName>
    <definedName name="Fig.1" localSheetId="1">#REF!</definedName>
    <definedName name="Fig.1" localSheetId="29">#REF!</definedName>
    <definedName name="Fig.1" localSheetId="42">#REF!</definedName>
    <definedName name="Fig.1" localSheetId="43">#REF!</definedName>
    <definedName name="Fig.1" localSheetId="18">#REF!</definedName>
    <definedName name="Fig.1" localSheetId="20">#REF!</definedName>
    <definedName name="Fig.1" localSheetId="21">#REF!</definedName>
    <definedName name="Fig.1" localSheetId="22">#REF!</definedName>
    <definedName name="Fig.1">#REF!</definedName>
    <definedName name="FigTitle" localSheetId="28">#REF!</definedName>
    <definedName name="FigTitle" localSheetId="1">#REF!</definedName>
    <definedName name="FigTitle" localSheetId="42">#REF!</definedName>
    <definedName name="FigTitle" localSheetId="43">#REF!</definedName>
    <definedName name="FigTitle" localSheetId="22">#REF!</definedName>
    <definedName name="FigTitle">#REF!</definedName>
    <definedName name="Figure.3" localSheetId="28">#REF!</definedName>
    <definedName name="Figure.3" localSheetId="1">#REF!</definedName>
    <definedName name="Figure.3" localSheetId="42">#REF!</definedName>
    <definedName name="Figure.3" localSheetId="43">#REF!</definedName>
    <definedName name="Figure.3" localSheetId="22">#REF!</definedName>
    <definedName name="Figure.3">#REF!</definedName>
    <definedName name="FIM" localSheetId="42">#REF!</definedName>
    <definedName name="FIM">#REF!</definedName>
    <definedName name="finan" localSheetId="42">#REF!</definedName>
    <definedName name="finan">#REF!</definedName>
    <definedName name="finan1" localSheetId="42">#REF!</definedName>
    <definedName name="finan1">#REF!</definedName>
    <definedName name="Financing" localSheetId="19" hidden="1">{"Tab1",#N/A,FALSE,"P";"Tab2",#N/A,FALSE,"P"}</definedName>
    <definedName name="Financing" localSheetId="23" hidden="1">{"Tab1",#N/A,FALSE,"P";"Tab2",#N/A,FALSE,"P"}</definedName>
    <definedName name="Financing" localSheetId="28" hidden="1">{"Tab1",#N/A,FALSE,"P";"Tab2",#N/A,FALSE,"P"}</definedName>
    <definedName name="Financing" localSheetId="30" hidden="1">{"Tab1",#N/A,FALSE,"P";"Tab2",#N/A,FALSE,"P"}</definedName>
    <definedName name="Financing" localSheetId="1" hidden="1">{"Tab1",#N/A,FALSE,"P";"Tab2",#N/A,FALSE,"P"}</definedName>
    <definedName name="Financing" localSheetId="24" hidden="1">{"Tab1",#N/A,FALSE,"P";"Tab2",#N/A,FALSE,"P"}</definedName>
    <definedName name="Financing" localSheetId="25" hidden="1">{"Tab1",#N/A,FALSE,"P";"Tab2",#N/A,FALSE,"P"}</definedName>
    <definedName name="Financing" localSheetId="26" hidden="1">{"Tab1",#N/A,FALSE,"P";"Tab2",#N/A,FALSE,"P"}</definedName>
    <definedName name="Financing" localSheetId="27" hidden="1">{"Tab1",#N/A,FALSE,"P";"Tab2",#N/A,FALSE,"P"}</definedName>
    <definedName name="Financing" localSheetId="29" hidden="1">{"Tab1",#N/A,FALSE,"P";"Tab2",#N/A,FALSE,"P"}</definedName>
    <definedName name="Financing" localSheetId="41" hidden="1">{"Tab1",#N/A,FALSE,"P";"Tab2",#N/A,FALSE,"P"}</definedName>
    <definedName name="Financing" localSheetId="42" hidden="1">{"Tab1",#N/A,FALSE,"P";"Tab2",#N/A,FALSE,"P"}</definedName>
    <definedName name="Financing" localSheetId="43" hidden="1">{"Tab1",#N/A,FALSE,"P";"Tab2",#N/A,FALSE,"P"}</definedName>
    <definedName name="Financing" localSheetId="18" hidden="1">{"Tab1",#N/A,FALSE,"P";"Tab2",#N/A,FALSE,"P"}</definedName>
    <definedName name="Financing" localSheetId="20" hidden="1">{"Tab1",#N/A,FALSE,"P";"Tab2",#N/A,FALSE,"P"}</definedName>
    <definedName name="Financing" localSheetId="21" hidden="1">{"Tab1",#N/A,FALSE,"P";"Tab2",#N/A,FALSE,"P"}</definedName>
    <definedName name="Financing" localSheetId="22" hidden="1">{"Tab1",#N/A,FALSE,"P";"Tab2",#N/A,FALSE,"P"}</definedName>
    <definedName name="Financing" hidden="1">{"Tab1",#N/A,FALSE,"P";"Tab2",#N/A,FALSE,"P"}</definedName>
    <definedName name="Finland_wt">'[67]OECD wgt'!$B$18</definedName>
    <definedName name="FIP">[112]Q4!#REF!</definedName>
    <definedName name="Fisc" localSheetId="28">#REF!</definedName>
    <definedName name="Fisc" localSheetId="1">#REF!</definedName>
    <definedName name="Fisc" localSheetId="29">#REF!</definedName>
    <definedName name="Fisc" localSheetId="42">#REF!</definedName>
    <definedName name="Fisc" localSheetId="43">#REF!</definedName>
    <definedName name="Fisc" localSheetId="18">#REF!</definedName>
    <definedName name="Fisc" localSheetId="20">#REF!</definedName>
    <definedName name="Fisc" localSheetId="21">#REF!</definedName>
    <definedName name="Fisc" localSheetId="22">#REF!</definedName>
    <definedName name="Fisc">#REF!</definedName>
    <definedName name="Fisca" localSheetId="28">#REF!</definedName>
    <definedName name="Fisca" localSheetId="1">#REF!</definedName>
    <definedName name="Fisca" localSheetId="42">#REF!</definedName>
    <definedName name="Fisca" localSheetId="43">#REF!</definedName>
    <definedName name="Fisca" localSheetId="22">#REF!</definedName>
    <definedName name="Fisca">#REF!</definedName>
    <definedName name="FISUM" localSheetId="42">#REF!</definedName>
    <definedName name="FISUM">#REF!</definedName>
    <definedName name="FLIBOR">[112]Q4!#REF!</definedName>
    <definedName name="FLOPEC" localSheetId="42">#REF!</definedName>
    <definedName name="FLOPEC">#REF!</definedName>
    <definedName name="FLOWS" localSheetId="42">#REF!</definedName>
    <definedName name="FLOWS">#REF!</definedName>
    <definedName name="fluct" localSheetId="42">#REF!</definedName>
    <definedName name="fluct">#REF!</definedName>
    <definedName name="Flujo">[78]Hoja5!$X$1:$AF$61</definedName>
    <definedName name="FLUXO" localSheetId="42">#REF!</definedName>
    <definedName name="FLUXO">#REF!</definedName>
    <definedName name="FMB" localSheetId="42">#REF!</definedName>
    <definedName name="FMB">#REF!</definedName>
    <definedName name="FMI" localSheetId="43">[59]BCP!#REF!</definedName>
    <definedName name="FMI" localSheetId="22">[59]BCP!#REF!</definedName>
    <definedName name="FMI">[59]BCP!#REF!</definedName>
    <definedName name="FMK" localSheetId="28">#REF!</definedName>
    <definedName name="FMK" localSheetId="1">#REF!</definedName>
    <definedName name="FMK" localSheetId="29">#REF!</definedName>
    <definedName name="FMK" localSheetId="42">#REF!</definedName>
    <definedName name="FMK" localSheetId="43">#REF!</definedName>
    <definedName name="FMK" localSheetId="18">#REF!</definedName>
    <definedName name="FMK" localSheetId="20">#REF!</definedName>
    <definedName name="FMK" localSheetId="21">#REF!</definedName>
    <definedName name="FMK" localSheetId="22">#REF!</definedName>
    <definedName name="FMK">#REF!</definedName>
    <definedName name="FODESEC" localSheetId="42">#REF!</definedName>
    <definedName name="FODESEC">#REF!</definedName>
    <definedName name="FONDO_COMPENSADOR_DE_DESEQUILIBRIOS_FISCALES_PROVINCIALES">[4]C!$B$15:$N$15</definedName>
    <definedName name="FONDO_EDUCATIVO__LEY_N__23906_ART._3_Y_4">[4]C!$B$16:$N$16</definedName>
    <definedName name="FONDO_ESPECIAL_DE_DESARROLLO_ELECTRICO_DEL_INTERIOR__LEYES_NROS._23966_ART._19_Y_24065">[4]C!$B$26:$N$26</definedName>
    <definedName name="FONDO_NACIONAL_DE_LA_VIVIENDA__LEY_N__23966_ART._18">[4]C!$B$25:$N$25</definedName>
    <definedName name="Fondos">[78]Hoja5!$J$1:$U$44</definedName>
    <definedName name="FORMATO">#N/A</definedName>
    <definedName name="FRAMENO" localSheetId="28">#REF!</definedName>
    <definedName name="FRAMENO" localSheetId="1">#REF!</definedName>
    <definedName name="FRAMENO" localSheetId="29">#REF!</definedName>
    <definedName name="FRAMENO" localSheetId="42">#REF!</definedName>
    <definedName name="FRAMENO" localSheetId="43">#REF!</definedName>
    <definedName name="FRAMENO" localSheetId="18">#REF!</definedName>
    <definedName name="FRAMENO" localSheetId="20">#REF!</definedName>
    <definedName name="FRAMENO" localSheetId="21">#REF!</definedName>
    <definedName name="FRAMENO" localSheetId="22">#REF!</definedName>
    <definedName name="FRAMENO">#REF!</definedName>
    <definedName name="framework_macro" localSheetId="28">#REF!</definedName>
    <definedName name="framework_macro" localSheetId="1">#REF!</definedName>
    <definedName name="framework_macro" localSheetId="42">#REF!</definedName>
    <definedName name="framework_macro" localSheetId="43">#REF!</definedName>
    <definedName name="framework_macro" localSheetId="22">#REF!</definedName>
    <definedName name="framework_macro">#REF!</definedName>
    <definedName name="framework_macro_new" localSheetId="28">#REF!</definedName>
    <definedName name="framework_macro_new" localSheetId="1">#REF!</definedName>
    <definedName name="framework_macro_new" localSheetId="42">#REF!</definedName>
    <definedName name="framework_macro_new" localSheetId="43">#REF!</definedName>
    <definedName name="framework_macro_new" localSheetId="22">#REF!</definedName>
    <definedName name="framework_macro_new">#REF!</definedName>
    <definedName name="framework_monetary" localSheetId="28">#REF!</definedName>
    <definedName name="framework_monetary" localSheetId="1">#REF!</definedName>
    <definedName name="framework_monetary" localSheetId="42">#REF!</definedName>
    <definedName name="framework_monetary" localSheetId="22">#REF!</definedName>
    <definedName name="framework_monetary">#REF!</definedName>
    <definedName name="FRAMEYES" localSheetId="28">#REF!</definedName>
    <definedName name="FRAMEYES" localSheetId="1">#REF!</definedName>
    <definedName name="FRAMEYES" localSheetId="42">#REF!</definedName>
    <definedName name="FRAMEYES" localSheetId="22">#REF!</definedName>
    <definedName name="FRAMEYES">#REF!</definedName>
    <definedName name="France_wt">'[67]OECD wgt'!$B$7</definedName>
    <definedName name="fre" localSheetId="19" hidden="1">{"Tab1",#N/A,FALSE,"P";"Tab2",#N/A,FALSE,"P"}</definedName>
    <definedName name="fre" localSheetId="23" hidden="1">{"Tab1",#N/A,FALSE,"P";"Tab2",#N/A,FALSE,"P"}</definedName>
    <definedName name="fre" localSheetId="28" hidden="1">{"Tab1",#N/A,FALSE,"P";"Tab2",#N/A,FALSE,"P"}</definedName>
    <definedName name="fre" localSheetId="30" hidden="1">{"Tab1",#N/A,FALSE,"P";"Tab2",#N/A,FALSE,"P"}</definedName>
    <definedName name="fre" localSheetId="1" hidden="1">{"Tab1",#N/A,FALSE,"P";"Tab2",#N/A,FALSE,"P"}</definedName>
    <definedName name="fre" localSheetId="24" hidden="1">{"Tab1",#N/A,FALSE,"P";"Tab2",#N/A,FALSE,"P"}</definedName>
    <definedName name="fre" localSheetId="25" hidden="1">{"Tab1",#N/A,FALSE,"P";"Tab2",#N/A,FALSE,"P"}</definedName>
    <definedName name="fre" localSheetId="26" hidden="1">{"Tab1",#N/A,FALSE,"P";"Tab2",#N/A,FALSE,"P"}</definedName>
    <definedName name="fre" localSheetId="27" hidden="1">{"Tab1",#N/A,FALSE,"P";"Tab2",#N/A,FALSE,"P"}</definedName>
    <definedName name="fre" localSheetId="29" hidden="1">{"Tab1",#N/A,FALSE,"P";"Tab2",#N/A,FALSE,"P"}</definedName>
    <definedName name="fre" localSheetId="41" hidden="1">{"Tab1",#N/A,FALSE,"P";"Tab2",#N/A,FALSE,"P"}</definedName>
    <definedName name="fre" localSheetId="42" hidden="1">{"Tab1",#N/A,FALSE,"P";"Tab2",#N/A,FALSE,"P"}</definedName>
    <definedName name="fre" localSheetId="43" hidden="1">{"Tab1",#N/A,FALSE,"P";"Tab2",#N/A,FALSE,"P"}</definedName>
    <definedName name="fre" localSheetId="18" hidden="1">{"Tab1",#N/A,FALSE,"P";"Tab2",#N/A,FALSE,"P"}</definedName>
    <definedName name="fre" localSheetId="20" hidden="1">{"Tab1",#N/A,FALSE,"P";"Tab2",#N/A,FALSE,"P"}</definedName>
    <definedName name="fre" localSheetId="21" hidden="1">{"Tab1",#N/A,FALSE,"P";"Tab2",#N/A,FALSE,"P"}</definedName>
    <definedName name="fre" localSheetId="22" hidden="1">{"Tab1",#N/A,FALSE,"P";"Tab2",#N/A,FALSE,"P"}</definedName>
    <definedName name="fre" hidden="1">{"Tab1",#N/A,FALSE,"P";"Tab2",#N/A,FALSE,"P"}</definedName>
    <definedName name="FRF" localSheetId="42">#REF!</definedName>
    <definedName name="FRF">#REF!</definedName>
    <definedName name="FRFEURO" localSheetId="28">#REF!</definedName>
    <definedName name="FRFEURO" localSheetId="1">#REF!</definedName>
    <definedName name="FRFEURO" localSheetId="29">#REF!</definedName>
    <definedName name="FRFEURO" localSheetId="42">#REF!</definedName>
    <definedName name="FRFEURO" localSheetId="43">#REF!</definedName>
    <definedName name="FRFEURO" localSheetId="18">#REF!</definedName>
    <definedName name="FRFEURO" localSheetId="20">#REF!</definedName>
    <definedName name="FRFEURO" localSheetId="21">#REF!</definedName>
    <definedName name="FRFEURO" localSheetId="22">#REF!</definedName>
    <definedName name="FRFEURO">#REF!</definedName>
    <definedName name="FS" localSheetId="28">#REF!</definedName>
    <definedName name="FS" localSheetId="1">#REF!</definedName>
    <definedName name="FS" localSheetId="42">#REF!</definedName>
    <definedName name="FS" localSheetId="43">#REF!</definedName>
    <definedName name="FS" localSheetId="22">#REF!</definedName>
    <definedName name="FS">#REF!</definedName>
    <definedName name="FS1A" localSheetId="28">#REF!</definedName>
    <definedName name="FS1A" localSheetId="1">#REF!</definedName>
    <definedName name="FS1A" localSheetId="42">#REF!</definedName>
    <definedName name="FS1A" localSheetId="43">#REF!</definedName>
    <definedName name="FS1A" localSheetId="22">#REF!</definedName>
    <definedName name="FS1A">#REF!</definedName>
    <definedName name="fsdfsd" localSheetId="43" hidden="1">[113]C!#REF!</definedName>
    <definedName name="fsdfsd" localSheetId="22" hidden="1">[113]C!#REF!</definedName>
    <definedName name="fsdfsd" hidden="1">[113]C!#REF!</definedName>
    <definedName name="fsdsdfa" localSheetId="43" hidden="1">'[98]Fax a enviar'!#REF!</definedName>
    <definedName name="fsdsdfa" localSheetId="22" hidden="1">'[98]Fax a enviar'!#REF!</definedName>
    <definedName name="fsdsdfa" hidden="1">'[98]Fax a enviar'!#REF!</definedName>
    <definedName name="FT" localSheetId="28">#REF!</definedName>
    <definedName name="FT" localSheetId="1">#REF!</definedName>
    <definedName name="FT" localSheetId="29">#REF!</definedName>
    <definedName name="FT" localSheetId="42">#REF!</definedName>
    <definedName name="FT" localSheetId="43">#REF!</definedName>
    <definedName name="FT" localSheetId="18">#REF!</definedName>
    <definedName name="FT" localSheetId="20">#REF!</definedName>
    <definedName name="FT" localSheetId="21">#REF!</definedName>
    <definedName name="FT" localSheetId="22">#REF!</definedName>
    <definedName name="FT">#REF!</definedName>
    <definedName name="FT1A" localSheetId="28">#REF!</definedName>
    <definedName name="FT1A" localSheetId="1">#REF!</definedName>
    <definedName name="FT1A" localSheetId="42">#REF!</definedName>
    <definedName name="FT1A" localSheetId="43">#REF!</definedName>
    <definedName name="FT1A" localSheetId="22">#REF!</definedName>
    <definedName name="FT1A">#REF!</definedName>
    <definedName name="ftaref" localSheetId="42">#REF!</definedName>
    <definedName name="ftaref">#REF!</definedName>
    <definedName name="ftconf" localSheetId="42">#REF!</definedName>
    <definedName name="ftconf">#REF!</definedName>
    <definedName name="ftima" localSheetId="42">#REF!</definedName>
    <definedName name="ftima">#REF!</definedName>
    <definedName name="ftimaf" localSheetId="42">#REF!</definedName>
    <definedName name="ftimaf">#REF!</definedName>
    <definedName name="ftr" localSheetId="19" hidden="1">{"Riqfin97",#N/A,FALSE,"Tran";"Riqfinpro",#N/A,FALSE,"Tran"}</definedName>
    <definedName name="ftr" localSheetId="23" hidden="1">{"Riqfin97",#N/A,FALSE,"Tran";"Riqfinpro",#N/A,FALSE,"Tran"}</definedName>
    <definedName name="ftr" localSheetId="28" hidden="1">{"Riqfin97",#N/A,FALSE,"Tran";"Riqfinpro",#N/A,FALSE,"Tran"}</definedName>
    <definedName name="ftr" localSheetId="30" hidden="1">{"Riqfin97",#N/A,FALSE,"Tran";"Riqfinpro",#N/A,FALSE,"Tran"}</definedName>
    <definedName name="ftr" localSheetId="1" hidden="1">{"Riqfin97",#N/A,FALSE,"Tran";"Riqfinpro",#N/A,FALSE,"Tran"}</definedName>
    <definedName name="ftr" localSheetId="24" hidden="1">{"Riqfin97",#N/A,FALSE,"Tran";"Riqfinpro",#N/A,FALSE,"Tran"}</definedName>
    <definedName name="ftr" localSheetId="25" hidden="1">{"Riqfin97",#N/A,FALSE,"Tran";"Riqfinpro",#N/A,FALSE,"Tran"}</definedName>
    <definedName name="ftr" localSheetId="26" hidden="1">{"Riqfin97",#N/A,FALSE,"Tran";"Riqfinpro",#N/A,FALSE,"Tran"}</definedName>
    <definedName name="ftr" localSheetId="27" hidden="1">{"Riqfin97",#N/A,FALSE,"Tran";"Riqfinpro",#N/A,FALSE,"Tran"}</definedName>
    <definedName name="ftr" localSheetId="29" hidden="1">{"Riqfin97",#N/A,FALSE,"Tran";"Riqfinpro",#N/A,FALSE,"Tran"}</definedName>
    <definedName name="ftr" localSheetId="41" hidden="1">{"Riqfin97",#N/A,FALSE,"Tran";"Riqfinpro",#N/A,FALSE,"Tran"}</definedName>
    <definedName name="ftr" localSheetId="42" hidden="1">{"Riqfin97",#N/A,FALSE,"Tran";"Riqfinpro",#N/A,FALSE,"Tran"}</definedName>
    <definedName name="ftr" localSheetId="43" hidden="1">{"Riqfin97",#N/A,FALSE,"Tran";"Riqfinpro",#N/A,FALSE,"Tran"}</definedName>
    <definedName name="ftr" localSheetId="18" hidden="1">{"Riqfin97",#N/A,FALSE,"Tran";"Riqfinpro",#N/A,FALSE,"Tran"}</definedName>
    <definedName name="ftr" localSheetId="20" hidden="1">{"Riqfin97",#N/A,FALSE,"Tran";"Riqfinpro",#N/A,FALSE,"Tran"}</definedName>
    <definedName name="ftr" localSheetId="21" hidden="1">{"Riqfin97",#N/A,FALSE,"Tran";"Riqfinpro",#N/A,FALSE,"Tran"}</definedName>
    <definedName name="ftr" localSheetId="22" hidden="1">{"Riqfin97",#N/A,FALSE,"Tran";"Riqfinpro",#N/A,FALSE,"Tran"}</definedName>
    <definedName name="ftr" hidden="1">{"Riqfin97",#N/A,FALSE,"Tran";"Riqfinpro",#N/A,FALSE,"Tran"}</definedName>
    <definedName name="fty" localSheetId="19" hidden="1">{"Riqfin97",#N/A,FALSE,"Tran";"Riqfinpro",#N/A,FALSE,"Tran"}</definedName>
    <definedName name="fty" localSheetId="23" hidden="1">{"Riqfin97",#N/A,FALSE,"Tran";"Riqfinpro",#N/A,FALSE,"Tran"}</definedName>
    <definedName name="fty" localSheetId="28" hidden="1">{"Riqfin97",#N/A,FALSE,"Tran";"Riqfinpro",#N/A,FALSE,"Tran"}</definedName>
    <definedName name="fty" localSheetId="30" hidden="1">{"Riqfin97",#N/A,FALSE,"Tran";"Riqfinpro",#N/A,FALSE,"Tran"}</definedName>
    <definedName name="fty" localSheetId="1" hidden="1">{"Riqfin97",#N/A,FALSE,"Tran";"Riqfinpro",#N/A,FALSE,"Tran"}</definedName>
    <definedName name="fty" localSheetId="24" hidden="1">{"Riqfin97",#N/A,FALSE,"Tran";"Riqfinpro",#N/A,FALSE,"Tran"}</definedName>
    <definedName name="fty" localSheetId="25" hidden="1">{"Riqfin97",#N/A,FALSE,"Tran";"Riqfinpro",#N/A,FALSE,"Tran"}</definedName>
    <definedName name="fty" localSheetId="26" hidden="1">{"Riqfin97",#N/A,FALSE,"Tran";"Riqfinpro",#N/A,FALSE,"Tran"}</definedName>
    <definedName name="fty" localSheetId="27" hidden="1">{"Riqfin97",#N/A,FALSE,"Tran";"Riqfinpro",#N/A,FALSE,"Tran"}</definedName>
    <definedName name="fty" localSheetId="29" hidden="1">{"Riqfin97",#N/A,FALSE,"Tran";"Riqfinpro",#N/A,FALSE,"Tran"}</definedName>
    <definedName name="fty" localSheetId="41" hidden="1">{"Riqfin97",#N/A,FALSE,"Tran";"Riqfinpro",#N/A,FALSE,"Tran"}</definedName>
    <definedName name="fty" localSheetId="42" hidden="1">{"Riqfin97",#N/A,FALSE,"Tran";"Riqfinpro",#N/A,FALSE,"Tran"}</definedName>
    <definedName name="fty" localSheetId="43" hidden="1">{"Riqfin97",#N/A,FALSE,"Tran";"Riqfinpro",#N/A,FALSE,"Tran"}</definedName>
    <definedName name="fty" localSheetId="18" hidden="1">{"Riqfin97",#N/A,FALSE,"Tran";"Riqfinpro",#N/A,FALSE,"Tran"}</definedName>
    <definedName name="fty" localSheetId="20" hidden="1">{"Riqfin97",#N/A,FALSE,"Tran";"Riqfinpro",#N/A,FALSE,"Tran"}</definedName>
    <definedName name="fty" localSheetId="21" hidden="1">{"Riqfin97",#N/A,FALSE,"Tran";"Riqfinpro",#N/A,FALSE,"Tran"}</definedName>
    <definedName name="fty" localSheetId="22" hidden="1">{"Riqfin97",#N/A,FALSE,"Tran";"Riqfinpro",#N/A,FALSE,"Tran"}</definedName>
    <definedName name="fty" hidden="1">{"Riqfin97",#N/A,FALSE,"Tran";"Riqfinpro",#N/A,FALSE,"Tran"}</definedName>
    <definedName name="FUENTE" localSheetId="28">#REF!</definedName>
    <definedName name="FUENTE" localSheetId="1">#REF!</definedName>
    <definedName name="FUENTE" localSheetId="29">#REF!</definedName>
    <definedName name="FUENTE" localSheetId="42">#REF!</definedName>
    <definedName name="FUENTE" localSheetId="43">#REF!</definedName>
    <definedName name="FUENTE" localSheetId="18">#REF!</definedName>
    <definedName name="FUENTE" localSheetId="20">#REF!</definedName>
    <definedName name="FUENTE" localSheetId="21">#REF!</definedName>
    <definedName name="FUENTE" localSheetId="22">#REF!</definedName>
    <definedName name="FUENTE">#REF!</definedName>
    <definedName name="fuente1" localSheetId="28">#REF!</definedName>
    <definedName name="fuente1" localSheetId="1">#REF!</definedName>
    <definedName name="fuente1" localSheetId="42">#REF!</definedName>
    <definedName name="fuente1" localSheetId="43">#REF!</definedName>
    <definedName name="fuente1" localSheetId="22">#REF!</definedName>
    <definedName name="fuente1">#REF!</definedName>
    <definedName name="FUENTE2" localSheetId="28">#REF!</definedName>
    <definedName name="FUENTE2" localSheetId="1">#REF!</definedName>
    <definedName name="FUENTE2" localSheetId="42">#REF!</definedName>
    <definedName name="FUENTE2" localSheetId="43">#REF!</definedName>
    <definedName name="FUENTE2" localSheetId="22">#REF!</definedName>
    <definedName name="FUENTE2">#REF!</definedName>
    <definedName name="Fuentes" localSheetId="28">#REF!</definedName>
    <definedName name="Fuentes" localSheetId="1">#REF!</definedName>
    <definedName name="Fuentes" localSheetId="42">#REF!</definedName>
    <definedName name="Fuentes" localSheetId="22">#REF!</definedName>
    <definedName name="Fuentes">#REF!</definedName>
    <definedName name="fx" localSheetId="28">#REF!</definedName>
    <definedName name="fx" localSheetId="1">#REF!</definedName>
    <definedName name="fx" localSheetId="42">#REF!</definedName>
    <definedName name="fx" localSheetId="22">#REF!</definedName>
    <definedName name="fx">#REF!</definedName>
    <definedName name="FX98IGP" localSheetId="42">#REF!</definedName>
    <definedName name="FX98IGP">#REF!</definedName>
    <definedName name="FX98RE" localSheetId="42">#REF!</definedName>
    <definedName name="FX98RE">#REF!</definedName>
    <definedName name="FX99RE" localSheetId="42">#REF!</definedName>
    <definedName name="FX99RE">#REF!</definedName>
    <definedName name="G" localSheetId="19" hidden="1">{"Main Economic Indicators",#N/A,FALSE,"C"}</definedName>
    <definedName name="G" localSheetId="23" hidden="1">{"Main Economic Indicators",#N/A,FALSE,"C"}</definedName>
    <definedName name="G" localSheetId="28" hidden="1">{"Main Economic Indicators",#N/A,FALSE,"C"}</definedName>
    <definedName name="G" localSheetId="30" hidden="1">{"Main Economic Indicators",#N/A,FALSE,"C"}</definedName>
    <definedName name="G" localSheetId="1" hidden="1">{"Main Economic Indicators",#N/A,FALSE,"C"}</definedName>
    <definedName name="G" localSheetId="24" hidden="1">{"Main Economic Indicators",#N/A,FALSE,"C"}</definedName>
    <definedName name="G" localSheetId="25" hidden="1">{"Main Economic Indicators",#N/A,FALSE,"C"}</definedName>
    <definedName name="G" localSheetId="26" hidden="1">{"Main Economic Indicators",#N/A,FALSE,"C"}</definedName>
    <definedName name="G" localSheetId="27" hidden="1">{"Main Economic Indicators",#N/A,FALSE,"C"}</definedName>
    <definedName name="G" localSheetId="29" hidden="1">{"Main Economic Indicators",#N/A,FALSE,"C"}</definedName>
    <definedName name="G" localSheetId="41" hidden="1">{"Main Economic Indicators",#N/A,FALSE,"C"}</definedName>
    <definedName name="G" localSheetId="42" hidden="1">{"Main Economic Indicators",#N/A,FALSE,"C"}</definedName>
    <definedName name="G" localSheetId="43" hidden="1">{"Main Economic Indicators",#N/A,FALSE,"C"}</definedName>
    <definedName name="G" localSheetId="18" hidden="1">{"Main Economic Indicators",#N/A,FALSE,"C"}</definedName>
    <definedName name="G" localSheetId="20" hidden="1">{"Main Economic Indicators",#N/A,FALSE,"C"}</definedName>
    <definedName name="G" localSheetId="21" hidden="1">{"Main Economic Indicators",#N/A,FALSE,"C"}</definedName>
    <definedName name="G" localSheetId="22" hidden="1">{"Main Economic Indicators",#N/A,FALSE,"C"}</definedName>
    <definedName name="G" hidden="1">{"Main Economic Indicators",#N/A,FALSE,"C"}</definedName>
    <definedName name="g1std" localSheetId="42">#REF!</definedName>
    <definedName name="g1std">#REF!</definedName>
    <definedName name="g2std" localSheetId="42">#REF!</definedName>
    <definedName name="g2std">#REF!</definedName>
    <definedName name="GAP" localSheetId="28">#REF!</definedName>
    <definedName name="GAP" localSheetId="1">#REF!</definedName>
    <definedName name="GAP" localSheetId="29">#REF!</definedName>
    <definedName name="GAP" localSheetId="42">#REF!</definedName>
    <definedName name="GAP" localSheetId="43">#REF!</definedName>
    <definedName name="GAP" localSheetId="18">#REF!</definedName>
    <definedName name="GAP" localSheetId="20">#REF!</definedName>
    <definedName name="GAP" localSheetId="21">#REF!</definedName>
    <definedName name="GAP" localSheetId="22">#REF!</definedName>
    <definedName name="GAP">#REF!</definedName>
    <definedName name="GAPFGFROM" localSheetId="28">#REF!</definedName>
    <definedName name="GAPFGFROM" localSheetId="1">#REF!</definedName>
    <definedName name="GAPFGFROM" localSheetId="42">#REF!</definedName>
    <definedName name="GAPFGFROM" localSheetId="43">#REF!</definedName>
    <definedName name="GAPFGFROM" localSheetId="22">#REF!</definedName>
    <definedName name="GAPFGFROM">#REF!</definedName>
    <definedName name="GAPFGTO" localSheetId="28">#REF!</definedName>
    <definedName name="GAPFGTO" localSheetId="1">#REF!</definedName>
    <definedName name="GAPFGTO" localSheetId="42">#REF!</definedName>
    <definedName name="GAPFGTO" localSheetId="43">#REF!</definedName>
    <definedName name="GAPFGTO" localSheetId="22">#REF!</definedName>
    <definedName name="GAPFGTO">#REF!</definedName>
    <definedName name="GAPSTFROM" localSheetId="28">#REF!</definedName>
    <definedName name="GAPSTFROM" localSheetId="1">#REF!</definedName>
    <definedName name="GAPSTFROM" localSheetId="42">#REF!</definedName>
    <definedName name="GAPSTFROM" localSheetId="22">#REF!</definedName>
    <definedName name="GAPSTFROM">#REF!</definedName>
    <definedName name="GAPSTTO" localSheetId="28">#REF!</definedName>
    <definedName name="GAPSTTO" localSheetId="1">#REF!</definedName>
    <definedName name="GAPSTTO" localSheetId="42">#REF!</definedName>
    <definedName name="GAPSTTO" localSheetId="22">#REF!</definedName>
    <definedName name="GAPSTTO">#REF!</definedName>
    <definedName name="GAPTEST" localSheetId="28">#REF!</definedName>
    <definedName name="GAPTEST" localSheetId="1">#REF!</definedName>
    <definedName name="GAPTEST" localSheetId="42">#REF!</definedName>
    <definedName name="GAPTEST" localSheetId="22">#REF!</definedName>
    <definedName name="GAPTEST">#REF!</definedName>
    <definedName name="GAPTESTFG" localSheetId="28">#REF!</definedName>
    <definedName name="GAPTESTFG" localSheetId="1">#REF!</definedName>
    <definedName name="GAPTESTFG" localSheetId="42">#REF!</definedName>
    <definedName name="GAPTESTFG" localSheetId="22">#REF!</definedName>
    <definedName name="GAPTESTFG">#REF!</definedName>
    <definedName name="gas">#N/A</definedName>
    <definedName name="GASO">#N/A</definedName>
    <definedName name="gasolinas">#N/A</definedName>
    <definedName name="gasolinas1">#N/A</definedName>
    <definedName name="GATO" localSheetId="42">#REF!</definedName>
    <definedName name="GATO">#REF!</definedName>
    <definedName name="Gave" localSheetId="42">#REF!</definedName>
    <definedName name="Gave">#REF!</definedName>
    <definedName name="GAZZETTE" localSheetId="28">#REF!</definedName>
    <definedName name="GAZZETTE" localSheetId="1">#REF!</definedName>
    <definedName name="GAZZETTE" localSheetId="42">#REF!</definedName>
    <definedName name="GAZZETTE" localSheetId="22">#REF!</definedName>
    <definedName name="GAZZETTE">#REF!</definedName>
    <definedName name="GBP" localSheetId="28">#REF!</definedName>
    <definedName name="GBP" localSheetId="1">#REF!</definedName>
    <definedName name="GBP" localSheetId="42">#REF!</definedName>
    <definedName name="GBP" localSheetId="22">#REF!</definedName>
    <definedName name="GBP">#REF!</definedName>
    <definedName name="GCB" localSheetId="29">[57]Q4!#REF!</definedName>
    <definedName name="GCB" localSheetId="42">[57]Q4!#REF!</definedName>
    <definedName name="GCB">[57]Q4!#REF!</definedName>
    <definedName name="GCB_NGDP">#N/A</definedName>
    <definedName name="GCEC" localSheetId="42">#REF!</definedName>
    <definedName name="GCEC">#REF!</definedName>
    <definedName name="GCED" localSheetId="42">#REF!</definedName>
    <definedName name="GCED">#REF!</definedName>
    <definedName name="GCEE" localSheetId="42">#REF!</definedName>
    <definedName name="GCEE">#REF!</definedName>
    <definedName name="GCEEP" localSheetId="42">#REF!</definedName>
    <definedName name="GCEEP">#REF!</definedName>
    <definedName name="GCEES" localSheetId="42">#REF!</definedName>
    <definedName name="GCEES">#REF!</definedName>
    <definedName name="GCEG" localSheetId="42">#REF!</definedName>
    <definedName name="GCEG">#REF!</definedName>
    <definedName name="GCEH" localSheetId="42">#REF!</definedName>
    <definedName name="GCEH">#REF!</definedName>
    <definedName name="GCEHP" localSheetId="42">#REF!</definedName>
    <definedName name="GCEHP">#REF!</definedName>
    <definedName name="GCEI_D" localSheetId="42">#REF!</definedName>
    <definedName name="GCEI_D">#REF!</definedName>
    <definedName name="GCEI_F" localSheetId="42">#REF!</definedName>
    <definedName name="GCEI_F">#REF!</definedName>
    <definedName name="GCENL" localSheetId="42">#REF!</definedName>
    <definedName name="GCENL">#REF!</definedName>
    <definedName name="GCEO" localSheetId="42">#REF!</definedName>
    <definedName name="GCEO">#REF!</definedName>
    <definedName name="GCESWH" localSheetId="42">#REF!</definedName>
    <definedName name="GCESWH">#REF!</definedName>
    <definedName name="GCEW" localSheetId="42">#REF!</definedName>
    <definedName name="GCEW">#REF!</definedName>
    <definedName name="GCG" localSheetId="42">#REF!</definedName>
    <definedName name="GCG">#REF!</definedName>
    <definedName name="GCGC" localSheetId="42">#REF!</definedName>
    <definedName name="GCGC">#REF!</definedName>
    <definedName name="GCND_NGDP" localSheetId="29">[57]Q4!#REF!</definedName>
    <definedName name="GCND_NGDP" localSheetId="42">[57]Q4!#REF!</definedName>
    <definedName name="GCND_NGDP">[57]Q4!#REF!</definedName>
    <definedName name="GCRG" localSheetId="42">#REF!</definedName>
    <definedName name="GCRG">#REF!</definedName>
    <definedName name="gdg" hidden="1">'[92]Fax a enviar'!#REF!</definedName>
    <definedName name="gdgd" hidden="1">'[104]Fax a enviar'!#REF!</definedName>
    <definedName name="gdp">[114]GDP_WEO!$A$3:$AB$188</definedName>
    <definedName name="gdpall">[114]GDP!$B$2:$AD$134</definedName>
    <definedName name="GDPDEFL" localSheetId="29">[115]NA!#REF!</definedName>
    <definedName name="GDPDEFL" localSheetId="42">[115]NA!#REF!</definedName>
    <definedName name="GDPDEFL">[115]NA!#REF!</definedName>
    <definedName name="GDPOR" localSheetId="29">[115]NA!#REF!</definedName>
    <definedName name="GDPOR" localSheetId="42">[115]NA!#REF!</definedName>
    <definedName name="GDPOR">[115]NA!#REF!</definedName>
    <definedName name="GDPOR_" localSheetId="29">[115]NA!#REF!</definedName>
    <definedName name="GDPOR_" localSheetId="42">[115]NA!#REF!</definedName>
    <definedName name="GDPOR_">[115]NA!#REF!</definedName>
    <definedName name="gdppc">[114]GDPpc_WEO!$A$3:$AC$188</definedName>
    <definedName name="Germany_wt">'[67]OECD wgt'!$B$6</definedName>
    <definedName name="Gestión">[78]Hoja2!$A$1:$L$76</definedName>
    <definedName name="gfdsgfsa" localSheetId="19" hidden="1">{"Riqfin97",#N/A,FALSE,"Tran";"Riqfinpro",#N/A,FALSE,"Tran"}</definedName>
    <definedName name="gfdsgfsa" localSheetId="23" hidden="1">{"Riqfin97",#N/A,FALSE,"Tran";"Riqfinpro",#N/A,FALSE,"Tran"}</definedName>
    <definedName name="gfdsgfsa" localSheetId="28" hidden="1">{"Riqfin97",#N/A,FALSE,"Tran";"Riqfinpro",#N/A,FALSE,"Tran"}</definedName>
    <definedName name="gfdsgfsa" localSheetId="30" hidden="1">{"Riqfin97",#N/A,FALSE,"Tran";"Riqfinpro",#N/A,FALSE,"Tran"}</definedName>
    <definedName name="gfdsgfsa" localSheetId="24" hidden="1">{"Riqfin97",#N/A,FALSE,"Tran";"Riqfinpro",#N/A,FALSE,"Tran"}</definedName>
    <definedName name="gfdsgfsa" localSheetId="25" hidden="1">{"Riqfin97",#N/A,FALSE,"Tran";"Riqfinpro",#N/A,FALSE,"Tran"}</definedName>
    <definedName name="gfdsgfsa" localSheetId="26" hidden="1">{"Riqfin97",#N/A,FALSE,"Tran";"Riqfinpro",#N/A,FALSE,"Tran"}</definedName>
    <definedName name="gfdsgfsa" localSheetId="27" hidden="1">{"Riqfin97",#N/A,FALSE,"Tran";"Riqfinpro",#N/A,FALSE,"Tran"}</definedName>
    <definedName name="gfdsgfsa" localSheetId="29" hidden="1">{"Riqfin97",#N/A,FALSE,"Tran";"Riqfinpro",#N/A,FALSE,"Tran"}</definedName>
    <definedName name="gfdsgfsa" localSheetId="41" hidden="1">{"Riqfin97",#N/A,FALSE,"Tran";"Riqfinpro",#N/A,FALSE,"Tran"}</definedName>
    <definedName name="gfdsgfsa" localSheetId="42" hidden="1">{"Riqfin97",#N/A,FALSE,"Tran";"Riqfinpro",#N/A,FALSE,"Tran"}</definedName>
    <definedName name="gfdsgfsa" localSheetId="43" hidden="1">{"Riqfin97",#N/A,FALSE,"Tran";"Riqfinpro",#N/A,FALSE,"Tran"}</definedName>
    <definedName name="gfdsgfsa" localSheetId="21" hidden="1">{"Riqfin97",#N/A,FALSE,"Tran";"Riqfinpro",#N/A,FALSE,"Tran"}</definedName>
    <definedName name="gfdsgfsa" localSheetId="22" hidden="1">{"Riqfin97",#N/A,FALSE,"Tran";"Riqfinpro",#N/A,FALSE,"Tran"}</definedName>
    <definedName name="gfdsgfsa" hidden="1">{"Riqfin97",#N/A,FALSE,"Tran";"Riqfinpro",#N/A,FALSE,"Tran"}</definedName>
    <definedName name="GG" localSheetId="42">#REF!</definedName>
    <definedName name="GG">#REF!</definedName>
    <definedName name="GGB" localSheetId="29">[57]Q4!#REF!</definedName>
    <definedName name="GGB" localSheetId="42">[57]Q4!#REF!</definedName>
    <definedName name="GGB">[57]Q4!#REF!</definedName>
    <definedName name="GGB_NGDP">#N/A</definedName>
    <definedName name="GGBXI">[112]Q4!#REF!</definedName>
    <definedName name="GGEC" localSheetId="42">#REF!</definedName>
    <definedName name="GGEC">#REF!</definedName>
    <definedName name="GGENL" localSheetId="42">#REF!</definedName>
    <definedName name="GGENL">#REF!</definedName>
    <definedName name="ggfrfff" localSheetId="28" hidden="1">#REF!</definedName>
    <definedName name="ggfrfff" localSheetId="1" hidden="1">#REF!</definedName>
    <definedName name="ggfrfff" localSheetId="29" hidden="1">#REF!</definedName>
    <definedName name="ggfrfff" localSheetId="42" hidden="1">#REF!</definedName>
    <definedName name="ggfrfff" localSheetId="43" hidden="1">#REF!</definedName>
    <definedName name="ggfrfff" localSheetId="18" hidden="1">#REF!</definedName>
    <definedName name="ggfrfff" localSheetId="20" hidden="1">#REF!</definedName>
    <definedName name="ggfrfff" localSheetId="21" hidden="1">#REF!</definedName>
    <definedName name="ggfrfff" localSheetId="22" hidden="1">#REF!</definedName>
    <definedName name="ggfrfff" hidden="1">#REF!</definedName>
    <definedName name="ggg" localSheetId="19" hidden="1">{"Riqfin97",#N/A,FALSE,"Tran";"Riqfinpro",#N/A,FALSE,"Tran"}</definedName>
    <definedName name="ggg" localSheetId="23" hidden="1">{"Riqfin97",#N/A,FALSE,"Tran";"Riqfinpro",#N/A,FALSE,"Tran"}</definedName>
    <definedName name="ggg" localSheetId="28" hidden="1">{"Riqfin97",#N/A,FALSE,"Tran";"Riqfinpro",#N/A,FALSE,"Tran"}</definedName>
    <definedName name="ggg" localSheetId="30" hidden="1">{"Riqfin97",#N/A,FALSE,"Tran";"Riqfinpro",#N/A,FALSE,"Tran"}</definedName>
    <definedName name="ggg" localSheetId="1" hidden="1">{"Riqfin97",#N/A,FALSE,"Tran";"Riqfinpro",#N/A,FALSE,"Tran"}</definedName>
    <definedName name="ggg" localSheetId="24" hidden="1">{"Riqfin97",#N/A,FALSE,"Tran";"Riqfinpro",#N/A,FALSE,"Tran"}</definedName>
    <definedName name="ggg" localSheetId="25" hidden="1">{"Riqfin97",#N/A,FALSE,"Tran";"Riqfinpro",#N/A,FALSE,"Tran"}</definedName>
    <definedName name="ggg" localSheetId="26" hidden="1">{"Riqfin97",#N/A,FALSE,"Tran";"Riqfinpro",#N/A,FALSE,"Tran"}</definedName>
    <definedName name="ggg" localSheetId="27" hidden="1">{"Riqfin97",#N/A,FALSE,"Tran";"Riqfinpro",#N/A,FALSE,"Tran"}</definedName>
    <definedName name="ggg" localSheetId="29" hidden="1">{"Riqfin97",#N/A,FALSE,"Tran";"Riqfinpro",#N/A,FALSE,"Tran"}</definedName>
    <definedName name="ggg" localSheetId="41" hidden="1">{"Riqfin97",#N/A,FALSE,"Tran";"Riqfinpro",#N/A,FALSE,"Tran"}</definedName>
    <definedName name="ggg" localSheetId="42" hidden="1">{"Riqfin97",#N/A,FALSE,"Tran";"Riqfinpro",#N/A,FALSE,"Tran"}</definedName>
    <definedName name="ggg" localSheetId="43" hidden="1">{"Riqfin97",#N/A,FALSE,"Tran";"Riqfinpro",#N/A,FALSE,"Tran"}</definedName>
    <definedName name="ggg" localSheetId="18" hidden="1">{"Riqfin97",#N/A,FALSE,"Tran";"Riqfinpro",#N/A,FALSE,"Tran"}</definedName>
    <definedName name="ggg" localSheetId="20" hidden="1">{"Riqfin97",#N/A,FALSE,"Tran";"Riqfinpro",#N/A,FALSE,"Tran"}</definedName>
    <definedName name="ggg" localSheetId="21" hidden="1">{"Riqfin97",#N/A,FALSE,"Tran";"Riqfinpro",#N/A,FALSE,"Tran"}</definedName>
    <definedName name="ggg" localSheetId="22" hidden="1">{"Riqfin97",#N/A,FALSE,"Tran";"Riqfinpro",#N/A,FALSE,"Tran"}</definedName>
    <definedName name="ggg" hidden="1">{"Riqfin97",#N/A,FALSE,"Tran";"Riqfinpro",#N/A,FALSE,"Tran"}</definedName>
    <definedName name="gggg" localSheetId="1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'[116]J(Priv.Cap)'!#REF!</definedName>
    <definedName name="ggggggggggggggg" localSheetId="28" hidden="1">#REF!</definedName>
    <definedName name="ggggggggggggggg" localSheetId="1" hidden="1">#REF!</definedName>
    <definedName name="ggggggggggggggg" localSheetId="29" hidden="1">#REF!</definedName>
    <definedName name="ggggggggggggggg" localSheetId="42" hidden="1">#REF!</definedName>
    <definedName name="ggggggggggggggg" localSheetId="43" hidden="1">#REF!</definedName>
    <definedName name="ggggggggggggggg" localSheetId="18" hidden="1">#REF!</definedName>
    <definedName name="ggggggggggggggg" localSheetId="20" hidden="1">#REF!</definedName>
    <definedName name="ggggggggggggggg" localSheetId="21" hidden="1">#REF!</definedName>
    <definedName name="ggggggggggggggg" localSheetId="22" hidden="1">#REF!</definedName>
    <definedName name="ggggggggggggggg" hidden="1">#REF!</definedName>
    <definedName name="GGperc" localSheetId="42">#REF!</definedName>
    <definedName name="GGperc">#REF!</definedName>
    <definedName name="GGRG" localSheetId="42">#REF!</definedName>
    <definedName name="GGRG">#REF!</definedName>
    <definedName name="GGSB">[112]Q4!#REF!</definedName>
    <definedName name="GGSBXS">[112]Q4!#REF!</definedName>
    <definedName name="ght" localSheetId="19" hidden="1">{"Tab1",#N/A,FALSE,"P";"Tab2",#N/A,FALSE,"P"}</definedName>
    <definedName name="ght" localSheetId="23" hidden="1">{"Tab1",#N/A,FALSE,"P";"Tab2",#N/A,FALSE,"P"}</definedName>
    <definedName name="ght" localSheetId="28" hidden="1">{"Tab1",#N/A,FALSE,"P";"Tab2",#N/A,FALSE,"P"}</definedName>
    <definedName name="ght" localSheetId="30" hidden="1">{"Tab1",#N/A,FALSE,"P";"Tab2",#N/A,FALSE,"P"}</definedName>
    <definedName name="ght" localSheetId="1" hidden="1">{"Tab1",#N/A,FALSE,"P";"Tab2",#N/A,FALSE,"P"}</definedName>
    <definedName name="ght" localSheetId="24" hidden="1">{"Tab1",#N/A,FALSE,"P";"Tab2",#N/A,FALSE,"P"}</definedName>
    <definedName name="ght" localSheetId="25" hidden="1">{"Tab1",#N/A,FALSE,"P";"Tab2",#N/A,FALSE,"P"}</definedName>
    <definedName name="ght" localSheetId="26" hidden="1">{"Tab1",#N/A,FALSE,"P";"Tab2",#N/A,FALSE,"P"}</definedName>
    <definedName name="ght" localSheetId="27" hidden="1">{"Tab1",#N/A,FALSE,"P";"Tab2",#N/A,FALSE,"P"}</definedName>
    <definedName name="ght" localSheetId="29" hidden="1">{"Tab1",#N/A,FALSE,"P";"Tab2",#N/A,FALSE,"P"}</definedName>
    <definedName name="ght" localSheetId="41" hidden="1">{"Tab1",#N/A,FALSE,"P";"Tab2",#N/A,FALSE,"P"}</definedName>
    <definedName name="ght" localSheetId="42" hidden="1">{"Tab1",#N/A,FALSE,"P";"Tab2",#N/A,FALSE,"P"}</definedName>
    <definedName name="ght" localSheetId="43" hidden="1">{"Tab1",#N/A,FALSE,"P";"Tab2",#N/A,FALSE,"P"}</definedName>
    <definedName name="ght" localSheetId="18" hidden="1">{"Tab1",#N/A,FALSE,"P";"Tab2",#N/A,FALSE,"P"}</definedName>
    <definedName name="ght" localSheetId="20" hidden="1">{"Tab1",#N/A,FALSE,"P";"Tab2",#N/A,FALSE,"P"}</definedName>
    <definedName name="ght" localSheetId="21" hidden="1">{"Tab1",#N/A,FALSE,"P";"Tab2",#N/A,FALSE,"P"}</definedName>
    <definedName name="ght" localSheetId="22" hidden="1">{"Tab1",#N/A,FALSE,"P";"Tab2",#N/A,FALSE,"P"}</definedName>
    <definedName name="ght" hidden="1">{"Tab1",#N/A,FALSE,"P";"Tab2",#N/A,FALSE,"P"}</definedName>
    <definedName name="GL_Z" localSheetId="28">#REF!</definedName>
    <definedName name="GL_Z" localSheetId="1">#REF!</definedName>
    <definedName name="GL_Z" localSheetId="29">#REF!</definedName>
    <definedName name="GL_Z" localSheetId="42">#REF!</definedName>
    <definedName name="GL_Z" localSheetId="43">#REF!</definedName>
    <definedName name="GL_Z" localSheetId="18">#REF!</definedName>
    <definedName name="GL_Z" localSheetId="20">#REF!</definedName>
    <definedName name="GL_Z" localSheetId="21">#REF!</definedName>
    <definedName name="GL_Z" localSheetId="22">#REF!</definedName>
    <definedName name="GL_Z">#REF!</definedName>
    <definedName name="gni">[89]GNIpc!$A$1:$R$235</definedName>
    <definedName name="goafrica" localSheetId="37">[117]!goafrica</definedName>
    <definedName name="goafrica" localSheetId="38">[117]!goafrica</definedName>
    <definedName name="goafrica" localSheetId="39">[117]!goafrica</definedName>
    <definedName name="goafrica" localSheetId="40">[117]!goafrica</definedName>
    <definedName name="goafrica" localSheetId="29">[117]!goafrica</definedName>
    <definedName name="goafrica" localSheetId="41">[117]!goafrica</definedName>
    <definedName name="goafrica">[117]!goafrica</definedName>
    <definedName name="goasia" localSheetId="37">[117]!goasia</definedName>
    <definedName name="goasia" localSheetId="38">[117]!goasia</definedName>
    <definedName name="goasia" localSheetId="39">[117]!goasia</definedName>
    <definedName name="goasia" localSheetId="40">[117]!goasia</definedName>
    <definedName name="goasia" localSheetId="29">[117]!goasia</definedName>
    <definedName name="goasia" localSheetId="41">[117]!goasia</definedName>
    <definedName name="goasia">[117]!goasia</definedName>
    <definedName name="GOB" localSheetId="28">#REF!</definedName>
    <definedName name="GOB" localSheetId="1">#REF!</definedName>
    <definedName name="GOB" localSheetId="29">#REF!</definedName>
    <definedName name="GOB" localSheetId="42">#REF!</definedName>
    <definedName name="GOB" localSheetId="43">#REF!</definedName>
    <definedName name="GOB" localSheetId="18">#REF!</definedName>
    <definedName name="GOB" localSheetId="20">#REF!</definedName>
    <definedName name="GOB" localSheetId="21">#REF!</definedName>
    <definedName name="GOB" localSheetId="22">#REF!</definedName>
    <definedName name="GOB">#REF!</definedName>
    <definedName name="goeeup" localSheetId="37">[117]!goeeup</definedName>
    <definedName name="goeeup" localSheetId="38">[117]!goeeup</definedName>
    <definedName name="goeeup" localSheetId="39">[117]!goeeup</definedName>
    <definedName name="goeeup" localSheetId="40">[117]!goeeup</definedName>
    <definedName name="goeeup" localSheetId="29">[117]!goeeup</definedName>
    <definedName name="goeeup" localSheetId="41">[117]!goeeup</definedName>
    <definedName name="goeeup">[117]!goeeup</definedName>
    <definedName name="GOESC96" localSheetId="42">#REF!</definedName>
    <definedName name="GOESC96">#REF!</definedName>
    <definedName name="goeurope" localSheetId="37">[117]!goeurope</definedName>
    <definedName name="goeurope" localSheetId="38">[117]!goeurope</definedName>
    <definedName name="goeurope" localSheetId="39">[117]!goeurope</definedName>
    <definedName name="goeurope" localSheetId="40">[117]!goeurope</definedName>
    <definedName name="goeurope" localSheetId="29">[117]!goeurope</definedName>
    <definedName name="goeurope" localSheetId="41">[117]!goeurope</definedName>
    <definedName name="goeurope">[117]!goeurope</definedName>
    <definedName name="golamerica" localSheetId="37">[117]!golamerica</definedName>
    <definedName name="golamerica" localSheetId="38">[117]!golamerica</definedName>
    <definedName name="golamerica" localSheetId="39">[117]!golamerica</definedName>
    <definedName name="golamerica" localSheetId="40">[117]!golamerica</definedName>
    <definedName name="golamerica" localSheetId="29">[117]!golamerica</definedName>
    <definedName name="golamerica" localSheetId="41">[117]!golamerica</definedName>
    <definedName name="golamerica">[117]!golamerica</definedName>
    <definedName name="gomeast" localSheetId="37">[117]!gomeast</definedName>
    <definedName name="gomeast" localSheetId="38">[117]!gomeast</definedName>
    <definedName name="gomeast" localSheetId="39">[117]!gomeast</definedName>
    <definedName name="gomeast" localSheetId="40">[117]!gomeast</definedName>
    <definedName name="gomeast" localSheetId="29">[117]!gomeast</definedName>
    <definedName name="gomeast" localSheetId="41">[117]!gomeast</definedName>
    <definedName name="gomeast">[117]!gomeast</definedName>
    <definedName name="gooecd" localSheetId="37">[117]!gooecd</definedName>
    <definedName name="gooecd" localSheetId="38">[117]!gooecd</definedName>
    <definedName name="gooecd" localSheetId="39">[117]!gooecd</definedName>
    <definedName name="gooecd" localSheetId="40">[117]!gooecd</definedName>
    <definedName name="gooecd" localSheetId="29">[117]!gooecd</definedName>
    <definedName name="gooecd" localSheetId="41">[117]!gooecd</definedName>
    <definedName name="gooecd">[117]!gooecd</definedName>
    <definedName name="goopec" localSheetId="37">[117]!goopec</definedName>
    <definedName name="goopec" localSheetId="38">[117]!goopec</definedName>
    <definedName name="goopec" localSheetId="39">[117]!goopec</definedName>
    <definedName name="goopec" localSheetId="40">[117]!goopec</definedName>
    <definedName name="goopec" localSheetId="29">[117]!goopec</definedName>
    <definedName name="goopec" localSheetId="41">[117]!goopec</definedName>
    <definedName name="goopec">[117]!goopec</definedName>
    <definedName name="gosummary" localSheetId="37">[117]!gosummary</definedName>
    <definedName name="gosummary" localSheetId="38">[117]!gosummary</definedName>
    <definedName name="gosummary" localSheetId="39">[117]!gosummary</definedName>
    <definedName name="gosummary" localSheetId="40">[117]!gosummary</definedName>
    <definedName name="gosummary" localSheetId="29">[117]!gosummary</definedName>
    <definedName name="gosummary" localSheetId="41">[117]!gosummary</definedName>
    <definedName name="gosummary">[117]!gosummary</definedName>
    <definedName name="_xlnm.Recorder" localSheetId="42">#REF!</definedName>
    <definedName name="_xlnm.Recorder">#REF!</definedName>
    <definedName name="Grace_IDA">[101]NPV!$B$25</definedName>
    <definedName name="Grace_IDA1" localSheetId="42">#REF!</definedName>
    <definedName name="Grace_IDA1">#REF!</definedName>
    <definedName name="Grace_NC" localSheetId="28">[101]NPV!#REF!</definedName>
    <definedName name="Grace_NC" localSheetId="1">[101]NPV!#REF!</definedName>
    <definedName name="Grace_NC" localSheetId="29">[101]NPV!#REF!</definedName>
    <definedName name="Grace_NC" localSheetId="18">[101]NPV!#REF!</definedName>
    <definedName name="Grace_NC" localSheetId="20">[101]NPV!#REF!</definedName>
    <definedName name="Grace_NC" localSheetId="21">[101]NPV!#REF!</definedName>
    <definedName name="Grace_NC">[101]NPV!#REF!</definedName>
    <definedName name="Grace1_IDA" localSheetId="42">#REF!</definedName>
    <definedName name="Grace1_IDA">#REF!</definedName>
    <definedName name="graf">#N/A</definedName>
    <definedName name="GRAF2">#N/A</definedName>
    <definedName name="GRAFDOM">#N/A</definedName>
    <definedName name="grafico" localSheetId="29">[5]!grafico</definedName>
    <definedName name="grafico" localSheetId="42">[5]!grafico</definedName>
    <definedName name="grafico">[5]!grafico</definedName>
    <definedName name="GRÁFICO_10.3.1.">'[86]GRÁFICO DE FONDO POR AFILIADO'!$A$3:$H$35</definedName>
    <definedName name="GRÁFICO_10.3.2">'[86]GRÁFICO DE FONDO POR AFILIADO'!$A$36:$H$68</definedName>
    <definedName name="GRÁFICO_10.3.3">'[86]GRÁFICO DE FONDO POR AFILIADO'!$A$69:$H$101</definedName>
    <definedName name="GRÁFICO_10.3.4.">'[86]GRÁFICO DE FONDO POR AFILIADO'!$A$103:$H$135</definedName>
    <definedName name="GRÁFICO_N_10.2.4." localSheetId="42">#REF!</definedName>
    <definedName name="GRÁFICO_N_10.2.4.">#REF!</definedName>
    <definedName name="GRAFICO2">#N/A</definedName>
    <definedName name="gre" localSheetId="19" hidden="1">{"Riqfin97",#N/A,FALSE,"Tran";"Riqfinpro",#N/A,FALSE,"Tran"}</definedName>
    <definedName name="gre" localSheetId="23" hidden="1">{"Riqfin97",#N/A,FALSE,"Tran";"Riqfinpro",#N/A,FALSE,"Tran"}</definedName>
    <definedName name="gre" localSheetId="28" hidden="1">{"Riqfin97",#N/A,FALSE,"Tran";"Riqfinpro",#N/A,FALSE,"Tran"}</definedName>
    <definedName name="gre" localSheetId="30" hidden="1">{"Riqfin97",#N/A,FALSE,"Tran";"Riqfinpro",#N/A,FALSE,"Tran"}</definedName>
    <definedName name="gre" localSheetId="1" hidden="1">{"Riqfin97",#N/A,FALSE,"Tran";"Riqfinpro",#N/A,FALSE,"Tran"}</definedName>
    <definedName name="gre" localSheetId="24" hidden="1">{"Riqfin97",#N/A,FALSE,"Tran";"Riqfinpro",#N/A,FALSE,"Tran"}</definedName>
    <definedName name="gre" localSheetId="25" hidden="1">{"Riqfin97",#N/A,FALSE,"Tran";"Riqfinpro",#N/A,FALSE,"Tran"}</definedName>
    <definedName name="gre" localSheetId="26" hidden="1">{"Riqfin97",#N/A,FALSE,"Tran";"Riqfinpro",#N/A,FALSE,"Tran"}</definedName>
    <definedName name="gre" localSheetId="27" hidden="1">{"Riqfin97",#N/A,FALSE,"Tran";"Riqfinpro",#N/A,FALSE,"Tran"}</definedName>
    <definedName name="gre" localSheetId="29" hidden="1">{"Riqfin97",#N/A,FALSE,"Tran";"Riqfinpro",#N/A,FALSE,"Tran"}</definedName>
    <definedName name="gre" localSheetId="41" hidden="1">{"Riqfin97",#N/A,FALSE,"Tran";"Riqfinpro",#N/A,FALSE,"Tran"}</definedName>
    <definedName name="gre" localSheetId="42" hidden="1">{"Riqfin97",#N/A,FALSE,"Tran";"Riqfinpro",#N/A,FALSE,"Tran"}</definedName>
    <definedName name="gre" localSheetId="43" hidden="1">{"Riqfin97",#N/A,FALSE,"Tran";"Riqfinpro",#N/A,FALSE,"Tran"}</definedName>
    <definedName name="gre" localSheetId="18" hidden="1">{"Riqfin97",#N/A,FALSE,"Tran";"Riqfinpro",#N/A,FALSE,"Tran"}</definedName>
    <definedName name="gre" localSheetId="20" hidden="1">{"Riqfin97",#N/A,FALSE,"Tran";"Riqfinpro",#N/A,FALSE,"Tran"}</definedName>
    <definedName name="gre" localSheetId="21" hidden="1">{"Riqfin97",#N/A,FALSE,"Tran";"Riqfinpro",#N/A,FALSE,"Tran"}</definedName>
    <definedName name="gre" localSheetId="22" hidden="1">{"Riqfin97",#N/A,FALSE,"Tran";"Riqfinpro",#N/A,FALSE,"Tran"}</definedName>
    <definedName name="gre" hidden="1">{"Riqfin97",#N/A,FALSE,"Tran";"Riqfinpro",#N/A,FALSE,"Tran"}</definedName>
    <definedName name="Greece_wt">'[67]OECD wgt'!$B$19</definedName>
    <definedName name="grtrt" hidden="1">'[99]Fax a enviar'!#REF!</definedName>
    <definedName name="Gstd" localSheetId="42">#REF!</definedName>
    <definedName name="Gstd">#REF!</definedName>
    <definedName name="GT">'[62]GT%'!$C$5</definedName>
    <definedName name="gtryrtyr" localSheetId="28" hidden="1">#REF!</definedName>
    <definedName name="gtryrtyr" localSheetId="1" hidden="1">#REF!</definedName>
    <definedName name="gtryrtyr" localSheetId="29" hidden="1">#REF!</definedName>
    <definedName name="gtryrtyr" localSheetId="42" hidden="1">#REF!</definedName>
    <definedName name="gtryrtyr" localSheetId="43" hidden="1">#REF!</definedName>
    <definedName name="gtryrtyr" localSheetId="18" hidden="1">#REF!</definedName>
    <definedName name="gtryrtyr" localSheetId="20" hidden="1">#REF!</definedName>
    <definedName name="gtryrtyr" localSheetId="21" hidden="1">#REF!</definedName>
    <definedName name="gtryrtyr" localSheetId="22" hidden="1">#REF!</definedName>
    <definedName name="gtryrtyr" hidden="1">#REF!</definedName>
    <definedName name="GUEBVIO" localSheetId="42" hidden="1">#REF!</definedName>
    <definedName name="GUEBVIO" hidden="1">#REF!</definedName>
    <definedName name="GUIL" localSheetId="28">#REF!</definedName>
    <definedName name="GUIL" localSheetId="1">#REF!</definedName>
    <definedName name="GUIL" localSheetId="42">#REF!</definedName>
    <definedName name="GUIL" localSheetId="43">#REF!</definedName>
    <definedName name="GUIL" localSheetId="22">#REF!</definedName>
    <definedName name="GUIL">#REF!</definedName>
    <definedName name="GUIL1" localSheetId="28">#REF!</definedName>
    <definedName name="GUIL1" localSheetId="1">#REF!</definedName>
    <definedName name="GUIL1" localSheetId="42">#REF!</definedName>
    <definedName name="GUIL1" localSheetId="43">#REF!</definedName>
    <definedName name="GUIL1" localSheetId="22">#REF!</definedName>
    <definedName name="GUIL1">#REF!</definedName>
    <definedName name="GYEAR2021" localSheetId="23">[90]Gold!$B$583:$J$583</definedName>
    <definedName name="GYEAR2021" localSheetId="30">[90]Gold!$B$583:$J$583</definedName>
    <definedName name="GYEAR2021" localSheetId="26">[90]Gold!$B$583:$J$583</definedName>
    <definedName name="GYEAR2021" localSheetId="29">[91]Gold!$B$583:$J$583</definedName>
    <definedName name="GYEAR2021" localSheetId="42">[90]Gold!$B$583:$J$583</definedName>
    <definedName name="GYEAR2021" localSheetId="22">[90]Gold!$B$583:$J$583</definedName>
    <definedName name="GYEAR2021">[91]Gold!$B$583:$J$583</definedName>
    <definedName name="GYEAR2022" localSheetId="23">[90]Gold!$K$583:$U$583</definedName>
    <definedName name="GYEAR2022" localSheetId="30">[90]Gold!$K$583:$U$583</definedName>
    <definedName name="GYEAR2022" localSheetId="26">[90]Gold!$K$583:$U$583</definedName>
    <definedName name="GYEAR2022" localSheetId="29">[91]Gold!$K$583:$U$583</definedName>
    <definedName name="GYEAR2022" localSheetId="42">[90]Gold!$K$583:$U$583</definedName>
    <definedName name="GYEAR2022" localSheetId="22">[90]Gold!$K$583:$U$583</definedName>
    <definedName name="GYEAR2022">[91]Gold!$K$583:$U$583</definedName>
    <definedName name="gyu" localSheetId="19" hidden="1">{"Tab1",#N/A,FALSE,"P";"Tab2",#N/A,FALSE,"P"}</definedName>
    <definedName name="gyu" localSheetId="23" hidden="1">{"Tab1",#N/A,FALSE,"P";"Tab2",#N/A,FALSE,"P"}</definedName>
    <definedName name="gyu" localSheetId="28" hidden="1">{"Tab1",#N/A,FALSE,"P";"Tab2",#N/A,FALSE,"P"}</definedName>
    <definedName name="gyu" localSheetId="30" hidden="1">{"Tab1",#N/A,FALSE,"P";"Tab2",#N/A,FALSE,"P"}</definedName>
    <definedName name="gyu" localSheetId="1" hidden="1">{"Tab1",#N/A,FALSE,"P";"Tab2",#N/A,FALSE,"P"}</definedName>
    <definedName name="gyu" localSheetId="24" hidden="1">{"Tab1",#N/A,FALSE,"P";"Tab2",#N/A,FALSE,"P"}</definedName>
    <definedName name="gyu" localSheetId="25" hidden="1">{"Tab1",#N/A,FALSE,"P";"Tab2",#N/A,FALSE,"P"}</definedName>
    <definedName name="gyu" localSheetId="26" hidden="1">{"Tab1",#N/A,FALSE,"P";"Tab2",#N/A,FALSE,"P"}</definedName>
    <definedName name="gyu" localSheetId="27" hidden="1">{"Tab1",#N/A,FALSE,"P";"Tab2",#N/A,FALSE,"P"}</definedName>
    <definedName name="gyu" localSheetId="29" hidden="1">{"Tab1",#N/A,FALSE,"P";"Tab2",#N/A,FALSE,"P"}</definedName>
    <definedName name="gyu" localSheetId="41" hidden="1">{"Tab1",#N/A,FALSE,"P";"Tab2",#N/A,FALSE,"P"}</definedName>
    <definedName name="gyu" localSheetId="42" hidden="1">{"Tab1",#N/A,FALSE,"P";"Tab2",#N/A,FALSE,"P"}</definedName>
    <definedName name="gyu" localSheetId="43" hidden="1">{"Tab1",#N/A,FALSE,"P";"Tab2",#N/A,FALSE,"P"}</definedName>
    <definedName name="gyu" localSheetId="18" hidden="1">{"Tab1",#N/A,FALSE,"P";"Tab2",#N/A,FALSE,"P"}</definedName>
    <definedName name="gyu" localSheetId="20" hidden="1">{"Tab1",#N/A,FALSE,"P";"Tab2",#N/A,FALSE,"P"}</definedName>
    <definedName name="gyu" localSheetId="21" hidden="1">{"Tab1",#N/A,FALSE,"P";"Tab2",#N/A,FALSE,"P"}</definedName>
    <definedName name="gyu" localSheetId="22" hidden="1">{"Tab1",#N/A,FALSE,"P";"Tab2",#N/A,FALSE,"P"}</definedName>
    <definedName name="gyu" hidden="1">{"Tab1",#N/A,FALSE,"P";"Tab2",#N/A,FALSE,"P"}</definedName>
    <definedName name="h" localSheetId="28" hidden="1">#REF!</definedName>
    <definedName name="h" localSheetId="1" hidden="1">#REF!</definedName>
    <definedName name="h" localSheetId="29" hidden="1">#REF!</definedName>
    <definedName name="h" localSheetId="42" hidden="1">#REF!</definedName>
    <definedName name="h" localSheetId="43" hidden="1">#REF!</definedName>
    <definedName name="h" localSheetId="18" hidden="1">#REF!</definedName>
    <definedName name="h" localSheetId="20" hidden="1">#REF!</definedName>
    <definedName name="h" localSheetId="21" hidden="1">#REF!</definedName>
    <definedName name="h" localSheetId="22" hidden="1">#REF!</definedName>
    <definedName name="h" hidden="1">#REF!</definedName>
    <definedName name="hdhdfghdf" localSheetId="19" hidden="1">{"Minpmon",#N/A,FALSE,"Monthinput"}</definedName>
    <definedName name="hdhdfghdf" localSheetId="23" hidden="1">{"Minpmon",#N/A,FALSE,"Monthinput"}</definedName>
    <definedName name="hdhdfghdf" localSheetId="28" hidden="1">{"Minpmon",#N/A,FALSE,"Monthinput"}</definedName>
    <definedName name="hdhdfghdf" localSheetId="30" hidden="1">{"Minpmon",#N/A,FALSE,"Monthinput"}</definedName>
    <definedName name="hdhdfghdf" localSheetId="24" hidden="1">{"Minpmon",#N/A,FALSE,"Monthinput"}</definedName>
    <definedName name="hdhdfghdf" localSheetId="25" hidden="1">{"Minpmon",#N/A,FALSE,"Monthinput"}</definedName>
    <definedName name="hdhdfghdf" localSheetId="26" hidden="1">{"Minpmon",#N/A,FALSE,"Monthinput"}</definedName>
    <definedName name="hdhdfghdf" localSheetId="27" hidden="1">{"Minpmon",#N/A,FALSE,"Monthinput"}</definedName>
    <definedName name="hdhdfghdf" localSheetId="29" hidden="1">{"Minpmon",#N/A,FALSE,"Monthinput"}</definedName>
    <definedName name="hdhdfghdf" localSheetId="41" hidden="1">{"Minpmon",#N/A,FALSE,"Monthinput"}</definedName>
    <definedName name="hdhdfghdf" localSheetId="42" hidden="1">{"Minpmon",#N/A,FALSE,"Monthinput"}</definedName>
    <definedName name="hdhdfghdf" localSheetId="43" hidden="1">{"Minpmon",#N/A,FALSE,"Monthinput"}</definedName>
    <definedName name="hdhdfghdf" localSheetId="21" hidden="1">{"Minpmon",#N/A,FALSE,"Monthinput"}</definedName>
    <definedName name="hdhdfghdf" localSheetId="22" hidden="1">{"Minpmon",#N/A,FALSE,"Monthinput"}</definedName>
    <definedName name="hdhdfghdf" hidden="1">{"Minpmon",#N/A,FALSE,"Monthinput"}</definedName>
    <definedName name="HEADING" localSheetId="28">#REF!</definedName>
    <definedName name="HEADING" localSheetId="1">#REF!</definedName>
    <definedName name="HEADING" localSheetId="42">#REF!</definedName>
    <definedName name="HEADING" localSheetId="43">#REF!</definedName>
    <definedName name="HEADING" localSheetId="22">#REF!</definedName>
    <definedName name="HEADING">#REF!</definedName>
    <definedName name="Heading2" localSheetId="42">#REF!</definedName>
    <definedName name="Heading2">#REF!</definedName>
    <definedName name="Heading39">'[46]shared data'!$A$1:$G$5</definedName>
    <definedName name="hfhf" localSheetId="28">#REF!</definedName>
    <definedName name="hfhf" localSheetId="1">#REF!</definedName>
    <definedName name="hfhf" localSheetId="29">#REF!</definedName>
    <definedName name="hfhf" localSheetId="42">#REF!</definedName>
    <definedName name="hfhf" localSheetId="43">#REF!</definedName>
    <definedName name="hfhf" localSheetId="18">#REF!</definedName>
    <definedName name="hfhf" localSheetId="20">#REF!</definedName>
    <definedName name="hfhf" localSheetId="21">#REF!</definedName>
    <definedName name="hfhf" localSheetId="22">#REF!</definedName>
    <definedName name="hfhf">#REF!</definedName>
    <definedName name="hfhfhf" localSheetId="29" hidden="1">'[92]Fax a enviar'!#REF!</definedName>
    <definedName name="hfhfhf" localSheetId="18" hidden="1">'[92]Fax a enviar'!#REF!</definedName>
    <definedName name="hfhfhf" localSheetId="20" hidden="1">'[92]Fax a enviar'!#REF!</definedName>
    <definedName name="hfhfhf" localSheetId="21" hidden="1">'[92]Fax a enviar'!#REF!</definedName>
    <definedName name="hfhfhf" hidden="1">'[92]Fax a enviar'!#REF!</definedName>
    <definedName name="hhh" localSheetId="29" hidden="1">'[118]J(Priv.Cap)'!#REF!</definedName>
    <definedName name="hhh" localSheetId="18" hidden="1">'[118]J(Priv.Cap)'!#REF!</definedName>
    <definedName name="hhh" localSheetId="20" hidden="1">'[118]J(Priv.Cap)'!#REF!</definedName>
    <definedName name="hhh" localSheetId="21" hidden="1">'[118]J(Priv.Cap)'!#REF!</definedName>
    <definedName name="hhh" hidden="1">'[118]J(Priv.Cap)'!#REF!</definedName>
    <definedName name="HHHH" localSheetId="28" hidden="1">#REF!</definedName>
    <definedName name="HHHH" localSheetId="1" hidden="1">#REF!</definedName>
    <definedName name="HHHH" localSheetId="29" hidden="1">#REF!</definedName>
    <definedName name="HHHH" localSheetId="42" hidden="1">#REF!</definedName>
    <definedName name="HHHH" localSheetId="43" hidden="1">#REF!</definedName>
    <definedName name="HHHH" localSheetId="18" hidden="1">#REF!</definedName>
    <definedName name="HHHH" localSheetId="20" hidden="1">#REF!</definedName>
    <definedName name="HHHH" localSheetId="21" hidden="1">#REF!</definedName>
    <definedName name="HHHH" localSheetId="22" hidden="1">#REF!</definedName>
    <definedName name="HHHH" hidden="1">#REF!</definedName>
    <definedName name="hhhhh" localSheetId="19" hidden="1">{"Tab1",#N/A,FALSE,"P";"Tab2",#N/A,FALSE,"P"}</definedName>
    <definedName name="hhhhh" localSheetId="23" hidden="1">{"Tab1",#N/A,FALSE,"P";"Tab2",#N/A,FALSE,"P"}</definedName>
    <definedName name="hhhhh" localSheetId="28" hidden="1">{"Tab1",#N/A,FALSE,"P";"Tab2",#N/A,FALSE,"P"}</definedName>
    <definedName name="hhhhh" localSheetId="30" hidden="1">{"Tab1",#N/A,FALSE,"P";"Tab2",#N/A,FALSE,"P"}</definedName>
    <definedName name="hhhhh" localSheetId="1" hidden="1">{"Tab1",#N/A,FALSE,"P";"Tab2",#N/A,FALSE,"P"}</definedName>
    <definedName name="hhhhh" localSheetId="24" hidden="1">{"Tab1",#N/A,FALSE,"P";"Tab2",#N/A,FALSE,"P"}</definedName>
    <definedName name="hhhhh" localSheetId="25" hidden="1">{"Tab1",#N/A,FALSE,"P";"Tab2",#N/A,FALSE,"P"}</definedName>
    <definedName name="hhhhh" localSheetId="26" hidden="1">{"Tab1",#N/A,FALSE,"P";"Tab2",#N/A,FALSE,"P"}</definedName>
    <definedName name="hhhhh" localSheetId="27" hidden="1">{"Tab1",#N/A,FALSE,"P";"Tab2",#N/A,FALSE,"P"}</definedName>
    <definedName name="hhhhh" localSheetId="29" hidden="1">{"Tab1",#N/A,FALSE,"P";"Tab2",#N/A,FALSE,"P"}</definedName>
    <definedName name="hhhhh" localSheetId="41" hidden="1">{"Tab1",#N/A,FALSE,"P";"Tab2",#N/A,FALSE,"P"}</definedName>
    <definedName name="hhhhh" localSheetId="42" hidden="1">{"Tab1",#N/A,FALSE,"P";"Tab2",#N/A,FALSE,"P"}</definedName>
    <definedName name="hhhhh" localSheetId="43" hidden="1">{"Tab1",#N/A,FALSE,"P";"Tab2",#N/A,FALSE,"P"}</definedName>
    <definedName name="hhhhh" localSheetId="18" hidden="1">{"Tab1",#N/A,FALSE,"P";"Tab2",#N/A,FALSE,"P"}</definedName>
    <definedName name="hhhhh" localSheetId="20" hidden="1">{"Tab1",#N/A,FALSE,"P";"Tab2",#N/A,FALSE,"P"}</definedName>
    <definedName name="hhhhh" localSheetId="21" hidden="1">{"Tab1",#N/A,FALSE,"P";"Tab2",#N/A,FALSE,"P"}</definedName>
    <definedName name="hhhhh" localSheetId="22" hidden="1">{"Tab1",#N/A,FALSE,"P";"Tab2",#N/A,FALSE,"P"}</definedName>
    <definedName name="hhhhh" hidden="1">{"Tab1",#N/A,FALSE,"P";"Tab2",#N/A,FALSE,"P"}</definedName>
    <definedName name="hhhhhh" localSheetId="1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_external" localSheetId="42">#REF!</definedName>
    <definedName name="High_external">#REF!</definedName>
    <definedName name="High_fiscal" localSheetId="42">#REF!</definedName>
    <definedName name="High_fiscal">#REF!</definedName>
    <definedName name="High_growth_extended" localSheetId="42">#REF!</definedName>
    <definedName name="High_growth_extended">#REF!</definedName>
    <definedName name="High_growth_summary" localSheetId="42">#REF!</definedName>
    <definedName name="High_growth_summary">#REF!</definedName>
    <definedName name="High_monetary" localSheetId="42">#REF!</definedName>
    <definedName name="High_monetary">#REF!</definedName>
    <definedName name="High_real" localSheetId="42">#REF!</definedName>
    <definedName name="High_real">#REF!</definedName>
    <definedName name="High_summary" localSheetId="42">#REF!</definedName>
    <definedName name="High_summary">#REF!</definedName>
    <definedName name="Highest_Inter_Bank_Rate">'[68]Inter-Bank'!$L$5</definedName>
    <definedName name="hio" localSheetId="19" hidden="1">{"Tab1",#N/A,FALSE,"P";"Tab2",#N/A,FALSE,"P"}</definedName>
    <definedName name="hio" localSheetId="23" hidden="1">{"Tab1",#N/A,FALSE,"P";"Tab2",#N/A,FALSE,"P"}</definedName>
    <definedName name="hio" localSheetId="28" hidden="1">{"Tab1",#N/A,FALSE,"P";"Tab2",#N/A,FALSE,"P"}</definedName>
    <definedName name="hio" localSheetId="30" hidden="1">{"Tab1",#N/A,FALSE,"P";"Tab2",#N/A,FALSE,"P"}</definedName>
    <definedName name="hio" localSheetId="1" hidden="1">{"Tab1",#N/A,FALSE,"P";"Tab2",#N/A,FALSE,"P"}</definedName>
    <definedName name="hio" localSheetId="24" hidden="1">{"Tab1",#N/A,FALSE,"P";"Tab2",#N/A,FALSE,"P"}</definedName>
    <definedName name="hio" localSheetId="25" hidden="1">{"Tab1",#N/A,FALSE,"P";"Tab2",#N/A,FALSE,"P"}</definedName>
    <definedName name="hio" localSheetId="26" hidden="1">{"Tab1",#N/A,FALSE,"P";"Tab2",#N/A,FALSE,"P"}</definedName>
    <definedName name="hio" localSheetId="27" hidden="1">{"Tab1",#N/A,FALSE,"P";"Tab2",#N/A,FALSE,"P"}</definedName>
    <definedName name="hio" localSheetId="29" hidden="1">{"Tab1",#N/A,FALSE,"P";"Tab2",#N/A,FALSE,"P"}</definedName>
    <definedName name="hio" localSheetId="41" hidden="1">{"Tab1",#N/A,FALSE,"P";"Tab2",#N/A,FALSE,"P"}</definedName>
    <definedName name="hio" localSheetId="42" hidden="1">{"Tab1",#N/A,FALSE,"P";"Tab2",#N/A,FALSE,"P"}</definedName>
    <definedName name="hio" localSheetId="43" hidden="1">{"Tab1",#N/A,FALSE,"P";"Tab2",#N/A,FALSE,"P"}</definedName>
    <definedName name="hio" localSheetId="18" hidden="1">{"Tab1",#N/A,FALSE,"P";"Tab2",#N/A,FALSE,"P"}</definedName>
    <definedName name="hio" localSheetId="20" hidden="1">{"Tab1",#N/A,FALSE,"P";"Tab2",#N/A,FALSE,"P"}</definedName>
    <definedName name="hio" localSheetId="21" hidden="1">{"Tab1",#N/A,FALSE,"P";"Tab2",#N/A,FALSE,"P"}</definedName>
    <definedName name="hio" localSheetId="22" hidden="1">{"Tab1",#N/A,FALSE,"P";"Tab2",#N/A,FALSE,"P"}</definedName>
    <definedName name="hio" hidden="1">{"Tab1",#N/A,FALSE,"P";"Tab2",#N/A,FALSE,"P"}</definedName>
    <definedName name="HIPCDATA" localSheetId="42">#REF!</definedName>
    <definedName name="HIPCDATA">#REF!</definedName>
    <definedName name="hjkhgkky" hidden="1">'[99]Fax a enviar'!#REF!</definedName>
    <definedName name="hkh" localSheetId="28" hidden="1">#REF!</definedName>
    <definedName name="hkh" localSheetId="1" hidden="1">#REF!</definedName>
    <definedName name="hkh" localSheetId="29" hidden="1">#REF!</definedName>
    <definedName name="hkh" localSheetId="42" hidden="1">#REF!</definedName>
    <definedName name="hkh" localSheetId="43" hidden="1">#REF!</definedName>
    <definedName name="hkh" localSheetId="18" hidden="1">#REF!</definedName>
    <definedName name="hkh" localSheetId="20" hidden="1">#REF!</definedName>
    <definedName name="hkh" localSheetId="21" hidden="1">#REF!</definedName>
    <definedName name="hkh" localSheetId="22" hidden="1">#REF!</definedName>
    <definedName name="hkh" hidden="1">#REF!</definedName>
    <definedName name="hkhkh" localSheetId="28" hidden="1">#REF!</definedName>
    <definedName name="hkhkh" localSheetId="1" hidden="1">#REF!</definedName>
    <definedName name="hkhkh" localSheetId="42" hidden="1">#REF!</definedName>
    <definedName name="hkhkh" localSheetId="43" hidden="1">#REF!</definedName>
    <definedName name="hkhkh" localSheetId="22" hidden="1">#REF!</definedName>
    <definedName name="hkhkh" hidden="1">#REF!</definedName>
    <definedName name="hola" localSheetId="28">#REF!</definedName>
    <definedName name="hola" localSheetId="1">#REF!</definedName>
    <definedName name="hola" localSheetId="42">#REF!</definedName>
    <definedName name="hola" localSheetId="43">#REF!</definedName>
    <definedName name="hola" localSheetId="22">#REF!</definedName>
    <definedName name="hola">#REF!</definedName>
    <definedName name="holalalala" localSheetId="43" hidden="1">'[34]Fax a enviar'!#REF!</definedName>
    <definedName name="holalalala" localSheetId="22" hidden="1">'[34]Fax a enviar'!#REF!</definedName>
    <definedName name="holalalala" hidden="1">'[34]Fax a enviar'!#REF!</definedName>
    <definedName name="holallll" localSheetId="28">#REF!</definedName>
    <definedName name="holallll" localSheetId="1">#REF!</definedName>
    <definedName name="holallll" localSheetId="29">#REF!</definedName>
    <definedName name="holallll" localSheetId="42">#REF!</definedName>
    <definedName name="holallll" localSheetId="43">#REF!</definedName>
    <definedName name="holallll" localSheetId="18">#REF!</definedName>
    <definedName name="holallll" localSheetId="20">#REF!</definedName>
    <definedName name="holallll" localSheetId="21">#REF!</definedName>
    <definedName name="holallll" localSheetId="22">#REF!</definedName>
    <definedName name="holallll">#REF!</definedName>
    <definedName name="hora" localSheetId="29">[23]Programa!#REF!</definedName>
    <definedName name="hora" localSheetId="42">[23]Programa!#REF!</definedName>
    <definedName name="hora">[23]Programa!#REF!</definedName>
    <definedName name="HOSP96" localSheetId="42">#REF!</definedName>
    <definedName name="HOSP96">#REF!</definedName>
    <definedName name="hpu" localSheetId="19" hidden="1">{"Tab1",#N/A,FALSE,"P";"Tab2",#N/A,FALSE,"P"}</definedName>
    <definedName name="hpu" localSheetId="23" hidden="1">{"Tab1",#N/A,FALSE,"P";"Tab2",#N/A,FALSE,"P"}</definedName>
    <definedName name="hpu" localSheetId="28" hidden="1">{"Tab1",#N/A,FALSE,"P";"Tab2",#N/A,FALSE,"P"}</definedName>
    <definedName name="hpu" localSheetId="30" hidden="1">{"Tab1",#N/A,FALSE,"P";"Tab2",#N/A,FALSE,"P"}</definedName>
    <definedName name="hpu" localSheetId="1" hidden="1">{"Tab1",#N/A,FALSE,"P";"Tab2",#N/A,FALSE,"P"}</definedName>
    <definedName name="hpu" localSheetId="24" hidden="1">{"Tab1",#N/A,FALSE,"P";"Tab2",#N/A,FALSE,"P"}</definedName>
    <definedName name="hpu" localSheetId="25" hidden="1">{"Tab1",#N/A,FALSE,"P";"Tab2",#N/A,FALSE,"P"}</definedName>
    <definedName name="hpu" localSheetId="26" hidden="1">{"Tab1",#N/A,FALSE,"P";"Tab2",#N/A,FALSE,"P"}</definedName>
    <definedName name="hpu" localSheetId="27" hidden="1">{"Tab1",#N/A,FALSE,"P";"Tab2",#N/A,FALSE,"P"}</definedName>
    <definedName name="hpu" localSheetId="29" hidden="1">{"Tab1",#N/A,FALSE,"P";"Tab2",#N/A,FALSE,"P"}</definedName>
    <definedName name="hpu" localSheetId="41" hidden="1">{"Tab1",#N/A,FALSE,"P";"Tab2",#N/A,FALSE,"P"}</definedName>
    <definedName name="hpu" localSheetId="42" hidden="1">{"Tab1",#N/A,FALSE,"P";"Tab2",#N/A,FALSE,"P"}</definedName>
    <definedName name="hpu" localSheetId="43" hidden="1">{"Tab1",#N/A,FALSE,"P";"Tab2",#N/A,FALSE,"P"}</definedName>
    <definedName name="hpu" localSheetId="18" hidden="1">{"Tab1",#N/A,FALSE,"P";"Tab2",#N/A,FALSE,"P"}</definedName>
    <definedName name="hpu" localSheetId="20" hidden="1">{"Tab1",#N/A,FALSE,"P";"Tab2",#N/A,FALSE,"P"}</definedName>
    <definedName name="hpu" localSheetId="21" hidden="1">{"Tab1",#N/A,FALSE,"P";"Tab2",#N/A,FALSE,"P"}</definedName>
    <definedName name="hpu" localSheetId="22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19" hidden="1">{"'para SB'!$A$1318:$F$1381"}</definedName>
    <definedName name="HTML_Control" localSheetId="23" hidden="1">{"'para SB'!$A$1318:$F$1381"}</definedName>
    <definedName name="HTML_Control" localSheetId="28" hidden="1">{"'para SB'!$A$1318:$F$1381"}</definedName>
    <definedName name="HTML_Control" localSheetId="30" hidden="1">{"'para SB'!$A$1318:$F$1381"}</definedName>
    <definedName name="HTML_Control" localSheetId="1" hidden="1">{"'para SB'!$A$1318:$F$1381"}</definedName>
    <definedName name="HTML_Control" localSheetId="24" hidden="1">{"'para SB'!$A$1318:$F$1381"}</definedName>
    <definedName name="HTML_Control" localSheetId="25" hidden="1">{"'para SB'!$A$1318:$F$1381"}</definedName>
    <definedName name="HTML_Control" localSheetId="26" hidden="1">{"'para SB'!$A$1318:$F$1381"}</definedName>
    <definedName name="HTML_Control" localSheetId="27" hidden="1">{"'para SB'!$A$1318:$F$1381"}</definedName>
    <definedName name="HTML_Control" localSheetId="29" hidden="1">{"'para SB'!$A$1318:$F$1381"}</definedName>
    <definedName name="HTML_Control" localSheetId="41" hidden="1">{"'para SB'!$A$1318:$F$1381"}</definedName>
    <definedName name="HTML_Control" localSheetId="42" hidden="1">{"'para SB'!$A$1318:$F$1381"}</definedName>
    <definedName name="HTML_Control" localSheetId="43" hidden="1">{"'para SB'!$A$1318:$F$1381"}</definedName>
    <definedName name="HTML_Control" localSheetId="18" hidden="1">{"'para SB'!$A$1318:$F$1381"}</definedName>
    <definedName name="HTML_Control" localSheetId="20" hidden="1">{"'para SB'!$A$1318:$F$1381"}</definedName>
    <definedName name="HTML_Control" localSheetId="21" hidden="1">{"'para SB'!$A$1318:$F$1381"}</definedName>
    <definedName name="HTML_Control" localSheetId="22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19" hidden="1">{"Tab1",#N/A,FALSE,"P";"Tab2",#N/A,FALSE,"P"}</definedName>
    <definedName name="hui" localSheetId="23" hidden="1">{"Tab1",#N/A,FALSE,"P";"Tab2",#N/A,FALSE,"P"}</definedName>
    <definedName name="hui" localSheetId="28" hidden="1">{"Tab1",#N/A,FALSE,"P";"Tab2",#N/A,FALSE,"P"}</definedName>
    <definedName name="hui" localSheetId="30" hidden="1">{"Tab1",#N/A,FALSE,"P";"Tab2",#N/A,FALSE,"P"}</definedName>
    <definedName name="hui" localSheetId="1" hidden="1">{"Tab1",#N/A,FALSE,"P";"Tab2",#N/A,FALSE,"P"}</definedName>
    <definedName name="hui" localSheetId="24" hidden="1">{"Tab1",#N/A,FALSE,"P";"Tab2",#N/A,FALSE,"P"}</definedName>
    <definedName name="hui" localSheetId="25" hidden="1">{"Tab1",#N/A,FALSE,"P";"Tab2",#N/A,FALSE,"P"}</definedName>
    <definedName name="hui" localSheetId="26" hidden="1">{"Tab1",#N/A,FALSE,"P";"Tab2",#N/A,FALSE,"P"}</definedName>
    <definedName name="hui" localSheetId="27" hidden="1">{"Tab1",#N/A,FALSE,"P";"Tab2",#N/A,FALSE,"P"}</definedName>
    <definedName name="hui" localSheetId="29" hidden="1">{"Tab1",#N/A,FALSE,"P";"Tab2",#N/A,FALSE,"P"}</definedName>
    <definedName name="hui" localSheetId="41" hidden="1">{"Tab1",#N/A,FALSE,"P";"Tab2",#N/A,FALSE,"P"}</definedName>
    <definedName name="hui" localSheetId="42" hidden="1">{"Tab1",#N/A,FALSE,"P";"Tab2",#N/A,FALSE,"P"}</definedName>
    <definedName name="hui" localSheetId="43" hidden="1">{"Tab1",#N/A,FALSE,"P";"Tab2",#N/A,FALSE,"P"}</definedName>
    <definedName name="hui" localSheetId="18" hidden="1">{"Tab1",#N/A,FALSE,"P";"Tab2",#N/A,FALSE,"P"}</definedName>
    <definedName name="hui" localSheetId="20" hidden="1">{"Tab1",#N/A,FALSE,"P";"Tab2",#N/A,FALSE,"P"}</definedName>
    <definedName name="hui" localSheetId="21" hidden="1">{"Tab1",#N/A,FALSE,"P";"Tab2",#N/A,FALSE,"P"}</definedName>
    <definedName name="hui" localSheetId="22" hidden="1">{"Tab1",#N/A,FALSE,"P";"Tab2",#N/A,FALSE,"P"}</definedName>
    <definedName name="hui" hidden="1">{"Tab1",#N/A,FALSE,"P";"Tab2",#N/A,FALSE,"P"}</definedName>
    <definedName name="huo" localSheetId="19" hidden="1">{"Tab1",#N/A,FALSE,"P";"Tab2",#N/A,FALSE,"P"}</definedName>
    <definedName name="huo" localSheetId="23" hidden="1">{"Tab1",#N/A,FALSE,"P";"Tab2",#N/A,FALSE,"P"}</definedName>
    <definedName name="huo" localSheetId="28" hidden="1">{"Tab1",#N/A,FALSE,"P";"Tab2",#N/A,FALSE,"P"}</definedName>
    <definedName name="huo" localSheetId="30" hidden="1">{"Tab1",#N/A,FALSE,"P";"Tab2",#N/A,FALSE,"P"}</definedName>
    <definedName name="huo" localSheetId="1" hidden="1">{"Tab1",#N/A,FALSE,"P";"Tab2",#N/A,FALSE,"P"}</definedName>
    <definedName name="huo" localSheetId="24" hidden="1">{"Tab1",#N/A,FALSE,"P";"Tab2",#N/A,FALSE,"P"}</definedName>
    <definedName name="huo" localSheetId="25" hidden="1">{"Tab1",#N/A,FALSE,"P";"Tab2",#N/A,FALSE,"P"}</definedName>
    <definedName name="huo" localSheetId="26" hidden="1">{"Tab1",#N/A,FALSE,"P";"Tab2",#N/A,FALSE,"P"}</definedName>
    <definedName name="huo" localSheetId="27" hidden="1">{"Tab1",#N/A,FALSE,"P";"Tab2",#N/A,FALSE,"P"}</definedName>
    <definedName name="huo" localSheetId="29" hidden="1">{"Tab1",#N/A,FALSE,"P";"Tab2",#N/A,FALSE,"P"}</definedName>
    <definedName name="huo" localSheetId="41" hidden="1">{"Tab1",#N/A,FALSE,"P";"Tab2",#N/A,FALSE,"P"}</definedName>
    <definedName name="huo" localSheetId="42" hidden="1">{"Tab1",#N/A,FALSE,"P";"Tab2",#N/A,FALSE,"P"}</definedName>
    <definedName name="huo" localSheetId="43" hidden="1">{"Tab1",#N/A,FALSE,"P";"Tab2",#N/A,FALSE,"P"}</definedName>
    <definedName name="huo" localSheetId="18" hidden="1">{"Tab1",#N/A,FALSE,"P";"Tab2",#N/A,FALSE,"P"}</definedName>
    <definedName name="huo" localSheetId="20" hidden="1">{"Tab1",#N/A,FALSE,"P";"Tab2",#N/A,FALSE,"P"}</definedName>
    <definedName name="huo" localSheetId="21" hidden="1">{"Tab1",#N/A,FALSE,"P";"Tab2",#N/A,FALSE,"P"}</definedName>
    <definedName name="huo" localSheetId="22" hidden="1">{"Tab1",#N/A,FALSE,"P";"Tab2",#N/A,FALSE,"P"}</definedName>
    <definedName name="huo" hidden="1">{"Tab1",#N/A,FALSE,"P";"Tab2",#N/A,FALSE,"P"}</definedName>
    <definedName name="hutyu7" localSheetId="28" hidden="1">#REF!</definedName>
    <definedName name="hutyu7" localSheetId="1" hidden="1">#REF!</definedName>
    <definedName name="hutyu7" localSheetId="29" hidden="1">#REF!</definedName>
    <definedName name="hutyu7" localSheetId="42" hidden="1">#REF!</definedName>
    <definedName name="hutyu7" localSheetId="43" hidden="1">#REF!</definedName>
    <definedName name="hutyu7" localSheetId="18" hidden="1">#REF!</definedName>
    <definedName name="hutyu7" localSheetId="20" hidden="1">#REF!</definedName>
    <definedName name="hutyu7" localSheetId="21" hidden="1">#REF!</definedName>
    <definedName name="hutyu7" localSheetId="22" hidden="1">#REF!</definedName>
    <definedName name="hutyu7" hidden="1">#REF!</definedName>
    <definedName name="HVYNONO1" localSheetId="29">[66]nonopec!#REF!</definedName>
    <definedName name="HVYNONO1" localSheetId="43">[66]nonopec!#REF!</definedName>
    <definedName name="HVYNONO1" localSheetId="18">[66]nonopec!#REF!</definedName>
    <definedName name="HVYNONO1" localSheetId="20">[66]nonopec!#REF!</definedName>
    <definedName name="HVYNONO1" localSheetId="21">[66]nonopec!#REF!</definedName>
    <definedName name="HVYNONO1" localSheetId="22">[66]nonopec!#REF!</definedName>
    <definedName name="HVYNONO1">[66]nonopec!#REF!</definedName>
    <definedName name="HVYNONO2" localSheetId="29">[66]nonopec!#REF!</definedName>
    <definedName name="HVYNONO2" localSheetId="43">[66]nonopec!#REF!</definedName>
    <definedName name="HVYNONO2" localSheetId="18">[66]nonopec!#REF!</definedName>
    <definedName name="HVYNONO2" localSheetId="20">[66]nonopec!#REF!</definedName>
    <definedName name="HVYNONO2" localSheetId="21">[66]nonopec!#REF!</definedName>
    <definedName name="HVYNONO2" localSheetId="22">[66]nonopec!#REF!</definedName>
    <definedName name="HVYNONO2">[66]nonopec!#REF!</definedName>
    <definedName name="HVYNONOPEC" localSheetId="29">[66]nonopec!#REF!</definedName>
    <definedName name="HVYNONOPEC">[66]nonopec!#REF!</definedName>
    <definedName name="HVYOECD" localSheetId="29">[66]nonopec!#REF!</definedName>
    <definedName name="HVYOECD">[66]nonopec!#REF!</definedName>
    <definedName name="HVYOPEC">[66]nonopec!#REF!</definedName>
    <definedName name="HVYSUMM">[66]nonopec!#REF!</definedName>
    <definedName name="i" localSheetId="42">#REF!</definedName>
    <definedName name="i">#REF!</definedName>
    <definedName name="i2std" localSheetId="42">#REF!</definedName>
    <definedName name="i2std">#REF!</definedName>
    <definedName name="iave" localSheetId="42">#REF!</definedName>
    <definedName name="iave">#REF!</definedName>
    <definedName name="ibank1" localSheetId="42">#REF!</definedName>
    <definedName name="ibank1">#REF!</definedName>
    <definedName name="ibank2" localSheetId="42">#REF!</definedName>
    <definedName name="ibank2">#REF!</definedName>
    <definedName name="ibank3" localSheetId="42">#REF!</definedName>
    <definedName name="ibank3">#REF!</definedName>
    <definedName name="IBCA">'[62]IBCA-MOODY´S'!$C$4</definedName>
    <definedName name="Ibrd">[52]CIRRs!$C$63</definedName>
    <definedName name="Iceland_wt">'[67]OECD wgt'!$B$21</definedName>
    <definedName name="IDA">[52]CIRRs!$C$64</definedName>
    <definedName name="IDA_assistance">'[119]tab 14'!$B$6:$U$25</definedName>
    <definedName name="IDAr" localSheetId="28">#REF!</definedName>
    <definedName name="IDAr" localSheetId="1">#REF!</definedName>
    <definedName name="IDAr" localSheetId="29">#REF!</definedName>
    <definedName name="IDAr" localSheetId="42">#REF!</definedName>
    <definedName name="IDAr" localSheetId="43">#REF!</definedName>
    <definedName name="IDAr" localSheetId="18">#REF!</definedName>
    <definedName name="IDAr" localSheetId="20">#REF!</definedName>
    <definedName name="IDAr" localSheetId="21">#REF!</definedName>
    <definedName name="IDAr" localSheetId="22">#REF!</definedName>
    <definedName name="IDAr">#REF!</definedName>
    <definedName name="IDB" localSheetId="28">#REF!</definedName>
    <definedName name="IDB" localSheetId="1">#REF!</definedName>
    <definedName name="IDB" localSheetId="42">#REF!</definedName>
    <definedName name="IDB" localSheetId="43">#REF!</definedName>
    <definedName name="IDB" localSheetId="22">#REF!</definedName>
    <definedName name="IDB">#REF!</definedName>
    <definedName name="IESS" localSheetId="42">#REF!</definedName>
    <definedName name="IESS">#REF!</definedName>
    <definedName name="Ifad">[52]CIRRs!$C$65</definedName>
    <definedName name="IFSASSETS" localSheetId="28">#REF!</definedName>
    <definedName name="IFSASSETS" localSheetId="1">#REF!</definedName>
    <definedName name="IFSASSETS" localSheetId="42">#REF!</definedName>
    <definedName name="IFSASSETS" localSheetId="43">#REF!</definedName>
    <definedName name="IFSASSETS" localSheetId="22">#REF!</definedName>
    <definedName name="IFSASSETS">#REF!</definedName>
    <definedName name="IFSLIABS" localSheetId="28">#REF!</definedName>
    <definedName name="IFSLIABS" localSheetId="1">#REF!</definedName>
    <definedName name="IFSLIABS" localSheetId="42">#REF!</definedName>
    <definedName name="IFSLIABS" localSheetId="22">#REF!</definedName>
    <definedName name="IFSLIABS">#REF!</definedName>
    <definedName name="ii" localSheetId="19" hidden="1">{"Tab1",#N/A,FALSE,"P";"Tab2",#N/A,FALSE,"P"}</definedName>
    <definedName name="ii" localSheetId="23" hidden="1">{"Tab1",#N/A,FALSE,"P";"Tab2",#N/A,FALSE,"P"}</definedName>
    <definedName name="ii" localSheetId="28" hidden="1">{"Tab1",#N/A,FALSE,"P";"Tab2",#N/A,FALSE,"P"}</definedName>
    <definedName name="ii" localSheetId="30" hidden="1">{"Tab1",#N/A,FALSE,"P";"Tab2",#N/A,FALSE,"P"}</definedName>
    <definedName name="ii" localSheetId="1" hidden="1">{"Tab1",#N/A,FALSE,"P";"Tab2",#N/A,FALSE,"P"}</definedName>
    <definedName name="ii" localSheetId="24" hidden="1">{"Tab1",#N/A,FALSE,"P";"Tab2",#N/A,FALSE,"P"}</definedName>
    <definedName name="ii" localSheetId="25" hidden="1">{"Tab1",#N/A,FALSE,"P";"Tab2",#N/A,FALSE,"P"}</definedName>
    <definedName name="ii" localSheetId="26" hidden="1">{"Tab1",#N/A,FALSE,"P";"Tab2",#N/A,FALSE,"P"}</definedName>
    <definedName name="ii" localSheetId="27" hidden="1">{"Tab1",#N/A,FALSE,"P";"Tab2",#N/A,FALSE,"P"}</definedName>
    <definedName name="ii" localSheetId="29" hidden="1">{"Tab1",#N/A,FALSE,"P";"Tab2",#N/A,FALSE,"P"}</definedName>
    <definedName name="ii" localSheetId="41" hidden="1">{"Tab1",#N/A,FALSE,"P";"Tab2",#N/A,FALSE,"P"}</definedName>
    <definedName name="ii" localSheetId="42" hidden="1">{"Tab1",#N/A,FALSE,"P";"Tab2",#N/A,FALSE,"P"}</definedName>
    <definedName name="ii" localSheetId="43" hidden="1">{"Tab1",#N/A,FALSE,"P";"Tab2",#N/A,FALSE,"P"}</definedName>
    <definedName name="ii" localSheetId="18" hidden="1">{"Tab1",#N/A,FALSE,"P";"Tab2",#N/A,FALSE,"P"}</definedName>
    <definedName name="ii" localSheetId="20" hidden="1">{"Tab1",#N/A,FALSE,"P";"Tab2",#N/A,FALSE,"P"}</definedName>
    <definedName name="ii" localSheetId="21" hidden="1">{"Tab1",#N/A,FALSE,"P";"Tab2",#N/A,FALSE,"P"}</definedName>
    <definedName name="ii" localSheetId="22" hidden="1">{"Tab1",#N/A,FALSE,"P";"Tab2",#N/A,FALSE,"P"}</definedName>
    <definedName name="ii" hidden="1">{"Tab1",#N/A,FALSE,"P";"Tab2",#N/A,FALSE,"P"}</definedName>
    <definedName name="iii" localSheetId="19" hidden="1">{"Riqfin97",#N/A,FALSE,"Tran";"Riqfinpro",#N/A,FALSE,"Tran"}</definedName>
    <definedName name="iii" localSheetId="23" hidden="1">{"Riqfin97",#N/A,FALSE,"Tran";"Riqfinpro",#N/A,FALSE,"Tran"}</definedName>
    <definedName name="iii" localSheetId="28" hidden="1">{"Riqfin97",#N/A,FALSE,"Tran";"Riqfinpro",#N/A,FALSE,"Tran"}</definedName>
    <definedName name="iii" localSheetId="30" hidden="1">{"Riqfin97",#N/A,FALSE,"Tran";"Riqfinpro",#N/A,FALSE,"Tran"}</definedName>
    <definedName name="iii" localSheetId="1" hidden="1">{"Riqfin97",#N/A,FALSE,"Tran";"Riqfinpro",#N/A,FALSE,"Tran"}</definedName>
    <definedName name="iii" localSheetId="24" hidden="1">{"Riqfin97",#N/A,FALSE,"Tran";"Riqfinpro",#N/A,FALSE,"Tran"}</definedName>
    <definedName name="iii" localSheetId="25" hidden="1">{"Riqfin97",#N/A,FALSE,"Tran";"Riqfinpro",#N/A,FALSE,"Tran"}</definedName>
    <definedName name="iii" localSheetId="26" hidden="1">{"Riqfin97",#N/A,FALSE,"Tran";"Riqfinpro",#N/A,FALSE,"Tran"}</definedName>
    <definedName name="iii" localSheetId="27" hidden="1">{"Riqfin97",#N/A,FALSE,"Tran";"Riqfinpro",#N/A,FALSE,"Tran"}</definedName>
    <definedName name="iii" localSheetId="29" hidden="1">{"Riqfin97",#N/A,FALSE,"Tran";"Riqfinpro",#N/A,FALSE,"Tran"}</definedName>
    <definedName name="iii" localSheetId="41" hidden="1">{"Riqfin97",#N/A,FALSE,"Tran";"Riqfinpro",#N/A,FALSE,"Tran"}</definedName>
    <definedName name="iii" localSheetId="42" hidden="1">{"Riqfin97",#N/A,FALSE,"Tran";"Riqfinpro",#N/A,FALSE,"Tran"}</definedName>
    <definedName name="iii" localSheetId="43" hidden="1">{"Riqfin97",#N/A,FALSE,"Tran";"Riqfinpro",#N/A,FALSE,"Tran"}</definedName>
    <definedName name="iii" localSheetId="18" hidden="1">{"Riqfin97",#N/A,FALSE,"Tran";"Riqfinpro",#N/A,FALSE,"Tran"}</definedName>
    <definedName name="iii" localSheetId="20" hidden="1">{"Riqfin97",#N/A,FALSE,"Tran";"Riqfinpro",#N/A,FALSE,"Tran"}</definedName>
    <definedName name="iii" localSheetId="21" hidden="1">{"Riqfin97",#N/A,FALSE,"Tran";"Riqfinpro",#N/A,FALSE,"Tran"}</definedName>
    <definedName name="iii" localSheetId="22" hidden="1">{"Riqfin97",#N/A,FALSE,"Tran";"Riqfinpro",#N/A,FALSE,"Tran"}</definedName>
    <definedName name="iii" hidden="1">{"Riqfin97",#N/A,FALSE,"Tran";"Riqfinpro",#N/A,FALSE,"Tran"}</definedName>
    <definedName name="iiiiiiiiiii" localSheetId="28" hidden="1">#REF!</definedName>
    <definedName name="iiiiiiiiiii" localSheetId="1" hidden="1">#REF!</definedName>
    <definedName name="iiiiiiiiiii" localSheetId="29" hidden="1">#REF!</definedName>
    <definedName name="iiiiiiiiiii" localSheetId="42" hidden="1">#REF!</definedName>
    <definedName name="iiiiiiiiiii" localSheetId="43" hidden="1">#REF!</definedName>
    <definedName name="iiiiiiiiiii" localSheetId="18" hidden="1">#REF!</definedName>
    <definedName name="iiiiiiiiiii" localSheetId="20" hidden="1">#REF!</definedName>
    <definedName name="iiiiiiiiiii" localSheetId="21" hidden="1">#REF!</definedName>
    <definedName name="iiiiiiiiiii" localSheetId="22" hidden="1">#REF!</definedName>
    <definedName name="iiiiiiiiiii" hidden="1">#REF!</definedName>
    <definedName name="iiiiiiiiiiii" localSheetId="29" hidden="1">'[92]Fax a enviar'!#REF!</definedName>
    <definedName name="iiiiiiiiiiii" localSheetId="43" hidden="1">'[92]Fax a enviar'!#REF!</definedName>
    <definedName name="iiiiiiiiiiii" localSheetId="18" hidden="1">'[92]Fax a enviar'!#REF!</definedName>
    <definedName name="iiiiiiiiiiii" localSheetId="20" hidden="1">'[92]Fax a enviar'!#REF!</definedName>
    <definedName name="iiiiiiiiiiii" localSheetId="21" hidden="1">'[92]Fax a enviar'!#REF!</definedName>
    <definedName name="iiiiiiiiiiii" localSheetId="22" hidden="1">'[92]Fax a enviar'!#REF!</definedName>
    <definedName name="iiiiiiiiiiii" hidden="1">'[92]Fax a enviar'!#REF!</definedName>
    <definedName name="iiiiiiiiiiiiiiiii" localSheetId="29" hidden="1">'[92]Fax a enviar'!#REF!</definedName>
    <definedName name="iiiiiiiiiiiiiiiii" localSheetId="43" hidden="1">'[92]Fax a enviar'!#REF!</definedName>
    <definedName name="iiiiiiiiiiiiiiiii" localSheetId="18" hidden="1">'[92]Fax a enviar'!#REF!</definedName>
    <definedName name="iiiiiiiiiiiiiiiii" localSheetId="20" hidden="1">'[92]Fax a enviar'!#REF!</definedName>
    <definedName name="iiiiiiiiiiiiiiiii" localSheetId="21" hidden="1">'[92]Fax a enviar'!#REF!</definedName>
    <definedName name="iiiiiiiiiiiiiiiii" localSheetId="22" hidden="1">'[92]Fax a enviar'!#REF!</definedName>
    <definedName name="iiiiiiiiiiiiiiiii" hidden="1">'[92]Fax a enviar'!#REF!</definedName>
    <definedName name="iiiiiiiiiiiiiiiiiiiiiiiiii" localSheetId="28" hidden="1">#REF!</definedName>
    <definedName name="iiiiiiiiiiiiiiiiiiiiiiiiii" localSheetId="1" hidden="1">#REF!</definedName>
    <definedName name="iiiiiiiiiiiiiiiiiiiiiiiiii" localSheetId="29" hidden="1">#REF!</definedName>
    <definedName name="iiiiiiiiiiiiiiiiiiiiiiiiii" localSheetId="42" hidden="1">#REF!</definedName>
    <definedName name="iiiiiiiiiiiiiiiiiiiiiiiiii" localSheetId="43" hidden="1">#REF!</definedName>
    <definedName name="iiiiiiiiiiiiiiiiiiiiiiiiii" localSheetId="18" hidden="1">#REF!</definedName>
    <definedName name="iiiiiiiiiiiiiiiiiiiiiiiiii" localSheetId="20" hidden="1">#REF!</definedName>
    <definedName name="iiiiiiiiiiiiiiiiiiiiiiiiii" localSheetId="21" hidden="1">#REF!</definedName>
    <definedName name="iiiiiiiiiiiiiiiiiiiiiiiiii" localSheetId="22" hidden="1">#REF!</definedName>
    <definedName name="iiiiiiiiiiiiiiiiiiiiiiiiii" hidden="1">#REF!</definedName>
    <definedName name="iiiooo" localSheetId="28">#REF!</definedName>
    <definedName name="iiiooo" localSheetId="1">#REF!</definedName>
    <definedName name="iiiooo" localSheetId="42">#REF!</definedName>
    <definedName name="iiiooo" localSheetId="43">#REF!</definedName>
    <definedName name="iiiooo" localSheetId="22">#REF!</definedName>
    <definedName name="iiiooo">#REF!</definedName>
    <definedName name="IKR" localSheetId="28">#REF!</definedName>
    <definedName name="IKR" localSheetId="1">#REF!</definedName>
    <definedName name="IKR" localSheetId="42">#REF!</definedName>
    <definedName name="IKR" localSheetId="43">#REF!</definedName>
    <definedName name="IKR" localSheetId="22">#REF!</definedName>
    <definedName name="IKR">#REF!</definedName>
    <definedName name="ilo" localSheetId="19" hidden="1">{"Riqfin97",#N/A,FALSE,"Tran";"Riqfinpro",#N/A,FALSE,"Tran"}</definedName>
    <definedName name="ilo" localSheetId="23" hidden="1">{"Riqfin97",#N/A,FALSE,"Tran";"Riqfinpro",#N/A,FALSE,"Tran"}</definedName>
    <definedName name="ilo" localSheetId="28" hidden="1">{"Riqfin97",#N/A,FALSE,"Tran";"Riqfinpro",#N/A,FALSE,"Tran"}</definedName>
    <definedName name="ilo" localSheetId="30" hidden="1">{"Riqfin97",#N/A,FALSE,"Tran";"Riqfinpro",#N/A,FALSE,"Tran"}</definedName>
    <definedName name="ilo" localSheetId="1" hidden="1">{"Riqfin97",#N/A,FALSE,"Tran";"Riqfinpro",#N/A,FALSE,"Tran"}</definedName>
    <definedName name="ilo" localSheetId="24" hidden="1">{"Riqfin97",#N/A,FALSE,"Tran";"Riqfinpro",#N/A,FALSE,"Tran"}</definedName>
    <definedName name="ilo" localSheetId="25" hidden="1">{"Riqfin97",#N/A,FALSE,"Tran";"Riqfinpro",#N/A,FALSE,"Tran"}</definedName>
    <definedName name="ilo" localSheetId="26" hidden="1">{"Riqfin97",#N/A,FALSE,"Tran";"Riqfinpro",#N/A,FALSE,"Tran"}</definedName>
    <definedName name="ilo" localSheetId="27" hidden="1">{"Riqfin97",#N/A,FALSE,"Tran";"Riqfinpro",#N/A,FALSE,"Tran"}</definedName>
    <definedName name="ilo" localSheetId="29" hidden="1">{"Riqfin97",#N/A,FALSE,"Tran";"Riqfinpro",#N/A,FALSE,"Tran"}</definedName>
    <definedName name="ilo" localSheetId="41" hidden="1">{"Riqfin97",#N/A,FALSE,"Tran";"Riqfinpro",#N/A,FALSE,"Tran"}</definedName>
    <definedName name="ilo" localSheetId="42" hidden="1">{"Riqfin97",#N/A,FALSE,"Tran";"Riqfinpro",#N/A,FALSE,"Tran"}</definedName>
    <definedName name="ilo" localSheetId="43" hidden="1">{"Riqfin97",#N/A,FALSE,"Tran";"Riqfinpro",#N/A,FALSE,"Tran"}</definedName>
    <definedName name="ilo" localSheetId="18" hidden="1">{"Riqfin97",#N/A,FALSE,"Tran";"Riqfinpro",#N/A,FALSE,"Tran"}</definedName>
    <definedName name="ilo" localSheetId="20" hidden="1">{"Riqfin97",#N/A,FALSE,"Tran";"Riqfinpro",#N/A,FALSE,"Tran"}</definedName>
    <definedName name="ilo" localSheetId="21" hidden="1">{"Riqfin97",#N/A,FALSE,"Tran";"Riqfinpro",#N/A,FALSE,"Tran"}</definedName>
    <definedName name="ilo" localSheetId="22" hidden="1">{"Riqfin97",#N/A,FALSE,"Tran";"Riqfinpro",#N/A,FALSE,"Tran"}</definedName>
    <definedName name="ilo" hidden="1">{"Riqfin97",#N/A,FALSE,"Tran";"Riqfinpro",#N/A,FALSE,"Tran"}</definedName>
    <definedName name="ilu" localSheetId="19" hidden="1">{"Riqfin97",#N/A,FALSE,"Tran";"Riqfinpro",#N/A,FALSE,"Tran"}</definedName>
    <definedName name="ilu" localSheetId="23" hidden="1">{"Riqfin97",#N/A,FALSE,"Tran";"Riqfinpro",#N/A,FALSE,"Tran"}</definedName>
    <definedName name="ilu" localSheetId="28" hidden="1">{"Riqfin97",#N/A,FALSE,"Tran";"Riqfinpro",#N/A,FALSE,"Tran"}</definedName>
    <definedName name="ilu" localSheetId="30" hidden="1">{"Riqfin97",#N/A,FALSE,"Tran";"Riqfinpro",#N/A,FALSE,"Tran"}</definedName>
    <definedName name="ilu" localSheetId="1" hidden="1">{"Riqfin97",#N/A,FALSE,"Tran";"Riqfinpro",#N/A,FALSE,"Tran"}</definedName>
    <definedName name="ilu" localSheetId="24" hidden="1">{"Riqfin97",#N/A,FALSE,"Tran";"Riqfinpro",#N/A,FALSE,"Tran"}</definedName>
    <definedName name="ilu" localSheetId="25" hidden="1">{"Riqfin97",#N/A,FALSE,"Tran";"Riqfinpro",#N/A,FALSE,"Tran"}</definedName>
    <definedName name="ilu" localSheetId="26" hidden="1">{"Riqfin97",#N/A,FALSE,"Tran";"Riqfinpro",#N/A,FALSE,"Tran"}</definedName>
    <definedName name="ilu" localSheetId="27" hidden="1">{"Riqfin97",#N/A,FALSE,"Tran";"Riqfinpro",#N/A,FALSE,"Tran"}</definedName>
    <definedName name="ilu" localSheetId="29" hidden="1">{"Riqfin97",#N/A,FALSE,"Tran";"Riqfinpro",#N/A,FALSE,"Tran"}</definedName>
    <definedName name="ilu" localSheetId="41" hidden="1">{"Riqfin97",#N/A,FALSE,"Tran";"Riqfinpro",#N/A,FALSE,"Tran"}</definedName>
    <definedName name="ilu" localSheetId="42" hidden="1">{"Riqfin97",#N/A,FALSE,"Tran";"Riqfinpro",#N/A,FALSE,"Tran"}</definedName>
    <definedName name="ilu" localSheetId="43" hidden="1">{"Riqfin97",#N/A,FALSE,"Tran";"Riqfinpro",#N/A,FALSE,"Tran"}</definedName>
    <definedName name="ilu" localSheetId="18" hidden="1">{"Riqfin97",#N/A,FALSE,"Tran";"Riqfinpro",#N/A,FALSE,"Tran"}</definedName>
    <definedName name="ilu" localSheetId="20" hidden="1">{"Riqfin97",#N/A,FALSE,"Tran";"Riqfinpro",#N/A,FALSE,"Tran"}</definedName>
    <definedName name="ilu" localSheetId="21" hidden="1">{"Riqfin97",#N/A,FALSE,"Tran";"Riqfinpro",#N/A,FALSE,"Tran"}</definedName>
    <definedName name="ilu" localSheetId="22" hidden="1">{"Riqfin97",#N/A,FALSE,"Tran";"Riqfinpro",#N/A,FALSE,"Tran"}</definedName>
    <definedName name="ilu" hidden="1">{"Riqfin97",#N/A,FALSE,"Tran";"Riqfinpro",#N/A,FALSE,"Tran"}</definedName>
    <definedName name="IM" localSheetId="28">#REF!</definedName>
    <definedName name="IM" localSheetId="1">#REF!</definedName>
    <definedName name="IM" localSheetId="29">#REF!</definedName>
    <definedName name="IM" localSheetId="42">#REF!</definedName>
    <definedName name="IM" localSheetId="43">#REF!</definedName>
    <definedName name="IM" localSheetId="18">#REF!</definedName>
    <definedName name="IM" localSheetId="20">#REF!</definedName>
    <definedName name="IM" localSheetId="21">#REF!</definedName>
    <definedName name="IM" localSheetId="22">#REF!</definedName>
    <definedName name="IM">#REF!</definedName>
    <definedName name="ima" localSheetId="42">#REF!</definedName>
    <definedName name="ima">#REF!</definedName>
    <definedName name="imaor" localSheetId="42">#REF!</definedName>
    <definedName name="imaor">#REF!</definedName>
    <definedName name="IMF" localSheetId="28">#REF!</definedName>
    <definedName name="IMF" localSheetId="1">#REF!</definedName>
    <definedName name="IMF" localSheetId="42">#REF!</definedName>
    <definedName name="IMF" localSheetId="43">#REF!</definedName>
    <definedName name="IMF" localSheetId="22">#REF!</definedName>
    <definedName name="IMF">#REF!</definedName>
    <definedName name="impacto" localSheetId="42">#REF!</definedName>
    <definedName name="impacto">#REF!</definedName>
    <definedName name="Importaciones" localSheetId="43" hidden="1">'[16]Base Original'!#REF!</definedName>
    <definedName name="Importaciones" localSheetId="22" hidden="1">'[16]Base Original'!#REF!</definedName>
    <definedName name="Importaciones" hidden="1">'[16]Base Original'!#REF!</definedName>
    <definedName name="impresionueva" localSheetId="42">#REF!</definedName>
    <definedName name="impresionueva">#REF!</definedName>
    <definedName name="Imprimir_área_IM" localSheetId="42">#REF!</definedName>
    <definedName name="Imprimir_área_IM">#REF!</definedName>
    <definedName name="ind" localSheetId="42">#REF!</definedName>
    <definedName name="ind">#REF!</definedName>
    <definedName name="INDICE" localSheetId="29">[23]Programa!#REF!</definedName>
    <definedName name="INDICE" localSheetId="42">[23]Programa!#REF!</definedName>
    <definedName name="INDICE">[23]Programa!#REF!</definedName>
    <definedName name="INDICEPRODUCCIO" localSheetId="28">#REF!</definedName>
    <definedName name="INDICEPRODUCCIO" localSheetId="1">#REF!</definedName>
    <definedName name="INDICEPRODUCCIO" localSheetId="29">#REF!</definedName>
    <definedName name="INDICEPRODUCCIO" localSheetId="42">#REF!</definedName>
    <definedName name="INDICEPRODUCCIO" localSheetId="43">#REF!</definedName>
    <definedName name="INDICEPRODUCCIO" localSheetId="18">#REF!</definedName>
    <definedName name="INDICEPRODUCCIO" localSheetId="20">#REF!</definedName>
    <definedName name="INDICEPRODUCCIO" localSheetId="21">#REF!</definedName>
    <definedName name="INDICEPRODUCCIO" localSheetId="22">#REF!</definedName>
    <definedName name="INDICEPRODUCCIO">#REF!</definedName>
    <definedName name="indigo">#N/A</definedName>
    <definedName name="INE" localSheetId="42">#REF!</definedName>
    <definedName name="INE">#REF!</definedName>
    <definedName name="INECEL" localSheetId="42">#REF!</definedName>
    <definedName name="INECEL">#REF!</definedName>
    <definedName name="INF">[85]SUPUESTOS!A$21</definedName>
    <definedName name="INFISC1" localSheetId="42">#REF!</definedName>
    <definedName name="INFISC1">#REF!</definedName>
    <definedName name="INFISC2" localSheetId="42">#REF!</definedName>
    <definedName name="INFISC2">#REF!</definedName>
    <definedName name="Inflation">[84]CPI!$A$210:$M$354</definedName>
    <definedName name="info" localSheetId="42">#REF!</definedName>
    <definedName name="info">#REF!</definedName>
    <definedName name="INFOGER" localSheetId="29">[59]BCP!#REF!</definedName>
    <definedName name="INFOGER" localSheetId="43">[59]BCP!#REF!</definedName>
    <definedName name="INFOGER" localSheetId="18">[59]BCP!#REF!</definedName>
    <definedName name="INFOGER" localSheetId="20">[59]BCP!#REF!</definedName>
    <definedName name="INFOGER" localSheetId="21">[59]BCP!#REF!</definedName>
    <definedName name="INFOGER" localSheetId="22">[59]BCP!#REF!</definedName>
    <definedName name="INFOGER">[59]BCP!#REF!</definedName>
    <definedName name="infonotes" localSheetId="42">#REF!</definedName>
    <definedName name="infonotes">#REF!</definedName>
    <definedName name="INGOES96" localSheetId="42">#REF!</definedName>
    <definedName name="INGOES96">#REF!</definedName>
    <definedName name="INGRESOS" localSheetId="28">#REF!</definedName>
    <definedName name="INGRESOS" localSheetId="1">#REF!</definedName>
    <definedName name="INGRESOS" localSheetId="29">#REF!</definedName>
    <definedName name="INGRESOS" localSheetId="42">#REF!</definedName>
    <definedName name="ingresos" localSheetId="43">#REF!</definedName>
    <definedName name="INGRESOS" localSheetId="18">#REF!</definedName>
    <definedName name="INGRESOS" localSheetId="20">#REF!</definedName>
    <definedName name="INGRESOS" localSheetId="21">#REF!</definedName>
    <definedName name="INGRESOS" localSheetId="22">#REF!</definedName>
    <definedName name="INGRESOS">#REF!</definedName>
    <definedName name="INIT" localSheetId="28">#REF!</definedName>
    <definedName name="INIT" localSheetId="1">#REF!</definedName>
    <definedName name="INIT" localSheetId="42">#REF!</definedName>
    <definedName name="INIT" localSheetId="43">#REF!</definedName>
    <definedName name="INIT" localSheetId="22">#REF!</definedName>
    <definedName name="INIT">#REF!</definedName>
    <definedName name="INMN" localSheetId="42">#REF!</definedName>
    <definedName name="INMN">#REF!</definedName>
    <definedName name="INPROJ" localSheetId="42">#REF!</definedName>
    <definedName name="INPROJ">#REF!</definedName>
    <definedName name="INPUT_2" localSheetId="43">[20]Input!#REF!</definedName>
    <definedName name="INPUT_2" localSheetId="22">[20]Input!#REF!</definedName>
    <definedName name="INPUT_2">[20]Input!#REF!</definedName>
    <definedName name="INPUT_4" localSheetId="43">[20]Input!#REF!</definedName>
    <definedName name="INPUT_4" localSheetId="22">[20]Input!#REF!</definedName>
    <definedName name="INPUT_4">[20]Input!#REF!</definedName>
    <definedName name="INPUTSB" localSheetId="42">#REF!</definedName>
    <definedName name="INPUTSB">#REF!</definedName>
    <definedName name="Inst_ReportHeader" localSheetId="42">#REF!</definedName>
    <definedName name="Inst_ReportHeader">#REF!</definedName>
    <definedName name="Inst_Response" localSheetId="42">#REF!</definedName>
    <definedName name="Inst_Response">#REF!</definedName>
    <definedName name="InstitutionName" localSheetId="42">#REF!</definedName>
    <definedName name="InstitutionName">#REF!</definedName>
    <definedName name="int" localSheetId="42">#REF!</definedName>
    <definedName name="int">#REF!</definedName>
    <definedName name="Int.Crédito">'[50]Ranking Bancario'!$BF$5:$BJ$54</definedName>
    <definedName name="Int.Inv">'[50]Ranking Bancario'!$BN$5:$BR$54</definedName>
    <definedName name="INTERES" localSheetId="28">#REF!</definedName>
    <definedName name="INTERES" localSheetId="1">#REF!</definedName>
    <definedName name="INTERES" localSheetId="29">#REF!</definedName>
    <definedName name="INTERES" localSheetId="42">#REF!</definedName>
    <definedName name="INTERES" localSheetId="43">#REF!</definedName>
    <definedName name="INTERES" localSheetId="18">#REF!</definedName>
    <definedName name="INTERES" localSheetId="20">#REF!</definedName>
    <definedName name="INTERES" localSheetId="21">#REF!</definedName>
    <definedName name="INTERES" localSheetId="22">#REF!</definedName>
    <definedName name="INTERES">#REF!</definedName>
    <definedName name="INTEREST" localSheetId="28">#REF!</definedName>
    <definedName name="INTEREST" localSheetId="1">#REF!</definedName>
    <definedName name="INTEREST" localSheetId="42">#REF!</definedName>
    <definedName name="INTEREST" localSheetId="43">#REF!</definedName>
    <definedName name="INTEREST" localSheetId="22">#REF!</definedName>
    <definedName name="INTEREST">#REF!</definedName>
    <definedName name="Interest_IDA">[101]NPV!$B$27</definedName>
    <definedName name="Interest_IDA1" localSheetId="42">#REF!</definedName>
    <definedName name="Interest_IDA1">#REF!</definedName>
    <definedName name="Interest_NC" localSheetId="28">[101]NPV!#REF!</definedName>
    <definedName name="Interest_NC" localSheetId="1">[101]NPV!#REF!</definedName>
    <definedName name="Interest_NC" localSheetId="29">[101]NPV!#REF!</definedName>
    <definedName name="Interest_NC" localSheetId="18">[101]NPV!#REF!</definedName>
    <definedName name="Interest_NC" localSheetId="20">[101]NPV!#REF!</definedName>
    <definedName name="Interest_NC" localSheetId="21">[101]NPV!#REF!</definedName>
    <definedName name="Interest_NC">[101]NPV!#REF!</definedName>
    <definedName name="InterestRate" localSheetId="28">#REF!</definedName>
    <definedName name="InterestRate" localSheetId="1">#REF!</definedName>
    <definedName name="InterestRate" localSheetId="29">#REF!</definedName>
    <definedName name="InterestRate" localSheetId="42">#REF!</definedName>
    <definedName name="InterestRate" localSheetId="43">#REF!</definedName>
    <definedName name="InterestRate" localSheetId="18">#REF!</definedName>
    <definedName name="InterestRate" localSheetId="20">#REF!</definedName>
    <definedName name="InterestRate" localSheetId="21">#REF!</definedName>
    <definedName name="InterestRate" localSheetId="22">#REF!</definedName>
    <definedName name="InterestRate">#REF!</definedName>
    <definedName name="inthalf">[120]Sheet4!$C$58:$G$112</definedName>
    <definedName name="INTR_NEW">[58]Debt!#REF!</definedName>
    <definedName name="INTR_OLD">[58]Debt!#REF!</definedName>
    <definedName name="INTR_RAT">[58]Debt!#REF!</definedName>
    <definedName name="INTR_TOT">[58]Debt!#REF!</definedName>
    <definedName name="IPC" localSheetId="29">[121]ipc!#REF!</definedName>
    <definedName name="IPC" localSheetId="43">[121]ipc!#REF!</definedName>
    <definedName name="IPC" localSheetId="18">[121]ipc!#REF!</definedName>
    <definedName name="IPC" localSheetId="20">[121]ipc!#REF!</definedName>
    <definedName name="IPC" localSheetId="21">[121]ipc!#REF!</definedName>
    <definedName name="IPC" localSheetId="22">[121]ipc!#REF!</definedName>
    <definedName name="IPC">[121]ipc!#REF!</definedName>
    <definedName name="ipc98j" localSheetId="29">[23]Programa!#REF!</definedName>
    <definedName name="ipc98j" localSheetId="42">[23]Programa!#REF!</definedName>
    <definedName name="ipc98j">[23]Programa!#REF!</definedName>
    <definedName name="ipc98s" localSheetId="42">#REF!</definedName>
    <definedName name="ipc98s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eland_wt">'[67]OECD wgt'!$B$22</definedName>
    <definedName name="IRLS" localSheetId="28">#REF!</definedName>
    <definedName name="IRLS" localSheetId="1">#REF!</definedName>
    <definedName name="IRLS" localSheetId="29">#REF!</definedName>
    <definedName name="IRLS" localSheetId="42">#REF!</definedName>
    <definedName name="IRLS" localSheetId="43">#REF!</definedName>
    <definedName name="IRLS" localSheetId="18">#REF!</definedName>
    <definedName name="IRLS" localSheetId="20">#REF!</definedName>
    <definedName name="IRLS" localSheetId="21">#REF!</definedName>
    <definedName name="IRLS" localSheetId="22">#REF!</definedName>
    <definedName name="IRLS">#REF!</definedName>
    <definedName name="IRLS1" localSheetId="28">#REF!</definedName>
    <definedName name="IRLS1" localSheetId="1">#REF!</definedName>
    <definedName name="IRLS1" localSheetId="42">#REF!</definedName>
    <definedName name="IRLS1" localSheetId="43">#REF!</definedName>
    <definedName name="IRLS1" localSheetId="22">#REF!</definedName>
    <definedName name="IRLS1">#REF!</definedName>
    <definedName name="IRP" localSheetId="28">#REF!</definedName>
    <definedName name="IRP" localSheetId="1">#REF!</definedName>
    <definedName name="IRP" localSheetId="42">#REF!</definedName>
    <definedName name="IRP" localSheetId="43">#REF!</definedName>
    <definedName name="IRP" localSheetId="22">#REF!</definedName>
    <definedName name="IRP">#REF!</definedName>
    <definedName name="ISD" localSheetId="42">#REF!</definedName>
    <definedName name="ISD">#REF!</definedName>
    <definedName name="IsDB">[52]CIRRs!$C$68</definedName>
    <definedName name="ishocked" localSheetId="42">#REF!</definedName>
    <definedName name="ishocked">#REF!</definedName>
    <definedName name="ishocked2" localSheetId="42">#REF!</definedName>
    <definedName name="ishocked2">#REF!</definedName>
    <definedName name="ISSS96" localSheetId="42">#REF!</definedName>
    <definedName name="ISSS96">#REF!</definedName>
    <definedName name="ISTA96" localSheetId="42">#REF!</definedName>
    <definedName name="ISTA96">#REF!</definedName>
    <definedName name="istd" localSheetId="42">#REF!</definedName>
    <definedName name="istd">#REF!</definedName>
    <definedName name="Italy_wt">'[67]OECD wgt'!$B$8</definedName>
    <definedName name="ITL" localSheetId="42">#REF!</definedName>
    <definedName name="ITL">#REF!</definedName>
    <definedName name="iuf.kugj">#N/A</definedName>
    <definedName name="iyiyiy" localSheetId="28" hidden="1">#REF!</definedName>
    <definedName name="iyiyiy" localSheetId="1" hidden="1">#REF!</definedName>
    <definedName name="iyiyiy" localSheetId="29" hidden="1">#REF!</definedName>
    <definedName name="iyiyiy" localSheetId="42" hidden="1">#REF!</definedName>
    <definedName name="iyiyiy" localSheetId="43" hidden="1">#REF!</definedName>
    <definedName name="iyiyiy" localSheetId="18" hidden="1">#REF!</definedName>
    <definedName name="iyiyiy" localSheetId="20" hidden="1">#REF!</definedName>
    <definedName name="iyiyiy" localSheetId="21" hidden="1">#REF!</definedName>
    <definedName name="iyiyiy" localSheetId="22" hidden="1">#REF!</definedName>
    <definedName name="iyiyiy" hidden="1">#REF!</definedName>
    <definedName name="JA" localSheetId="28">#REF!</definedName>
    <definedName name="JA" localSheetId="1">#REF!</definedName>
    <definedName name="JA" localSheetId="42">#REF!</definedName>
    <definedName name="JA" localSheetId="43">#REF!</definedName>
    <definedName name="JA" localSheetId="22">#REF!</definedName>
    <definedName name="JA">#REF!</definedName>
    <definedName name="jagu4" localSheetId="28">#REF!</definedName>
    <definedName name="jagu4" localSheetId="1">#REF!</definedName>
    <definedName name="jagu4" localSheetId="42">#REF!</definedName>
    <definedName name="jagu4" localSheetId="43">#REF!</definedName>
    <definedName name="jagu4" localSheetId="22">#REF!</definedName>
    <definedName name="jagu4">#REF!</definedName>
    <definedName name="JAPCRUDE87" localSheetId="28">#REF!</definedName>
    <definedName name="JAPCRUDE87" localSheetId="1">#REF!</definedName>
    <definedName name="JAPCRUDE87" localSheetId="42">#REF!</definedName>
    <definedName name="JAPCRUDE87" localSheetId="22">#REF!</definedName>
    <definedName name="JAPCRUDE87">#REF!</definedName>
    <definedName name="JAPCRUDE88" localSheetId="28">#REF!</definedName>
    <definedName name="JAPCRUDE88" localSheetId="1">#REF!</definedName>
    <definedName name="JAPCRUDE88" localSheetId="42">#REF!</definedName>
    <definedName name="JAPCRUDE88" localSheetId="22">#REF!</definedName>
    <definedName name="JAPCRUDE88">#REF!</definedName>
    <definedName name="JAPPROD87" localSheetId="28">#REF!</definedName>
    <definedName name="JAPPROD87" localSheetId="1">#REF!</definedName>
    <definedName name="JAPPROD87" localSheetId="42">#REF!</definedName>
    <definedName name="JAPPROD87" localSheetId="22">#REF!</definedName>
    <definedName name="JAPPROD87">#REF!</definedName>
    <definedName name="JAPPROD88" localSheetId="28">#REF!</definedName>
    <definedName name="JAPPROD88" localSheetId="1">#REF!</definedName>
    <definedName name="JAPPROD88" localSheetId="42">#REF!</definedName>
    <definedName name="JAPPROD88" localSheetId="22">#REF!</definedName>
    <definedName name="JAPPROD88">#REF!</definedName>
    <definedName name="JAPTOT87" localSheetId="28">#REF!</definedName>
    <definedName name="JAPTOT87" localSheetId="1">#REF!</definedName>
    <definedName name="JAPTOT87" localSheetId="42">#REF!</definedName>
    <definedName name="JAPTOT87" localSheetId="22">#REF!</definedName>
    <definedName name="JAPTOT87">#REF!</definedName>
    <definedName name="JAPTOT88" localSheetId="28">#REF!</definedName>
    <definedName name="JAPTOT88" localSheetId="1">#REF!</definedName>
    <definedName name="JAPTOT88" localSheetId="42">#REF!</definedName>
    <definedName name="JAPTOT88" localSheetId="22">#REF!</definedName>
    <definedName name="JAPTOT88">#REF!</definedName>
    <definedName name="JHAN1" localSheetId="42">#REF!</definedName>
    <definedName name="JHAN1">#REF!</definedName>
    <definedName name="JHAN2" localSheetId="42">#REF!</definedName>
    <definedName name="JHAN2">#REF!</definedName>
    <definedName name="JHAN3" localSheetId="42">#REF!</definedName>
    <definedName name="JHAN3">#REF!</definedName>
    <definedName name="JHAN4" localSheetId="42">#REF!</definedName>
    <definedName name="JHAN4">#REF!</definedName>
    <definedName name="Jin">'[36]Proposed arrangements'!#REF!</definedName>
    <definedName name="JJ" localSheetId="28">#REF!</definedName>
    <definedName name="JJ" localSheetId="1">#REF!</definedName>
    <definedName name="JJ" localSheetId="42">#REF!</definedName>
    <definedName name="JJ" localSheetId="22">#REF!</definedName>
    <definedName name="JJ">#REF!</definedName>
    <definedName name="jjj" localSheetId="28" hidden="1">'[64]Fax a enviar'!#REF!</definedName>
    <definedName name="jjj" localSheetId="29" hidden="1">'[64]Fax a enviar'!#REF!</definedName>
    <definedName name="jjj" localSheetId="43" hidden="1">'[64]Fax a enviar'!#REF!</definedName>
    <definedName name="jjj" localSheetId="18" hidden="1">'[64]Fax a enviar'!#REF!</definedName>
    <definedName name="jjj" localSheetId="20" hidden="1">'[64]Fax a enviar'!#REF!</definedName>
    <definedName name="jjj" localSheetId="21" hidden="1">'[64]Fax a enviar'!#REF!</definedName>
    <definedName name="jjj" localSheetId="22" hidden="1">'[64]Fax a enviar'!#REF!</definedName>
    <definedName name="jjj" hidden="1">'[64]Fax a enviar'!#REF!</definedName>
    <definedName name="jjjj" localSheetId="19" hidden="1">{"Tab1",#N/A,FALSE,"P";"Tab2",#N/A,FALSE,"P"}</definedName>
    <definedName name="jjjj" localSheetId="23" hidden="1">{"Tab1",#N/A,FALSE,"P";"Tab2",#N/A,FALSE,"P"}</definedName>
    <definedName name="jjjj" localSheetId="28" hidden="1">{"Tab1",#N/A,FALSE,"P";"Tab2",#N/A,FALSE,"P"}</definedName>
    <definedName name="jjjj" localSheetId="30" hidden="1">{"Tab1",#N/A,FALSE,"P";"Tab2",#N/A,FALSE,"P"}</definedName>
    <definedName name="jjjj" localSheetId="1" hidden="1">{"Tab1",#N/A,FALSE,"P";"Tab2",#N/A,FALSE,"P"}</definedName>
    <definedName name="jjjj" localSheetId="24" hidden="1">{"Tab1",#N/A,FALSE,"P";"Tab2",#N/A,FALSE,"P"}</definedName>
    <definedName name="jjjj" localSheetId="25" hidden="1">{"Tab1",#N/A,FALSE,"P";"Tab2",#N/A,FALSE,"P"}</definedName>
    <definedName name="jjjj" localSheetId="26" hidden="1">{"Tab1",#N/A,FALSE,"P";"Tab2",#N/A,FALSE,"P"}</definedName>
    <definedName name="jjjj" localSheetId="27" hidden="1">{"Tab1",#N/A,FALSE,"P";"Tab2",#N/A,FALSE,"P"}</definedName>
    <definedName name="jjjj" localSheetId="29" hidden="1">{"Tab1",#N/A,FALSE,"P";"Tab2",#N/A,FALSE,"P"}</definedName>
    <definedName name="jjjj" localSheetId="41" hidden="1">{"Tab1",#N/A,FALSE,"P";"Tab2",#N/A,FALSE,"P"}</definedName>
    <definedName name="jjjj" localSheetId="42" hidden="1">{"Tab1",#N/A,FALSE,"P";"Tab2",#N/A,FALSE,"P"}</definedName>
    <definedName name="jjjj" localSheetId="43" hidden="1">{"Tab1",#N/A,FALSE,"P";"Tab2",#N/A,FALSE,"P"}</definedName>
    <definedName name="jjjj" localSheetId="18" hidden="1">{"Tab1",#N/A,FALSE,"P";"Tab2",#N/A,FALSE,"P"}</definedName>
    <definedName name="jjjj" localSheetId="20" hidden="1">{"Tab1",#N/A,FALSE,"P";"Tab2",#N/A,FALSE,"P"}</definedName>
    <definedName name="jjjj" localSheetId="21" hidden="1">{"Tab1",#N/A,FALSE,"P";"Tab2",#N/A,FALSE,"P"}</definedName>
    <definedName name="jjjj" localSheetId="22" hidden="1">{"Tab1",#N/A,FALSE,"P";"Tab2",#N/A,FALSE,"P"}</definedName>
    <definedName name="jjjj" hidden="1">{"Tab1",#N/A,FALSE,"P";"Tab2",#N/A,FALSE,"P"}</definedName>
    <definedName name="jjjjjj" hidden="1">'[116]J(Priv.Cap)'!#REF!</definedName>
    <definedName name="JJJJJJJJJJ" localSheetId="28" hidden="1">#REF!</definedName>
    <definedName name="JJJJJJJJJJ" localSheetId="1" hidden="1">#REF!</definedName>
    <definedName name="JJJJJJJJJJ" localSheetId="29" hidden="1">#REF!</definedName>
    <definedName name="JJJJJJJJJJ" localSheetId="42" hidden="1">#REF!</definedName>
    <definedName name="JJJJJJJJJJ" localSheetId="43" hidden="1">#REF!</definedName>
    <definedName name="JJJJJJJJJJ" localSheetId="18" hidden="1">#REF!</definedName>
    <definedName name="JJJJJJJJJJ" localSheetId="20" hidden="1">#REF!</definedName>
    <definedName name="JJJJJJJJJJ" localSheetId="21" hidden="1">#REF!</definedName>
    <definedName name="JJJJJJJJJJ" localSheetId="22" hidden="1">#REF!</definedName>
    <definedName name="JJJJJJJJJJ" hidden="1">#REF!</definedName>
    <definedName name="jjjjjjjjjjjjjjjjjj" localSheetId="19" hidden="1">{"Tab1",#N/A,FALSE,"P";"Tab2",#N/A,FALSE,"P"}</definedName>
    <definedName name="jjjjjjjjjjjjjjjjjj" localSheetId="23" hidden="1">{"Tab1",#N/A,FALSE,"P";"Tab2",#N/A,FALSE,"P"}</definedName>
    <definedName name="jjjjjjjjjjjjjjjjjj" localSheetId="28" hidden="1">{"Tab1",#N/A,FALSE,"P";"Tab2",#N/A,FALSE,"P"}</definedName>
    <definedName name="jjjjjjjjjjjjjjjjjj" localSheetId="30" hidden="1">{"Tab1",#N/A,FALSE,"P";"Tab2",#N/A,FALSE,"P"}</definedName>
    <definedName name="jjjjjjjjjjjjjjjjjj" localSheetId="1" hidden="1">{"Tab1",#N/A,FALSE,"P";"Tab2",#N/A,FALSE,"P"}</definedName>
    <definedName name="jjjjjjjjjjjjjjjjjj" localSheetId="24" hidden="1">{"Tab1",#N/A,FALSE,"P";"Tab2",#N/A,FALSE,"P"}</definedName>
    <definedName name="jjjjjjjjjjjjjjjjjj" localSheetId="25" hidden="1">{"Tab1",#N/A,FALSE,"P";"Tab2",#N/A,FALSE,"P"}</definedName>
    <definedName name="jjjjjjjjjjjjjjjjjj" localSheetId="26" hidden="1">{"Tab1",#N/A,FALSE,"P";"Tab2",#N/A,FALSE,"P"}</definedName>
    <definedName name="jjjjjjjjjjjjjjjjjj" localSheetId="27" hidden="1">{"Tab1",#N/A,FALSE,"P";"Tab2",#N/A,FALSE,"P"}</definedName>
    <definedName name="jjjjjjjjjjjjjjjjjj" localSheetId="29" hidden="1">{"Tab1",#N/A,FALSE,"P";"Tab2",#N/A,FALSE,"P"}</definedName>
    <definedName name="jjjjjjjjjjjjjjjjjj" localSheetId="41" hidden="1">{"Tab1",#N/A,FALSE,"P";"Tab2",#N/A,FALSE,"P"}</definedName>
    <definedName name="jjjjjjjjjjjjjjjjjj" localSheetId="42" hidden="1">{"Tab1",#N/A,FALSE,"P";"Tab2",#N/A,FALSE,"P"}</definedName>
    <definedName name="jjjjjjjjjjjjjjjjjj" localSheetId="43" hidden="1">{"Tab1",#N/A,FALSE,"P";"Tab2",#N/A,FALSE,"P"}</definedName>
    <definedName name="jjjjjjjjjjjjjjjjjj" localSheetId="18" hidden="1">{"Tab1",#N/A,FALSE,"P";"Tab2",#N/A,FALSE,"P"}</definedName>
    <definedName name="jjjjjjjjjjjjjjjjjj" localSheetId="20" hidden="1">{"Tab1",#N/A,FALSE,"P";"Tab2",#N/A,FALSE,"P"}</definedName>
    <definedName name="jjjjjjjjjjjjjjjjjj" localSheetId="21" hidden="1">{"Tab1",#N/A,FALSE,"P";"Tab2",#N/A,FALSE,"P"}</definedName>
    <definedName name="jjjjjjjjjjjjjjjjjj" localSheetId="22" hidden="1">{"Tab1",#N/A,FALSE,"P";"Tab2",#N/A,FALSE,"P"}</definedName>
    <definedName name="jjjjjjjjjjjjjjjjjj" hidden="1">{"Tab1",#N/A,FALSE,"P";"Tab2",#N/A,FALSE,"P"}</definedName>
    <definedName name="jkk" localSheetId="19" hidden="1">{#N/A,#N/A,FALSE,"NFPS GDP"}</definedName>
    <definedName name="jkk" localSheetId="23" hidden="1">{#N/A,#N/A,FALSE,"NFPS GDP"}</definedName>
    <definedName name="jkk" localSheetId="28" hidden="1">{#N/A,#N/A,FALSE,"NFPS GDP"}</definedName>
    <definedName name="jkk" localSheetId="30" hidden="1">{#N/A,#N/A,FALSE,"NFPS GDP"}</definedName>
    <definedName name="jkk" localSheetId="1" hidden="1">{#N/A,#N/A,FALSE,"NFPS GDP"}</definedName>
    <definedName name="jkk" localSheetId="24" hidden="1">{#N/A,#N/A,FALSE,"NFPS GDP"}</definedName>
    <definedName name="jkk" localSheetId="25" hidden="1">{#N/A,#N/A,FALSE,"NFPS GDP"}</definedName>
    <definedName name="jkk" localSheetId="26" hidden="1">{#N/A,#N/A,FALSE,"NFPS GDP"}</definedName>
    <definedName name="jkk" localSheetId="27" hidden="1">{#N/A,#N/A,FALSE,"NFPS GDP"}</definedName>
    <definedName name="jkk" localSheetId="29" hidden="1">{#N/A,#N/A,FALSE,"NFPS GDP"}</definedName>
    <definedName name="jkk" localSheetId="41" hidden="1">{#N/A,#N/A,FALSE,"NFPS GDP"}</definedName>
    <definedName name="jkk" localSheetId="42" hidden="1">{#N/A,#N/A,FALSE,"NFPS GDP"}</definedName>
    <definedName name="jkk" localSheetId="43" hidden="1">{#N/A,#N/A,FALSE,"NFPS GDP"}</definedName>
    <definedName name="jkk" localSheetId="18" hidden="1">{#N/A,#N/A,FALSE,"NFPS GDP"}</definedName>
    <definedName name="jkk" localSheetId="20" hidden="1">{#N/A,#N/A,FALSE,"NFPS GDP"}</definedName>
    <definedName name="jkk" localSheetId="21" hidden="1">{#N/A,#N/A,FALSE,"NFPS GDP"}</definedName>
    <definedName name="jkk" localSheetId="22" hidden="1">{#N/A,#N/A,FALSE,"NFPS GDP"}</definedName>
    <definedName name="jkk" hidden="1">{#N/A,#N/A,FALSE,"NFPS GDP"}</definedName>
    <definedName name="JPY" localSheetId="28">#REF!</definedName>
    <definedName name="JPY" localSheetId="1">#REF!</definedName>
    <definedName name="JPY" localSheetId="29">#REF!</definedName>
    <definedName name="JPY" localSheetId="42">#REF!</definedName>
    <definedName name="JPY" localSheetId="43">#REF!</definedName>
    <definedName name="JPY" localSheetId="18">#REF!</definedName>
    <definedName name="JPY" localSheetId="20">#REF!</definedName>
    <definedName name="JPY" localSheetId="21">#REF!</definedName>
    <definedName name="JPY" localSheetId="22">#REF!</definedName>
    <definedName name="JPY">#REF!</definedName>
    <definedName name="JR" localSheetId="42">#REF!</definedName>
    <definedName name="JR">#REF!</definedName>
    <definedName name="jui" localSheetId="19" hidden="1">{"Riqfin97",#N/A,FALSE,"Tran";"Riqfinpro",#N/A,FALSE,"Tran"}</definedName>
    <definedName name="jui" localSheetId="23" hidden="1">{"Riqfin97",#N/A,FALSE,"Tran";"Riqfinpro",#N/A,FALSE,"Tran"}</definedName>
    <definedName name="jui" localSheetId="28" hidden="1">{"Riqfin97",#N/A,FALSE,"Tran";"Riqfinpro",#N/A,FALSE,"Tran"}</definedName>
    <definedName name="jui" localSheetId="30" hidden="1">{"Riqfin97",#N/A,FALSE,"Tran";"Riqfinpro",#N/A,FALSE,"Tran"}</definedName>
    <definedName name="jui" localSheetId="1" hidden="1">{"Riqfin97",#N/A,FALSE,"Tran";"Riqfinpro",#N/A,FALSE,"Tran"}</definedName>
    <definedName name="jui" localSheetId="24" hidden="1">{"Riqfin97",#N/A,FALSE,"Tran";"Riqfinpro",#N/A,FALSE,"Tran"}</definedName>
    <definedName name="jui" localSheetId="25" hidden="1">{"Riqfin97",#N/A,FALSE,"Tran";"Riqfinpro",#N/A,FALSE,"Tran"}</definedName>
    <definedName name="jui" localSheetId="26" hidden="1">{"Riqfin97",#N/A,FALSE,"Tran";"Riqfinpro",#N/A,FALSE,"Tran"}</definedName>
    <definedName name="jui" localSheetId="27" hidden="1">{"Riqfin97",#N/A,FALSE,"Tran";"Riqfinpro",#N/A,FALSE,"Tran"}</definedName>
    <definedName name="jui" localSheetId="29" hidden="1">{"Riqfin97",#N/A,FALSE,"Tran";"Riqfinpro",#N/A,FALSE,"Tran"}</definedName>
    <definedName name="jui" localSheetId="41" hidden="1">{"Riqfin97",#N/A,FALSE,"Tran";"Riqfinpro",#N/A,FALSE,"Tran"}</definedName>
    <definedName name="jui" localSheetId="42" hidden="1">{"Riqfin97",#N/A,FALSE,"Tran";"Riqfinpro",#N/A,FALSE,"Tran"}</definedName>
    <definedName name="jui" localSheetId="43" hidden="1">{"Riqfin97",#N/A,FALSE,"Tran";"Riqfinpro",#N/A,FALSE,"Tran"}</definedName>
    <definedName name="jui" localSheetId="18" hidden="1">{"Riqfin97",#N/A,FALSE,"Tran";"Riqfinpro",#N/A,FALSE,"Tran"}</definedName>
    <definedName name="jui" localSheetId="20" hidden="1">{"Riqfin97",#N/A,FALSE,"Tran";"Riqfinpro",#N/A,FALSE,"Tran"}</definedName>
    <definedName name="jui" localSheetId="21" hidden="1">{"Riqfin97",#N/A,FALSE,"Tran";"Riqfinpro",#N/A,FALSE,"Tran"}</definedName>
    <definedName name="jui" localSheetId="22" hidden="1">{"Riqfin97",#N/A,FALSE,"Tran";"Riqfinpro",#N/A,FALSE,"Tran"}</definedName>
    <definedName name="jui" hidden="1">{"Riqfin97",#N/A,FALSE,"Tran";"Riqfinpro",#N/A,FALSE,"Tran"}</definedName>
    <definedName name="JUL._89" localSheetId="42">#REF!</definedName>
    <definedName name="JUL._89">#REF!</definedName>
    <definedName name="JUN._89" localSheetId="42">#REF!</definedName>
    <definedName name="JUN._89">#REF!</definedName>
    <definedName name="JUNIO">'[106]Ranking Bancario'!$Z$4:$AD$54</definedName>
    <definedName name="JUROS" localSheetId="42">#REF!</definedName>
    <definedName name="JUROS">#REF!</definedName>
    <definedName name="jutjugyj" localSheetId="28" hidden="1">#REF!</definedName>
    <definedName name="jutjugyj" localSheetId="1" hidden="1">#REF!</definedName>
    <definedName name="jutjugyj" localSheetId="29" hidden="1">#REF!</definedName>
    <definedName name="jutjugyj" localSheetId="42" hidden="1">#REF!</definedName>
    <definedName name="jutjugyj" localSheetId="43" hidden="1">#REF!</definedName>
    <definedName name="jutjugyj" localSheetId="18" hidden="1">#REF!</definedName>
    <definedName name="jutjugyj" localSheetId="20" hidden="1">#REF!</definedName>
    <definedName name="jutjugyj" localSheetId="21" hidden="1">#REF!</definedName>
    <definedName name="jutjugyj" localSheetId="22" hidden="1">#REF!</definedName>
    <definedName name="jutjugyj" hidden="1">#REF!</definedName>
    <definedName name="juy" localSheetId="19" hidden="1">{"Tab1",#N/A,FALSE,"P";"Tab2",#N/A,FALSE,"P"}</definedName>
    <definedName name="juy" localSheetId="23" hidden="1">{"Tab1",#N/A,FALSE,"P";"Tab2",#N/A,FALSE,"P"}</definedName>
    <definedName name="juy" localSheetId="28" hidden="1">{"Tab1",#N/A,FALSE,"P";"Tab2",#N/A,FALSE,"P"}</definedName>
    <definedName name="juy" localSheetId="30" hidden="1">{"Tab1",#N/A,FALSE,"P";"Tab2",#N/A,FALSE,"P"}</definedName>
    <definedName name="juy" localSheetId="1" hidden="1">{"Tab1",#N/A,FALSE,"P";"Tab2",#N/A,FALSE,"P"}</definedName>
    <definedName name="juy" localSheetId="24" hidden="1">{"Tab1",#N/A,FALSE,"P";"Tab2",#N/A,FALSE,"P"}</definedName>
    <definedName name="juy" localSheetId="25" hidden="1">{"Tab1",#N/A,FALSE,"P";"Tab2",#N/A,FALSE,"P"}</definedName>
    <definedName name="juy" localSheetId="26" hidden="1">{"Tab1",#N/A,FALSE,"P";"Tab2",#N/A,FALSE,"P"}</definedName>
    <definedName name="juy" localSheetId="27" hidden="1">{"Tab1",#N/A,FALSE,"P";"Tab2",#N/A,FALSE,"P"}</definedName>
    <definedName name="juy" localSheetId="29" hidden="1">{"Tab1",#N/A,FALSE,"P";"Tab2",#N/A,FALSE,"P"}</definedName>
    <definedName name="juy" localSheetId="41" hidden="1">{"Tab1",#N/A,FALSE,"P";"Tab2",#N/A,FALSE,"P"}</definedName>
    <definedName name="juy" localSheetId="42" hidden="1">{"Tab1",#N/A,FALSE,"P";"Tab2",#N/A,FALSE,"P"}</definedName>
    <definedName name="juy" localSheetId="43" hidden="1">{"Tab1",#N/A,FALSE,"P";"Tab2",#N/A,FALSE,"P"}</definedName>
    <definedName name="juy" localSheetId="18" hidden="1">{"Tab1",#N/A,FALSE,"P";"Tab2",#N/A,FALSE,"P"}</definedName>
    <definedName name="juy" localSheetId="20" hidden="1">{"Tab1",#N/A,FALSE,"P";"Tab2",#N/A,FALSE,"P"}</definedName>
    <definedName name="juy" localSheetId="21" hidden="1">{"Tab1",#N/A,FALSE,"P";"Tab2",#N/A,FALSE,"P"}</definedName>
    <definedName name="juy" localSheetId="22" hidden="1">{"Tab1",#N/A,FALSE,"P";"Tab2",#N/A,FALSE,"P"}</definedName>
    <definedName name="juy" hidden="1">{"Tab1",#N/A,FALSE,"P";"Tab2",#N/A,FALSE,"P"}</definedName>
    <definedName name="k" localSheetId="19" hidden="1">{"Main Economic Indicators",#N/A,FALSE,"C"}</definedName>
    <definedName name="k" localSheetId="23" hidden="1">{"Main Economic Indicators",#N/A,FALSE,"C"}</definedName>
    <definedName name="k" localSheetId="28" hidden="1">{"Main Economic Indicators",#N/A,FALSE,"C"}</definedName>
    <definedName name="k" localSheetId="30" hidden="1">{"Main Economic Indicators",#N/A,FALSE,"C"}</definedName>
    <definedName name="k" localSheetId="1" hidden="1">{"Main Economic Indicators",#N/A,FALSE,"C"}</definedName>
    <definedName name="k" localSheetId="24" hidden="1">{"Main Economic Indicators",#N/A,FALSE,"C"}</definedName>
    <definedName name="k" localSheetId="25" hidden="1">{"Main Economic Indicators",#N/A,FALSE,"C"}</definedName>
    <definedName name="k" localSheetId="26" hidden="1">{"Main Economic Indicators",#N/A,FALSE,"C"}</definedName>
    <definedName name="k" localSheetId="27" hidden="1">{"Main Economic Indicators",#N/A,FALSE,"C"}</definedName>
    <definedName name="k" localSheetId="29" hidden="1">{"Main Economic Indicators",#N/A,FALSE,"C"}</definedName>
    <definedName name="k" localSheetId="41" hidden="1">{"Main Economic Indicators",#N/A,FALSE,"C"}</definedName>
    <definedName name="k" localSheetId="42" hidden="1">{"Main Economic Indicators",#N/A,FALSE,"C"}</definedName>
    <definedName name="k" localSheetId="43" hidden="1">{"Main Economic Indicators",#N/A,FALSE,"C"}</definedName>
    <definedName name="k" localSheetId="18" hidden="1">{"Main Economic Indicators",#N/A,FALSE,"C"}</definedName>
    <definedName name="k" localSheetId="20" hidden="1">{"Main Economic Indicators",#N/A,FALSE,"C"}</definedName>
    <definedName name="k" localSheetId="21" hidden="1">{"Main Economic Indicators",#N/A,FALSE,"C"}</definedName>
    <definedName name="k" localSheetId="22" hidden="1">{"Main Economic Indicators",#N/A,FALSE,"C"}</definedName>
    <definedName name="k" hidden="1">{"Main Economic Indicators",#N/A,FALSE,"C"}</definedName>
    <definedName name="KD" localSheetId="28">#REF!</definedName>
    <definedName name="KD" localSheetId="1">#REF!</definedName>
    <definedName name="KD" localSheetId="29">#REF!</definedName>
    <definedName name="KD" localSheetId="42">#REF!</definedName>
    <definedName name="KD" localSheetId="43">#REF!</definedName>
    <definedName name="KD" localSheetId="18">#REF!</definedName>
    <definedName name="KD" localSheetId="20">#REF!</definedName>
    <definedName name="KD" localSheetId="21">#REF!</definedName>
    <definedName name="KD" localSheetId="22">#REF!</definedName>
    <definedName name="KD">#REF!</definedName>
    <definedName name="KD1A" localSheetId="28">#REF!</definedName>
    <definedName name="KD1A" localSheetId="1">#REF!</definedName>
    <definedName name="KD1A" localSheetId="42">#REF!</definedName>
    <definedName name="KD1A" localSheetId="43">#REF!</definedName>
    <definedName name="KD1A" localSheetId="22">#REF!</definedName>
    <definedName name="KD1A">#REF!</definedName>
    <definedName name="khkh" localSheetId="43" hidden="1">'[92]Fax a enviar'!#REF!</definedName>
    <definedName name="khkh" localSheetId="22" hidden="1">'[92]Fax a enviar'!#REF!</definedName>
    <definedName name="khkh" hidden="1">'[92]Fax a enviar'!#REF!</definedName>
    <definedName name="KID">'[106]base de datos MODULO I'!$B$4:$E$49</definedName>
    <definedName name="kiiiiii" localSheetId="28" hidden="1">#REF!</definedName>
    <definedName name="kiiiiii" localSheetId="1" hidden="1">#REF!</definedName>
    <definedName name="kiiiiii" localSheetId="29" hidden="1">#REF!</definedName>
    <definedName name="kiiiiii" localSheetId="42" hidden="1">#REF!</definedName>
    <definedName name="kiiiiii" localSheetId="43" hidden="1">#REF!</definedName>
    <definedName name="kiiiiii" localSheetId="18" hidden="1">#REF!</definedName>
    <definedName name="kiiiiii" localSheetId="20" hidden="1">#REF!</definedName>
    <definedName name="kiiiiii" localSheetId="21" hidden="1">#REF!</definedName>
    <definedName name="kiiiiii" localSheetId="22" hidden="1">#REF!</definedName>
    <definedName name="kiiiiii" hidden="1">#REF!</definedName>
    <definedName name="kim" localSheetId="28">#REF!</definedName>
    <definedName name="kim" localSheetId="1">#REF!</definedName>
    <definedName name="kim" localSheetId="42">#REF!</definedName>
    <definedName name="kim" localSheetId="43">#REF!</definedName>
    <definedName name="kim" localSheetId="22">#REF!</definedName>
    <definedName name="kim">#REF!</definedName>
    <definedName name="kio" localSheetId="19" hidden="1">{"Tab1",#N/A,FALSE,"P";"Tab2",#N/A,FALSE,"P"}</definedName>
    <definedName name="kio" localSheetId="23" hidden="1">{"Tab1",#N/A,FALSE,"P";"Tab2",#N/A,FALSE,"P"}</definedName>
    <definedName name="kio" localSheetId="28" hidden="1">{"Tab1",#N/A,FALSE,"P";"Tab2",#N/A,FALSE,"P"}</definedName>
    <definedName name="kio" localSheetId="30" hidden="1">{"Tab1",#N/A,FALSE,"P";"Tab2",#N/A,FALSE,"P"}</definedName>
    <definedName name="kio" localSheetId="1" hidden="1">{"Tab1",#N/A,FALSE,"P";"Tab2",#N/A,FALSE,"P"}</definedName>
    <definedName name="kio" localSheetId="24" hidden="1">{"Tab1",#N/A,FALSE,"P";"Tab2",#N/A,FALSE,"P"}</definedName>
    <definedName name="kio" localSheetId="25" hidden="1">{"Tab1",#N/A,FALSE,"P";"Tab2",#N/A,FALSE,"P"}</definedName>
    <definedName name="kio" localSheetId="26" hidden="1">{"Tab1",#N/A,FALSE,"P";"Tab2",#N/A,FALSE,"P"}</definedName>
    <definedName name="kio" localSheetId="27" hidden="1">{"Tab1",#N/A,FALSE,"P";"Tab2",#N/A,FALSE,"P"}</definedName>
    <definedName name="kio" localSheetId="29" hidden="1">{"Tab1",#N/A,FALSE,"P";"Tab2",#N/A,FALSE,"P"}</definedName>
    <definedName name="kio" localSheetId="41" hidden="1">{"Tab1",#N/A,FALSE,"P";"Tab2",#N/A,FALSE,"P"}</definedName>
    <definedName name="kio" localSheetId="42" hidden="1">{"Tab1",#N/A,FALSE,"P";"Tab2",#N/A,FALSE,"P"}</definedName>
    <definedName name="kio" localSheetId="43" hidden="1">{"Tab1",#N/A,FALSE,"P";"Tab2",#N/A,FALSE,"P"}</definedName>
    <definedName name="kio" localSheetId="18" hidden="1">{"Tab1",#N/A,FALSE,"P";"Tab2",#N/A,FALSE,"P"}</definedName>
    <definedName name="kio" localSheetId="20" hidden="1">{"Tab1",#N/A,FALSE,"P";"Tab2",#N/A,FALSE,"P"}</definedName>
    <definedName name="kio" localSheetId="21" hidden="1">{"Tab1",#N/A,FALSE,"P";"Tab2",#N/A,FALSE,"P"}</definedName>
    <definedName name="kio" localSheetId="22" hidden="1">{"Tab1",#N/A,FALSE,"P";"Tab2",#N/A,FALSE,"P"}</definedName>
    <definedName name="kio" hidden="1">{"Tab1",#N/A,FALSE,"P";"Tab2",#N/A,FALSE,"P"}</definedName>
    <definedName name="kiu" localSheetId="19" hidden="1">{"Riqfin97",#N/A,FALSE,"Tran";"Riqfinpro",#N/A,FALSE,"Tran"}</definedName>
    <definedName name="kiu" localSheetId="23" hidden="1">{"Riqfin97",#N/A,FALSE,"Tran";"Riqfinpro",#N/A,FALSE,"Tran"}</definedName>
    <definedName name="kiu" localSheetId="28" hidden="1">{"Riqfin97",#N/A,FALSE,"Tran";"Riqfinpro",#N/A,FALSE,"Tran"}</definedName>
    <definedName name="kiu" localSheetId="30" hidden="1">{"Riqfin97",#N/A,FALSE,"Tran";"Riqfinpro",#N/A,FALSE,"Tran"}</definedName>
    <definedName name="kiu" localSheetId="1" hidden="1">{"Riqfin97",#N/A,FALSE,"Tran";"Riqfinpro",#N/A,FALSE,"Tran"}</definedName>
    <definedName name="kiu" localSheetId="24" hidden="1">{"Riqfin97",#N/A,FALSE,"Tran";"Riqfinpro",#N/A,FALSE,"Tran"}</definedName>
    <definedName name="kiu" localSheetId="25" hidden="1">{"Riqfin97",#N/A,FALSE,"Tran";"Riqfinpro",#N/A,FALSE,"Tran"}</definedName>
    <definedName name="kiu" localSheetId="26" hidden="1">{"Riqfin97",#N/A,FALSE,"Tran";"Riqfinpro",#N/A,FALSE,"Tran"}</definedName>
    <definedName name="kiu" localSheetId="27" hidden="1">{"Riqfin97",#N/A,FALSE,"Tran";"Riqfinpro",#N/A,FALSE,"Tran"}</definedName>
    <definedName name="kiu" localSheetId="29" hidden="1">{"Riqfin97",#N/A,FALSE,"Tran";"Riqfinpro",#N/A,FALSE,"Tran"}</definedName>
    <definedName name="kiu" localSheetId="41" hidden="1">{"Riqfin97",#N/A,FALSE,"Tran";"Riqfinpro",#N/A,FALSE,"Tran"}</definedName>
    <definedName name="kiu" localSheetId="42" hidden="1">{"Riqfin97",#N/A,FALSE,"Tran";"Riqfinpro",#N/A,FALSE,"Tran"}</definedName>
    <definedName name="kiu" localSheetId="43" hidden="1">{"Riqfin97",#N/A,FALSE,"Tran";"Riqfinpro",#N/A,FALSE,"Tran"}</definedName>
    <definedName name="kiu" localSheetId="18" hidden="1">{"Riqfin97",#N/A,FALSE,"Tran";"Riqfinpro",#N/A,FALSE,"Tran"}</definedName>
    <definedName name="kiu" localSheetId="20" hidden="1">{"Riqfin97",#N/A,FALSE,"Tran";"Riqfinpro",#N/A,FALSE,"Tran"}</definedName>
    <definedName name="kiu" localSheetId="21" hidden="1">{"Riqfin97",#N/A,FALSE,"Tran";"Riqfinpro",#N/A,FALSE,"Tran"}</definedName>
    <definedName name="kiu" localSheetId="22" hidden="1">{"Riqfin97",#N/A,FALSE,"Tran";"Riqfinpro",#N/A,FALSE,"Tran"}</definedName>
    <definedName name="kiu" hidden="1">{"Riqfin97",#N/A,FALSE,"Tran";"Riqfinpro",#N/A,FALSE,"Tran"}</definedName>
    <definedName name="kjkj" hidden="1">'[92]Fax a enviar'!#REF!</definedName>
    <definedName name="kk" localSheetId="19" hidden="1">{"Tab1",#N/A,FALSE,"P";"Tab2",#N/A,FALSE,"P"}</definedName>
    <definedName name="kk" localSheetId="23" hidden="1">{"Tab1",#N/A,FALSE,"P";"Tab2",#N/A,FALSE,"P"}</definedName>
    <definedName name="kk" localSheetId="28" hidden="1">{"Tab1",#N/A,FALSE,"P";"Tab2",#N/A,FALSE,"P"}</definedName>
    <definedName name="kk" localSheetId="30" hidden="1">{"Tab1",#N/A,FALSE,"P";"Tab2",#N/A,FALSE,"P"}</definedName>
    <definedName name="kk" localSheetId="1" hidden="1">{"Tab1",#N/A,FALSE,"P";"Tab2",#N/A,FALSE,"P"}</definedName>
    <definedName name="kk" localSheetId="24" hidden="1">{"Tab1",#N/A,FALSE,"P";"Tab2",#N/A,FALSE,"P"}</definedName>
    <definedName name="kk" localSheetId="25" hidden="1">{"Tab1",#N/A,FALSE,"P";"Tab2",#N/A,FALSE,"P"}</definedName>
    <definedName name="kk" localSheetId="26" hidden="1">{"Tab1",#N/A,FALSE,"P";"Tab2",#N/A,FALSE,"P"}</definedName>
    <definedName name="kk" localSheetId="27" hidden="1">{"Tab1",#N/A,FALSE,"P";"Tab2",#N/A,FALSE,"P"}</definedName>
    <definedName name="kk" localSheetId="29" hidden="1">{"Tab1",#N/A,FALSE,"P";"Tab2",#N/A,FALSE,"P"}</definedName>
    <definedName name="kk" localSheetId="41" hidden="1">{"Tab1",#N/A,FALSE,"P";"Tab2",#N/A,FALSE,"P"}</definedName>
    <definedName name="kk" localSheetId="42" hidden="1">{"Tab1",#N/A,FALSE,"P";"Tab2",#N/A,FALSE,"P"}</definedName>
    <definedName name="kk" localSheetId="43" hidden="1">{"Tab1",#N/A,FALSE,"P";"Tab2",#N/A,FALSE,"P"}</definedName>
    <definedName name="kk" localSheetId="18" hidden="1">{"Tab1",#N/A,FALSE,"P";"Tab2",#N/A,FALSE,"P"}</definedName>
    <definedName name="kk" localSheetId="20" hidden="1">{"Tab1",#N/A,FALSE,"P";"Tab2",#N/A,FALSE,"P"}</definedName>
    <definedName name="kk" localSheetId="21" hidden="1">{"Tab1",#N/A,FALSE,"P";"Tab2",#N/A,FALSE,"P"}</definedName>
    <definedName name="kk" localSheetId="22" hidden="1">{"Tab1",#N/A,FALSE,"P";"Tab2",#N/A,FALSE,"P"}</definedName>
    <definedName name="kk" hidden="1">{"Tab1",#N/A,FALSE,"P";"Tab2",#N/A,FALSE,"P"}</definedName>
    <definedName name="kkk" localSheetId="19" hidden="1">{"Tab1",#N/A,FALSE,"P";"Tab2",#N/A,FALSE,"P"}</definedName>
    <definedName name="kkk" localSheetId="23" hidden="1">{"Tab1",#N/A,FALSE,"P";"Tab2",#N/A,FALSE,"P"}</definedName>
    <definedName name="kkk" localSheetId="28" hidden="1">{"Tab1",#N/A,FALSE,"P";"Tab2",#N/A,FALSE,"P"}</definedName>
    <definedName name="kkk" localSheetId="30" hidden="1">{"Tab1",#N/A,FALSE,"P";"Tab2",#N/A,FALSE,"P"}</definedName>
    <definedName name="kkk" localSheetId="1" hidden="1">{"Tab1",#N/A,FALSE,"P";"Tab2",#N/A,FALSE,"P"}</definedName>
    <definedName name="kkk" localSheetId="24" hidden="1">{"Tab1",#N/A,FALSE,"P";"Tab2",#N/A,FALSE,"P"}</definedName>
    <definedName name="kkk" localSheetId="25" hidden="1">{"Tab1",#N/A,FALSE,"P";"Tab2",#N/A,FALSE,"P"}</definedName>
    <definedName name="kkk" localSheetId="26" hidden="1">{"Tab1",#N/A,FALSE,"P";"Tab2",#N/A,FALSE,"P"}</definedName>
    <definedName name="kkk" localSheetId="27" hidden="1">{"Tab1",#N/A,FALSE,"P";"Tab2",#N/A,FALSE,"P"}</definedName>
    <definedName name="kkk" localSheetId="29" hidden="1">{"Tab1",#N/A,FALSE,"P";"Tab2",#N/A,FALSE,"P"}</definedName>
    <definedName name="kkk" localSheetId="41" hidden="1">{"Tab1",#N/A,FALSE,"P";"Tab2",#N/A,FALSE,"P"}</definedName>
    <definedName name="kkk" localSheetId="42" hidden="1">{"Tab1",#N/A,FALSE,"P";"Tab2",#N/A,FALSE,"P"}</definedName>
    <definedName name="kkk" localSheetId="43" hidden="1">{"Tab1",#N/A,FALSE,"P";"Tab2",#N/A,FALSE,"P"}</definedName>
    <definedName name="kkk" localSheetId="18" hidden="1">{"Tab1",#N/A,FALSE,"P";"Tab2",#N/A,FALSE,"P"}</definedName>
    <definedName name="kkk" localSheetId="20" hidden="1">{"Tab1",#N/A,FALSE,"P";"Tab2",#N/A,FALSE,"P"}</definedName>
    <definedName name="kkk" localSheetId="21" hidden="1">{"Tab1",#N/A,FALSE,"P";"Tab2",#N/A,FALSE,"P"}</definedName>
    <definedName name="kkk" localSheetId="22" hidden="1">{"Tab1",#N/A,FALSE,"P";"Tab2",#N/A,FALSE,"P"}</definedName>
    <definedName name="kkk" hidden="1">{"Tab1",#N/A,FALSE,"P";"Tab2",#N/A,FALSE,"P"}</definedName>
    <definedName name="kkkk" hidden="1">[122]M!#REF!</definedName>
    <definedName name="kkkkk" hidden="1">'[123]J(Priv.Cap)'!#REF!</definedName>
    <definedName name="kkkkkkkk" localSheetId="19" hidden="1">{"Riqfin97",#N/A,FALSE,"Tran";"Riqfinpro",#N/A,FALSE,"Tran"}</definedName>
    <definedName name="kkkkkkkk" localSheetId="23" hidden="1">{"Riqfin97",#N/A,FALSE,"Tran";"Riqfinpro",#N/A,FALSE,"Tran"}</definedName>
    <definedName name="kkkkkkkk" localSheetId="28" hidden="1">{"Riqfin97",#N/A,FALSE,"Tran";"Riqfinpro",#N/A,FALSE,"Tran"}</definedName>
    <definedName name="kkkkkkkk" localSheetId="30" hidden="1">{"Riqfin97",#N/A,FALSE,"Tran";"Riqfinpro",#N/A,FALSE,"Tran"}</definedName>
    <definedName name="kkkkkkkk" localSheetId="1" hidden="1">{"Riqfin97",#N/A,FALSE,"Tran";"Riqfinpro",#N/A,FALSE,"Tran"}</definedName>
    <definedName name="kkkkkkkk" localSheetId="24" hidden="1">{"Riqfin97",#N/A,FALSE,"Tran";"Riqfinpro",#N/A,FALSE,"Tran"}</definedName>
    <definedName name="kkkkkkkk" localSheetId="25" hidden="1">{"Riqfin97",#N/A,FALSE,"Tran";"Riqfinpro",#N/A,FALSE,"Tran"}</definedName>
    <definedName name="kkkkkkkk" localSheetId="26" hidden="1">{"Riqfin97",#N/A,FALSE,"Tran";"Riqfinpro",#N/A,FALSE,"Tran"}</definedName>
    <definedName name="kkkkkkkk" localSheetId="27" hidden="1">{"Riqfin97",#N/A,FALSE,"Tran";"Riqfinpro",#N/A,FALSE,"Tran"}</definedName>
    <definedName name="kkkkkkkk" localSheetId="29" hidden="1">{"Riqfin97",#N/A,FALSE,"Tran";"Riqfinpro",#N/A,FALSE,"Tran"}</definedName>
    <definedName name="kkkkkkkk" localSheetId="41" hidden="1">{"Riqfin97",#N/A,FALSE,"Tran";"Riqfinpro",#N/A,FALSE,"Tran"}</definedName>
    <definedName name="kkkkkkkk" localSheetId="42" hidden="1">{"Riqfin97",#N/A,FALSE,"Tran";"Riqfinpro",#N/A,FALSE,"Tran"}</definedName>
    <definedName name="kkkkkkkk" localSheetId="43" hidden="1">{"Riqfin97",#N/A,FALSE,"Tran";"Riqfinpro",#N/A,FALSE,"Tran"}</definedName>
    <definedName name="kkkkkkkk" localSheetId="18" hidden="1">{"Riqfin97",#N/A,FALSE,"Tran";"Riqfinpro",#N/A,FALSE,"Tran"}</definedName>
    <definedName name="kkkkkkkk" localSheetId="20" hidden="1">{"Riqfin97",#N/A,FALSE,"Tran";"Riqfinpro",#N/A,FALSE,"Tran"}</definedName>
    <definedName name="kkkkkkkk" localSheetId="21" hidden="1">{"Riqfin97",#N/A,FALSE,"Tran";"Riqfinpro",#N/A,FALSE,"Tran"}</definedName>
    <definedName name="kkkkkkkk" localSheetId="22" hidden="1">{"Riqfin97",#N/A,FALSE,"Tran";"Riqfinpro",#N/A,FALSE,"Tran"}</definedName>
    <definedName name="kkkkkkkk" hidden="1">{"Riqfin97",#N/A,FALSE,"Tran";"Riqfinpro",#N/A,FALSE,"Tran"}</definedName>
    <definedName name="KWD" localSheetId="42">#REF!</definedName>
    <definedName name="KWD">#REF!</definedName>
    <definedName name="kykiyu" hidden="1">'[92]Fax a enviar'!#REF!</definedName>
    <definedName name="L">[112]DA!#REF!</definedName>
    <definedName name="L_">#N/A</definedName>
    <definedName name="LastOpenedWorkSheet" localSheetId="28">#REF!</definedName>
    <definedName name="LastOpenedWorkSheet" localSheetId="1">#REF!</definedName>
    <definedName name="LastOpenedWorkSheet" localSheetId="29">#REF!</definedName>
    <definedName name="LastOpenedWorkSheet" localSheetId="42">#REF!</definedName>
    <definedName name="LastOpenedWorkSheet" localSheetId="43">#REF!</definedName>
    <definedName name="LastOpenedWorkSheet" localSheetId="18">#REF!</definedName>
    <definedName name="LastOpenedWorkSheet" localSheetId="20">#REF!</definedName>
    <definedName name="LastOpenedWorkSheet" localSheetId="21">#REF!</definedName>
    <definedName name="LastOpenedWorkSheet" localSheetId="22">#REF!</definedName>
    <definedName name="LastOpenedWorkSheet">#REF!</definedName>
    <definedName name="LastRefreshed" localSheetId="28">#REF!</definedName>
    <definedName name="LastRefreshed" localSheetId="1">#REF!</definedName>
    <definedName name="LastRefreshed" localSheetId="42">#REF!</definedName>
    <definedName name="LastRefreshed" localSheetId="43">#REF!</definedName>
    <definedName name="LastRefreshed" localSheetId="22">#REF!</definedName>
    <definedName name="LastRefreshed">#REF!</definedName>
    <definedName name="LD" localSheetId="28">#REF!</definedName>
    <definedName name="LD" localSheetId="1">#REF!</definedName>
    <definedName name="LD" localSheetId="42">#REF!</definedName>
    <definedName name="LD" localSheetId="43">#REF!</definedName>
    <definedName name="LD" localSheetId="22">#REF!</definedName>
    <definedName name="LD">#REF!</definedName>
    <definedName name="LD1A" localSheetId="28">#REF!</definedName>
    <definedName name="LD1A" localSheetId="1">#REF!</definedName>
    <definedName name="LD1A" localSheetId="42">#REF!</definedName>
    <definedName name="LD1A" localSheetId="22">#REF!</definedName>
    <definedName name="LD1A">#REF!</definedName>
    <definedName name="LE" localSheetId="28">#REF!</definedName>
    <definedName name="LE" localSheetId="1">#REF!</definedName>
    <definedName name="LE" localSheetId="42">#REF!</definedName>
    <definedName name="LE" localSheetId="22">#REF!</definedName>
    <definedName name="LE">#REF!</definedName>
    <definedName name="LE1A" localSheetId="28">#REF!</definedName>
    <definedName name="LE1A" localSheetId="1">#REF!</definedName>
    <definedName name="LE1A" localSheetId="42">#REF!</definedName>
    <definedName name="LE1A" localSheetId="22">#REF!</definedName>
    <definedName name="LE1A">#REF!</definedName>
    <definedName name="LEAP" localSheetId="28">#REF!</definedName>
    <definedName name="LEAP" localSheetId="1">#REF!</definedName>
    <definedName name="LEAP" localSheetId="42">#REF!</definedName>
    <definedName name="LEAP" localSheetId="22">#REF!</definedName>
    <definedName name="LEAP">#REF!</definedName>
    <definedName name="LEGC" localSheetId="42">#REF!</definedName>
    <definedName name="LEGC">#REF!</definedName>
    <definedName name="LG" localSheetId="42">#REF!</definedName>
    <definedName name="LG">#REF!</definedName>
    <definedName name="LGperc" localSheetId="42">#REF!</definedName>
    <definedName name="LGperc">#REF!</definedName>
    <definedName name="LGTNONO1">[66]nonopec!#REF!</definedName>
    <definedName name="LGTNONO2">[66]nonopec!#REF!</definedName>
    <definedName name="LGTNONOPEC">[66]nonopec!#REF!</definedName>
    <definedName name="LGTNSUMM">[66]nonopec!#REF!</definedName>
    <definedName name="LGTOECD">[66]nonopec!#REF!</definedName>
    <definedName name="LGTOPEC">[66]nonopec!#REF!</definedName>
    <definedName name="LGTPCNT">[66]nonopec!#REF!</definedName>
    <definedName name="LIBOR3">[85]SUPUESTOS!$A$12:$IV$12</definedName>
    <definedName name="LIBOR6">[85]SUPUESTOS!A$11</definedName>
    <definedName name="LIBRAE" localSheetId="42">#REF!</definedName>
    <definedName name="LIBRAE">#REF!</definedName>
    <definedName name="LINES" localSheetId="28">#REF!</definedName>
    <definedName name="LINES" localSheetId="1">#REF!</definedName>
    <definedName name="LINES" localSheetId="29">#REF!</definedName>
    <definedName name="LINES" localSheetId="42">#REF!</definedName>
    <definedName name="LINES" localSheetId="43">#REF!</definedName>
    <definedName name="LINES" localSheetId="18">#REF!</definedName>
    <definedName name="LINES" localSheetId="20">#REF!</definedName>
    <definedName name="LINES" localSheetId="21">#REF!</definedName>
    <definedName name="LINES" localSheetId="22">#REF!</definedName>
    <definedName name="LINES">#REF!</definedName>
    <definedName name="liqc" localSheetId="29">[23]Programa!#REF!</definedName>
    <definedName name="liqc" localSheetId="42">[23]Programa!#REF!</definedName>
    <definedName name="liqc">[23]Programa!#REF!</definedName>
    <definedName name="liqd" localSheetId="29">[23]Programa!#REF!</definedName>
    <definedName name="liqd" localSheetId="42">[23]Programa!#REF!</definedName>
    <definedName name="liqd">[23]Programa!#REF!</definedName>
    <definedName name="Liquidez">'[50]Ranking Bancario'!$BV$5:$BZ$54</definedName>
    <definedName name="LIT" localSheetId="28">#REF!</definedName>
    <definedName name="LIT" localSheetId="1">#REF!</definedName>
    <definedName name="LIT" localSheetId="42">#REF!</definedName>
    <definedName name="LIT" localSheetId="43">#REF!</definedName>
    <definedName name="LIT" localSheetId="22">#REF!</definedName>
    <definedName name="LIT">#REF!</definedName>
    <definedName name="lita">#N/A</definedName>
    <definedName name="LITEURO" localSheetId="28">#REF!</definedName>
    <definedName name="LITEURO" localSheetId="1">#REF!</definedName>
    <definedName name="LITEURO" localSheetId="42">#REF!</definedName>
    <definedName name="LITEURO" localSheetId="43">#REF!</definedName>
    <definedName name="LITEURO" localSheetId="22">#REF!</definedName>
    <definedName name="LITEURO">#REF!</definedName>
    <definedName name="ll" localSheetId="19" hidden="1">{"Tab1",#N/A,FALSE,"P";"Tab2",#N/A,FALSE,"P"}</definedName>
    <definedName name="ll" localSheetId="23" hidden="1">{"Tab1",#N/A,FALSE,"P";"Tab2",#N/A,FALSE,"P"}</definedName>
    <definedName name="ll" localSheetId="28" hidden="1">{"Tab1",#N/A,FALSE,"P";"Tab2",#N/A,FALSE,"P"}</definedName>
    <definedName name="ll" localSheetId="30" hidden="1">{"Tab1",#N/A,FALSE,"P";"Tab2",#N/A,FALSE,"P"}</definedName>
    <definedName name="ll" localSheetId="1" hidden="1">{"Tab1",#N/A,FALSE,"P";"Tab2",#N/A,FALSE,"P"}</definedName>
    <definedName name="ll" localSheetId="24" hidden="1">{"Tab1",#N/A,FALSE,"P";"Tab2",#N/A,FALSE,"P"}</definedName>
    <definedName name="ll" localSheetId="25" hidden="1">{"Tab1",#N/A,FALSE,"P";"Tab2",#N/A,FALSE,"P"}</definedName>
    <definedName name="ll" localSheetId="26" hidden="1">{"Tab1",#N/A,FALSE,"P";"Tab2",#N/A,FALSE,"P"}</definedName>
    <definedName name="ll" localSheetId="27" hidden="1">{"Tab1",#N/A,FALSE,"P";"Tab2",#N/A,FALSE,"P"}</definedName>
    <definedName name="ll" localSheetId="29" hidden="1">{"Tab1",#N/A,FALSE,"P";"Tab2",#N/A,FALSE,"P"}</definedName>
    <definedName name="ll" localSheetId="41" hidden="1">{"Tab1",#N/A,FALSE,"P";"Tab2",#N/A,FALSE,"P"}</definedName>
    <definedName name="ll" localSheetId="42" hidden="1">{"Tab1",#N/A,FALSE,"P";"Tab2",#N/A,FALSE,"P"}</definedName>
    <definedName name="ll" localSheetId="43" hidden="1">{"Tab1",#N/A,FALSE,"P";"Tab2",#N/A,FALSE,"P"}</definedName>
    <definedName name="ll" localSheetId="18" hidden="1">{"Tab1",#N/A,FALSE,"P";"Tab2",#N/A,FALSE,"P"}</definedName>
    <definedName name="ll" localSheetId="20" hidden="1">{"Tab1",#N/A,FALSE,"P";"Tab2",#N/A,FALSE,"P"}</definedName>
    <definedName name="ll" localSheetId="21" hidden="1">{"Tab1",#N/A,FALSE,"P";"Tab2",#N/A,FALSE,"P"}</definedName>
    <definedName name="ll" localSheetId="22" hidden="1">{"Tab1",#N/A,FALSE,"P";"Tab2",#N/A,FALSE,"P"}</definedName>
    <definedName name="ll" hidden="1">{"Tab1",#N/A,FALSE,"P";"Tab2",#N/A,FALSE,"P"}</definedName>
    <definedName name="LLF" localSheetId="29">[57]Q3!#REF!</definedName>
    <definedName name="LLF" localSheetId="42">[57]Q3!#REF!</definedName>
    <definedName name="LLF">[57]Q3!#REF!</definedName>
    <definedName name="lll" localSheetId="19" hidden="1">{"Riqfin97",#N/A,FALSE,"Tran";"Riqfinpro",#N/A,FALSE,"Tran"}</definedName>
    <definedName name="lll" localSheetId="23" hidden="1">{"Riqfin97",#N/A,FALSE,"Tran";"Riqfinpro",#N/A,FALSE,"Tran"}</definedName>
    <definedName name="lll" localSheetId="28" hidden="1">{"Riqfin97",#N/A,FALSE,"Tran";"Riqfinpro",#N/A,FALSE,"Tran"}</definedName>
    <definedName name="lll" localSheetId="30" hidden="1">{"Riqfin97",#N/A,FALSE,"Tran";"Riqfinpro",#N/A,FALSE,"Tran"}</definedName>
    <definedName name="lll" localSheetId="1" hidden="1">{"Riqfin97",#N/A,FALSE,"Tran";"Riqfinpro",#N/A,FALSE,"Tran"}</definedName>
    <definedName name="lll" localSheetId="24" hidden="1">{"Riqfin97",#N/A,FALSE,"Tran";"Riqfinpro",#N/A,FALSE,"Tran"}</definedName>
    <definedName name="lll" localSheetId="25" hidden="1">{"Riqfin97",#N/A,FALSE,"Tran";"Riqfinpro",#N/A,FALSE,"Tran"}</definedName>
    <definedName name="lll" localSheetId="26" hidden="1">{"Riqfin97",#N/A,FALSE,"Tran";"Riqfinpro",#N/A,FALSE,"Tran"}</definedName>
    <definedName name="lll" localSheetId="27" hidden="1">{"Riqfin97",#N/A,FALSE,"Tran";"Riqfinpro",#N/A,FALSE,"Tran"}</definedName>
    <definedName name="lll" localSheetId="29" hidden="1">{"Riqfin97",#N/A,FALSE,"Tran";"Riqfinpro",#N/A,FALSE,"Tran"}</definedName>
    <definedName name="lll" localSheetId="41" hidden="1">{"Riqfin97",#N/A,FALSE,"Tran";"Riqfinpro",#N/A,FALSE,"Tran"}</definedName>
    <definedName name="lll" localSheetId="42" hidden="1">{"Riqfin97",#N/A,FALSE,"Tran";"Riqfinpro",#N/A,FALSE,"Tran"}</definedName>
    <definedName name="lll" localSheetId="43" hidden="1">{"Riqfin97",#N/A,FALSE,"Tran";"Riqfinpro",#N/A,FALSE,"Tran"}</definedName>
    <definedName name="lll" localSheetId="18" hidden="1">{"Riqfin97",#N/A,FALSE,"Tran";"Riqfinpro",#N/A,FALSE,"Tran"}</definedName>
    <definedName name="lll" localSheetId="20" hidden="1">{"Riqfin97",#N/A,FALSE,"Tran";"Riqfinpro",#N/A,FALSE,"Tran"}</definedName>
    <definedName name="lll" localSheetId="21" hidden="1">{"Riqfin97",#N/A,FALSE,"Tran";"Riqfinpro",#N/A,FALSE,"Tran"}</definedName>
    <definedName name="lll" localSheetId="22" hidden="1">{"Riqfin97",#N/A,FALSE,"Tran";"Riqfinpro",#N/A,FALSE,"Tran"}</definedName>
    <definedName name="lll" hidden="1">{"Riqfin97",#N/A,FALSE,"Tran";"Riqfinpro",#N/A,FALSE,"Tran"}</definedName>
    <definedName name="llll" hidden="1">[124]M!#REF!</definedName>
    <definedName name="lllll" localSheetId="19" hidden="1">{"Tab1",#N/A,FALSE,"P";"Tab2",#N/A,FALSE,"P"}</definedName>
    <definedName name="lllll" localSheetId="23" hidden="1">{"Tab1",#N/A,FALSE,"P";"Tab2",#N/A,FALSE,"P"}</definedName>
    <definedName name="lllll" localSheetId="28" hidden="1">{"Tab1",#N/A,FALSE,"P";"Tab2",#N/A,FALSE,"P"}</definedName>
    <definedName name="lllll" localSheetId="30" hidden="1">{"Tab1",#N/A,FALSE,"P";"Tab2",#N/A,FALSE,"P"}</definedName>
    <definedName name="lllll" localSheetId="1" hidden="1">{"Tab1",#N/A,FALSE,"P";"Tab2",#N/A,FALSE,"P"}</definedName>
    <definedName name="lllll" localSheetId="24" hidden="1">{"Tab1",#N/A,FALSE,"P";"Tab2",#N/A,FALSE,"P"}</definedName>
    <definedName name="lllll" localSheetId="25" hidden="1">{"Tab1",#N/A,FALSE,"P";"Tab2",#N/A,FALSE,"P"}</definedName>
    <definedName name="lllll" localSheetId="26" hidden="1">{"Tab1",#N/A,FALSE,"P";"Tab2",#N/A,FALSE,"P"}</definedName>
    <definedName name="lllll" localSheetId="27" hidden="1">{"Tab1",#N/A,FALSE,"P";"Tab2",#N/A,FALSE,"P"}</definedName>
    <definedName name="lllll" localSheetId="29" hidden="1">{"Tab1",#N/A,FALSE,"P";"Tab2",#N/A,FALSE,"P"}</definedName>
    <definedName name="lllll" localSheetId="41" hidden="1">{"Tab1",#N/A,FALSE,"P";"Tab2",#N/A,FALSE,"P"}</definedName>
    <definedName name="lllll" localSheetId="42" hidden="1">{"Tab1",#N/A,FALSE,"P";"Tab2",#N/A,FALSE,"P"}</definedName>
    <definedName name="lllll" localSheetId="43" hidden="1">{"Tab1",#N/A,FALSE,"P";"Tab2",#N/A,FALSE,"P"}</definedName>
    <definedName name="lllll" localSheetId="18" hidden="1">{"Tab1",#N/A,FALSE,"P";"Tab2",#N/A,FALSE,"P"}</definedName>
    <definedName name="lllll" localSheetId="20" hidden="1">{"Tab1",#N/A,FALSE,"P";"Tab2",#N/A,FALSE,"P"}</definedName>
    <definedName name="lllll" localSheetId="21" hidden="1">{"Tab1",#N/A,FALSE,"P";"Tab2",#N/A,FALSE,"P"}</definedName>
    <definedName name="lllll" localSheetId="22" hidden="1">{"Tab1",#N/A,FALSE,"P";"Tab2",#N/A,FALSE,"P"}</definedName>
    <definedName name="lllll" hidden="1">{"Tab1",#N/A,FALSE,"P";"Tab2",#N/A,FALSE,"P"}</definedName>
    <definedName name="llllll" localSheetId="19" hidden="1">{"Minpmon",#N/A,FALSE,"Monthinput"}</definedName>
    <definedName name="llllll" localSheetId="23" hidden="1">{"Minpmon",#N/A,FALSE,"Monthinput"}</definedName>
    <definedName name="llllll" localSheetId="28" hidden="1">{"Minpmon",#N/A,FALSE,"Monthinput"}</definedName>
    <definedName name="llllll" localSheetId="30" hidden="1">{"Minpmon",#N/A,FALSE,"Monthinput"}</definedName>
    <definedName name="llllll" localSheetId="1" hidden="1">{"Minpmon",#N/A,FALSE,"Monthinput"}</definedName>
    <definedName name="llllll" localSheetId="24" hidden="1">{"Minpmon",#N/A,FALSE,"Monthinput"}</definedName>
    <definedName name="llllll" localSheetId="25" hidden="1">{"Minpmon",#N/A,FALSE,"Monthinput"}</definedName>
    <definedName name="llllll" localSheetId="26" hidden="1">{"Minpmon",#N/A,FALSE,"Monthinput"}</definedName>
    <definedName name="llllll" localSheetId="27" hidden="1">{"Minpmon",#N/A,FALSE,"Monthinput"}</definedName>
    <definedName name="llllll" localSheetId="29" hidden="1">{"Minpmon",#N/A,FALSE,"Monthinput"}</definedName>
    <definedName name="llllll" localSheetId="41" hidden="1">{"Minpmon",#N/A,FALSE,"Monthinput"}</definedName>
    <definedName name="llllll" localSheetId="42" hidden="1">{"Minpmon",#N/A,FALSE,"Monthinput"}</definedName>
    <definedName name="llllll" localSheetId="43" hidden="1">{"Minpmon",#N/A,FALSE,"Monthinput"}</definedName>
    <definedName name="llllll" localSheetId="18" hidden="1">{"Minpmon",#N/A,FALSE,"Monthinput"}</definedName>
    <definedName name="llllll" localSheetId="20" hidden="1">{"Minpmon",#N/A,FALSE,"Monthinput"}</definedName>
    <definedName name="llllll" localSheetId="21" hidden="1">{"Minpmon",#N/A,FALSE,"Monthinput"}</definedName>
    <definedName name="llllll" localSheetId="22" hidden="1">{"Minpmon",#N/A,FALSE,"Monthinput"}</definedName>
    <definedName name="llllll" hidden="1">{"Minpmon",#N/A,FALSE,"Monthinput"}</definedName>
    <definedName name="lllllll" localSheetId="1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19" hidden="1">{"Minpmon",#N/A,FALSE,"Monthinput"}</definedName>
    <definedName name="lllllllllllllllll" localSheetId="23" hidden="1">{"Minpmon",#N/A,FALSE,"Monthinput"}</definedName>
    <definedName name="lllllllllllllllll" localSheetId="28" hidden="1">{"Minpmon",#N/A,FALSE,"Monthinput"}</definedName>
    <definedName name="lllllllllllllllll" localSheetId="30" hidden="1">{"Minpmon",#N/A,FALSE,"Monthinput"}</definedName>
    <definedName name="lllllllllllllllll" localSheetId="1" hidden="1">{"Minpmon",#N/A,FALSE,"Monthinput"}</definedName>
    <definedName name="lllllllllllllllll" localSheetId="24" hidden="1">{"Minpmon",#N/A,FALSE,"Monthinput"}</definedName>
    <definedName name="lllllllllllllllll" localSheetId="25" hidden="1">{"Minpmon",#N/A,FALSE,"Monthinput"}</definedName>
    <definedName name="lllllllllllllllll" localSheetId="26" hidden="1">{"Minpmon",#N/A,FALSE,"Monthinput"}</definedName>
    <definedName name="lllllllllllllllll" localSheetId="27" hidden="1">{"Minpmon",#N/A,FALSE,"Monthinput"}</definedName>
    <definedName name="lllllllllllllllll" localSheetId="29" hidden="1">{"Minpmon",#N/A,FALSE,"Monthinput"}</definedName>
    <definedName name="lllllllllllllllll" localSheetId="41" hidden="1">{"Minpmon",#N/A,FALSE,"Monthinput"}</definedName>
    <definedName name="lllllllllllllllll" localSheetId="42" hidden="1">{"Minpmon",#N/A,FALSE,"Monthinput"}</definedName>
    <definedName name="lllllllllllllllll" localSheetId="43" hidden="1">{"Minpmon",#N/A,FALSE,"Monthinput"}</definedName>
    <definedName name="lllllllllllllllll" localSheetId="18" hidden="1">{"Minpmon",#N/A,FALSE,"Monthinput"}</definedName>
    <definedName name="lllllllllllllllll" localSheetId="20" hidden="1">{"Minpmon",#N/A,FALSE,"Monthinput"}</definedName>
    <definedName name="lllllllllllllllll" localSheetId="21" hidden="1">{"Minpmon",#N/A,FALSE,"Monthinput"}</definedName>
    <definedName name="lllllllllllllllll" localSheetId="22" hidden="1">{"Minpmon",#N/A,FALSE,"Monthinput"}</definedName>
    <definedName name="lllllllllllllllll" hidden="1">{"Minpmon",#N/A,FALSE,"Monthinput"}</definedName>
    <definedName name="lloo" localSheetId="28" hidden="1">#REF!</definedName>
    <definedName name="lloo" localSheetId="1" hidden="1">#REF!</definedName>
    <definedName name="lloo" localSheetId="29" hidden="1">#REF!</definedName>
    <definedName name="lloo" localSheetId="42" hidden="1">#REF!</definedName>
    <definedName name="lloo" localSheetId="43" hidden="1">#REF!</definedName>
    <definedName name="lloo" localSheetId="18" hidden="1">#REF!</definedName>
    <definedName name="lloo" localSheetId="20" hidden="1">#REF!</definedName>
    <definedName name="lloo" localSheetId="21" hidden="1">#REF!</definedName>
    <definedName name="lloo" localSheetId="22" hidden="1">#REF!</definedName>
    <definedName name="lloo" hidden="1">#REF!</definedName>
    <definedName name="lodnjkhdnbdv" localSheetId="28">#REF!</definedName>
    <definedName name="lodnjkhdnbdv" localSheetId="1">#REF!</definedName>
    <definedName name="lodnjkhdnbdv" localSheetId="42">#REF!</definedName>
    <definedName name="lodnjkhdnbdv" localSheetId="43">#REF!</definedName>
    <definedName name="lodnjkhdnbdv" localSheetId="22">#REF!</definedName>
    <definedName name="lodnjkhdnbdv">#REF!</definedName>
    <definedName name="lolololo" localSheetId="28">#REF!</definedName>
    <definedName name="lolololo" localSheetId="1">#REF!</definedName>
    <definedName name="lolololo" localSheetId="42">#REF!</definedName>
    <definedName name="lolololo" localSheetId="43">#REF!</definedName>
    <definedName name="lolololo" localSheetId="22">#REF!</definedName>
    <definedName name="lolololo">#REF!</definedName>
    <definedName name="LONAB96" localSheetId="42">#REF!</definedName>
    <definedName name="LONAB96">#REF!</definedName>
    <definedName name="LOOKUPMTH" localSheetId="42">#REF!</definedName>
    <definedName name="LOOKUPMTH" localSheetId="22">#REF!</definedName>
    <definedName name="LOOKUPMTH">#REF!</definedName>
    <definedName name="Low_external" localSheetId="42">#REF!</definedName>
    <definedName name="Low_external">#REF!</definedName>
    <definedName name="Low_fiscal" localSheetId="42">#REF!</definedName>
    <definedName name="Low_fiscal">#REF!</definedName>
    <definedName name="Low_growth_extended" localSheetId="42">#REF!</definedName>
    <definedName name="Low_growth_extended">#REF!</definedName>
    <definedName name="Low_growth_summary" localSheetId="42">#REF!</definedName>
    <definedName name="Low_growth_summary">#REF!</definedName>
    <definedName name="Low_monetary" localSheetId="42">#REF!</definedName>
    <definedName name="Low_monetary">#REF!</definedName>
    <definedName name="Low_real" localSheetId="42">#REF!</definedName>
    <definedName name="Low_real">#REF!</definedName>
    <definedName name="Low_summary" localSheetId="42">#REF!</definedName>
    <definedName name="Low_summary">#REF!</definedName>
    <definedName name="Lowest_Inter_Bank_Rate">'[68]Inter-Bank'!$M$5</definedName>
    <definedName name="LP" localSheetId="28">#REF!</definedName>
    <definedName name="LP" localSheetId="1">#REF!</definedName>
    <definedName name="LP" localSheetId="29">#REF!</definedName>
    <definedName name="LP" localSheetId="42">#REF!</definedName>
    <definedName name="LP" localSheetId="43">#REF!</definedName>
    <definedName name="LP" localSheetId="18">#REF!</definedName>
    <definedName name="LP" localSheetId="20">#REF!</definedName>
    <definedName name="LP" localSheetId="21">#REF!</definedName>
    <definedName name="LP" localSheetId="22">#REF!</definedName>
    <definedName name="LP">#REF!</definedName>
    <definedName name="LP1A" localSheetId="28">#REF!</definedName>
    <definedName name="LP1A" localSheetId="1">#REF!</definedName>
    <definedName name="LP1A" localSheetId="42">#REF!</definedName>
    <definedName name="LP1A" localSheetId="43">#REF!</definedName>
    <definedName name="LP1A" localSheetId="22">#REF!</definedName>
    <definedName name="LP1A">#REF!</definedName>
    <definedName name="LPEperc" localSheetId="42">#REF!</definedName>
    <definedName name="LPEperc">#REF!</definedName>
    <definedName name="LPperc" localSheetId="42">#REF!</definedName>
    <definedName name="LPperc">#REF!</definedName>
    <definedName name="LT" localSheetId="42">#REF!</definedName>
    <definedName name="LT">#REF!</definedName>
    <definedName name="LTcirr" localSheetId="28">#REF!</definedName>
    <definedName name="LTcirr" localSheetId="1">#REF!</definedName>
    <definedName name="LTcirr" localSheetId="42">#REF!</definedName>
    <definedName name="LTcirr" localSheetId="43">#REF!</definedName>
    <definedName name="LTcirr" localSheetId="22">#REF!</definedName>
    <definedName name="LTcirr">#REF!</definedName>
    <definedName name="LTr" localSheetId="28">#REF!</definedName>
    <definedName name="LTr" localSheetId="1">#REF!</definedName>
    <definedName name="LTr" localSheetId="42">#REF!</definedName>
    <definedName name="LTr" localSheetId="22">#REF!</definedName>
    <definedName name="LTr">#REF!</definedName>
    <definedName name="LUR">#N/A</definedName>
    <definedName name="LUXF" localSheetId="28">#REF!</definedName>
    <definedName name="LUXF" localSheetId="1">#REF!</definedName>
    <definedName name="LUXF" localSheetId="29">#REF!</definedName>
    <definedName name="LUXF" localSheetId="42">#REF!</definedName>
    <definedName name="LUXF" localSheetId="43">#REF!</definedName>
    <definedName name="LUXF" localSheetId="18">#REF!</definedName>
    <definedName name="LUXF" localSheetId="20">#REF!</definedName>
    <definedName name="LUXF" localSheetId="21">#REF!</definedName>
    <definedName name="LUXF" localSheetId="22">#REF!</definedName>
    <definedName name="LUXF">#REF!</definedName>
    <definedName name="LUXF1" localSheetId="28">#REF!</definedName>
    <definedName name="LUXF1" localSheetId="1">#REF!</definedName>
    <definedName name="LUXF1" localSheetId="42">#REF!</definedName>
    <definedName name="LUXF1" localSheetId="43">#REF!</definedName>
    <definedName name="LUXF1" localSheetId="22">#REF!</definedName>
    <definedName name="LUXF1">#REF!</definedName>
    <definedName name="Lyon">[65]Sheet3!$O$1</definedName>
    <definedName name="m">#N/A</definedName>
    <definedName name="MACRO" localSheetId="28">#REF!</definedName>
    <definedName name="MACRO" localSheetId="1">#REF!</definedName>
    <definedName name="MACRO" localSheetId="29">#REF!</definedName>
    <definedName name="MACRO" localSheetId="42">#REF!</definedName>
    <definedName name="MACRO" localSheetId="43">#REF!</definedName>
    <definedName name="MACRO" localSheetId="18">#REF!</definedName>
    <definedName name="MACRO" localSheetId="20">#REF!</definedName>
    <definedName name="MACRO" localSheetId="21">#REF!</definedName>
    <definedName name="MACRO" localSheetId="22">#REF!</definedName>
    <definedName name="MACRO">#REF!</definedName>
    <definedName name="MACRO_ASSUMP_2006" localSheetId="28">#REF!</definedName>
    <definedName name="MACRO_ASSUMP_2006" localSheetId="1">#REF!</definedName>
    <definedName name="MACRO_ASSUMP_2006" localSheetId="42">#REF!</definedName>
    <definedName name="MACRO_ASSUMP_2006" localSheetId="43">#REF!</definedName>
    <definedName name="MACRO_ASSUMP_2006" localSheetId="22">#REF!</definedName>
    <definedName name="MACRO_ASSUMP_2006">#REF!</definedName>
    <definedName name="Macro2" localSheetId="42">#REF!</definedName>
    <definedName name="Macro2">#REF!</definedName>
    <definedName name="Macro3" localSheetId="42">#REF!</definedName>
    <definedName name="Macro3">#REF!</definedName>
    <definedName name="Macro5" localSheetId="42">#REF!</definedName>
    <definedName name="Macro5">#REF!</definedName>
    <definedName name="Macro6" localSheetId="42">#REF!</definedName>
    <definedName name="Macro6">#REF!</definedName>
    <definedName name="MACROINPUT" localSheetId="42">#REF!</definedName>
    <definedName name="MACROINPUT">#REF!</definedName>
    <definedName name="MACROS">[74]MACROS!$A$1:$A$1</definedName>
    <definedName name="maintabs">[31]QNEWLOR!$B$3:$G$17,[31]QNEWLOR!$B$20:$G$87,[31]QNEWLOR!$B$90:$G$159</definedName>
    <definedName name="MALAX" localSheetId="28">#REF!</definedName>
    <definedName name="MALAX" localSheetId="1">#REF!</definedName>
    <definedName name="MALAX" localSheetId="29">#REF!</definedName>
    <definedName name="MALAX" localSheetId="42">#REF!</definedName>
    <definedName name="MALAX" localSheetId="43">#REF!</definedName>
    <definedName name="MALAX" localSheetId="18">#REF!</definedName>
    <definedName name="MALAX" localSheetId="20">#REF!</definedName>
    <definedName name="MALAX" localSheetId="21">#REF!</definedName>
    <definedName name="MALAX" localSheetId="22">#REF!</definedName>
    <definedName name="MALAX">#REF!</definedName>
    <definedName name="MALAX1" localSheetId="28">#REF!</definedName>
    <definedName name="MALAX1" localSheetId="1">#REF!</definedName>
    <definedName name="MALAX1" localSheetId="42">#REF!</definedName>
    <definedName name="MALAX1" localSheetId="43">#REF!</definedName>
    <definedName name="MALAX1" localSheetId="22">#REF!</definedName>
    <definedName name="MALAX1">#REF!</definedName>
    <definedName name="Malaysia" localSheetId="42">#REF!</definedName>
    <definedName name="Malaysia">#REF!</definedName>
    <definedName name="MANUAL" localSheetId="42">#REF!</definedName>
    <definedName name="MANUAL">#REF!</definedName>
    <definedName name="mapa1" localSheetId="42">#REF!</definedName>
    <definedName name="mapa1">#REF!</definedName>
    <definedName name="mapa2" localSheetId="42">#REF!</definedName>
    <definedName name="mapa2">#REF!</definedName>
    <definedName name="mar" localSheetId="29">[23]Programa!#REF!</definedName>
    <definedName name="mar" localSheetId="42">[23]Programa!#REF!</definedName>
    <definedName name="mar">[23]Programa!#REF!</definedName>
    <definedName name="MAR._89" localSheetId="42">#REF!</definedName>
    <definedName name="MAR._89">#REF!</definedName>
    <definedName name="Maturity_IDA">[101]NPV!$B$26</definedName>
    <definedName name="Maturity_IDA1" localSheetId="42">#REF!</definedName>
    <definedName name="Maturity_IDA1">#REF!</definedName>
    <definedName name="Maturity_NC" localSheetId="28">[101]NPV!#REF!</definedName>
    <definedName name="Maturity_NC" localSheetId="1">[101]NPV!#REF!</definedName>
    <definedName name="Maturity_NC" localSheetId="29">[101]NPV!#REF!</definedName>
    <definedName name="Maturity_NC" localSheetId="18">[101]NPV!#REF!</definedName>
    <definedName name="Maturity_NC" localSheetId="20">[101]NPV!#REF!</definedName>
    <definedName name="Maturity_NC" localSheetId="21">[101]NPV!#REF!</definedName>
    <definedName name="Maturity_NC">[101]NPV!#REF!</definedName>
    <definedName name="may" localSheetId="29">[23]Programa!#REF!</definedName>
    <definedName name="may" localSheetId="42">[23]Programa!#REF!</definedName>
    <definedName name="may">[23]Programa!#REF!</definedName>
    <definedName name="MAY._89" localSheetId="42">#REF!</definedName>
    <definedName name="MAY._89">#REF!</definedName>
    <definedName name="MCPI" localSheetId="42">#REF!</definedName>
    <definedName name="MCPI">#REF!</definedName>
    <definedName name="MCV">#N/A</definedName>
    <definedName name="MCV_B">#N/A</definedName>
    <definedName name="MCV_B1" localSheetId="28">#REF!</definedName>
    <definedName name="MCV_B1" localSheetId="1">#REF!</definedName>
    <definedName name="MCV_B1" localSheetId="29">#REF!</definedName>
    <definedName name="MCV_B1" localSheetId="42">#REF!</definedName>
    <definedName name="MCV_B1" localSheetId="43">#REF!</definedName>
    <definedName name="MCV_B1" localSheetId="18">#REF!</definedName>
    <definedName name="MCV_B1" localSheetId="20">#REF!</definedName>
    <definedName name="MCV_B1" localSheetId="21">#REF!</definedName>
    <definedName name="MCV_B1" localSheetId="22">#REF!</definedName>
    <definedName name="MCV_B1">#REF!</definedName>
    <definedName name="mcv_b2">[1]Q6!$E$141:$AH$141</definedName>
    <definedName name="MCV_D">#N/A</definedName>
    <definedName name="MCV_D1" localSheetId="28">#REF!</definedName>
    <definedName name="MCV_D1" localSheetId="1">#REF!</definedName>
    <definedName name="MCV_D1" localSheetId="29">#REF!</definedName>
    <definedName name="MCV_D1" localSheetId="42">#REF!</definedName>
    <definedName name="MCV_D1" localSheetId="43">#REF!</definedName>
    <definedName name="MCV_D1" localSheetId="18">#REF!</definedName>
    <definedName name="MCV_D1" localSheetId="20">#REF!</definedName>
    <definedName name="MCV_D1" localSheetId="21">#REF!</definedName>
    <definedName name="MCV_D1" localSheetId="22">#REF!</definedName>
    <definedName name="MCV_D1">#REF!</definedName>
    <definedName name="MCV_N">#N/A</definedName>
    <definedName name="MCV_T">#N/A</definedName>
    <definedName name="MCV_T1" localSheetId="28">#REF!</definedName>
    <definedName name="MCV_T1" localSheetId="1">#REF!</definedName>
    <definedName name="MCV_T1" localSheetId="29">#REF!</definedName>
    <definedName name="MCV_T1" localSheetId="42">#REF!</definedName>
    <definedName name="MCV_T1" localSheetId="43">#REF!</definedName>
    <definedName name="MCV_T1" localSheetId="18">#REF!</definedName>
    <definedName name="MCV_T1" localSheetId="20">#REF!</definedName>
    <definedName name="MCV_T1" localSheetId="21">#REF!</definedName>
    <definedName name="MCV_T1" localSheetId="22">#REF!</definedName>
    <definedName name="MCV_T1">#REF!</definedName>
    <definedName name="mdavila" localSheetId="42">#REF!</definedName>
    <definedName name="mdavila">#REF!</definedName>
    <definedName name="me" localSheetId="29">[23]Programa!#REF!</definedName>
    <definedName name="me" localSheetId="42">[23]Programa!#REF!</definedName>
    <definedName name="me">[23]Programa!#REF!</definedName>
    <definedName name="Mecon">'[87]graf 1'!$A$3:$C$28</definedName>
    <definedName name="MEDTERM" localSheetId="28">#REF!</definedName>
    <definedName name="MEDTERM" localSheetId="1">#REF!</definedName>
    <definedName name="MEDTERM" localSheetId="42">#REF!</definedName>
    <definedName name="MEDTERM" localSheetId="43">#REF!</definedName>
    <definedName name="MEDTERM" localSheetId="22">#REF!</definedName>
    <definedName name="MEDTERM">#REF!</definedName>
    <definedName name="MENORES" localSheetId="42">#REF!</definedName>
    <definedName name="MENORES">#REF!</definedName>
    <definedName name="Meses">[125]Codigos!$A$14:$B$25</definedName>
    <definedName name="MEX" localSheetId="28">#REF!</definedName>
    <definedName name="MEX" localSheetId="1">#REF!</definedName>
    <definedName name="MEX" localSheetId="29">#REF!</definedName>
    <definedName name="MEX" localSheetId="42">#REF!</definedName>
    <definedName name="MEX" localSheetId="43">#REF!</definedName>
    <definedName name="MEX" localSheetId="18">#REF!</definedName>
    <definedName name="MEX" localSheetId="20">#REF!</definedName>
    <definedName name="MEX" localSheetId="21">#REF!</definedName>
    <definedName name="MEX" localSheetId="22">#REF!</definedName>
    <definedName name="MEX">#REF!</definedName>
    <definedName name="MFISCAL">'[40]Annual Raw Data'!#REF!</definedName>
    <definedName name="mflowsa" localSheetId="37">[18]!mflowsa</definedName>
    <definedName name="mflowsa" localSheetId="38">[18]!mflowsa</definedName>
    <definedName name="mflowsa" localSheetId="39">[18]!mflowsa</definedName>
    <definedName name="mflowsa" localSheetId="40">[18]!mflowsa</definedName>
    <definedName name="mflowsa" localSheetId="29">[18]!mflowsa</definedName>
    <definedName name="mflowsa" localSheetId="41">[18]!mflowsa</definedName>
    <definedName name="mflowsa">[18]!mflowsa</definedName>
    <definedName name="mflowsq" localSheetId="37">[18]!mflowsq</definedName>
    <definedName name="mflowsq" localSheetId="38">[18]!mflowsq</definedName>
    <definedName name="mflowsq" localSheetId="39">[18]!mflowsq</definedName>
    <definedName name="mflowsq" localSheetId="40">[18]!mflowsq</definedName>
    <definedName name="mflowsq" localSheetId="29">[18]!mflowsq</definedName>
    <definedName name="mflowsq" localSheetId="41">[18]!mflowsq</definedName>
    <definedName name="mflowsq">[18]!mflowsq</definedName>
    <definedName name="MICRO" localSheetId="42">#REF!</definedName>
    <definedName name="MICRO">#REF!</definedName>
    <definedName name="MIDDLE" localSheetId="28">#REF!</definedName>
    <definedName name="MIDDLE" localSheetId="1">#REF!</definedName>
    <definedName name="MIDDLE" localSheetId="29">#REF!</definedName>
    <definedName name="MIDDLE" localSheetId="42">#REF!</definedName>
    <definedName name="MIDDLE" localSheetId="43">#REF!</definedName>
    <definedName name="MIDDLE" localSheetId="18">#REF!</definedName>
    <definedName name="MIDDLE" localSheetId="20">#REF!</definedName>
    <definedName name="MIDDLE" localSheetId="21">#REF!</definedName>
    <definedName name="MIDDLE" localSheetId="22">#REF!</definedName>
    <definedName name="MIDDLE">#REF!</definedName>
    <definedName name="Million_b_d">[66]nonopec!$D$426:$D$426</definedName>
    <definedName name="MINISTÉRIO_DA_PREVIDÊNCIA_E_ASSISTÊNCIA_SOCIAL" localSheetId="42">#REF!</definedName>
    <definedName name="MINISTÉRIO_DA_PREVIDÊNCIA_E_ASSISTÊNCIA_SOCIAL">#REF!</definedName>
    <definedName name="MIRIAMA" localSheetId="42">#REF!</definedName>
    <definedName name="MIRIAMA">#REF!</definedName>
    <definedName name="MIRIAMB" localSheetId="42">#REF!</definedName>
    <definedName name="MIRIAMB">#REF!</definedName>
    <definedName name="MISC3" localSheetId="42">#REF!</definedName>
    <definedName name="MISC3">#REF!</definedName>
    <definedName name="MISC4" localSheetId="28">[20]OUTPUT!#REF!</definedName>
    <definedName name="MISC4" localSheetId="1">[20]OUTPUT!#REF!</definedName>
    <definedName name="MISC4" localSheetId="29">[20]OUTPUT!#REF!</definedName>
    <definedName name="MISC4" localSheetId="18">[20]OUTPUT!#REF!</definedName>
    <definedName name="MISC4" localSheetId="20">[20]OUTPUT!#REF!</definedName>
    <definedName name="MISC4" localSheetId="21">[20]OUTPUT!#REF!</definedName>
    <definedName name="MISC4" localSheetId="22">[20]OUTPUT!#REF!</definedName>
    <definedName name="MISC4">[20]OUTPUT!#REF!</definedName>
    <definedName name="mmm" localSheetId="19" hidden="1">{"Riqfin97",#N/A,FALSE,"Tran";"Riqfinpro",#N/A,FALSE,"Tran"}</definedName>
    <definedName name="mmm" localSheetId="23" hidden="1">{"Riqfin97",#N/A,FALSE,"Tran";"Riqfinpro",#N/A,FALSE,"Tran"}</definedName>
    <definedName name="mmm" localSheetId="28" hidden="1">{"Riqfin97",#N/A,FALSE,"Tran";"Riqfinpro",#N/A,FALSE,"Tran"}</definedName>
    <definedName name="mmm" localSheetId="30" hidden="1">{"Riqfin97",#N/A,FALSE,"Tran";"Riqfinpro",#N/A,FALSE,"Tran"}</definedName>
    <definedName name="mmm" localSheetId="1" hidden="1">{"Riqfin97",#N/A,FALSE,"Tran";"Riqfinpro",#N/A,FALSE,"Tran"}</definedName>
    <definedName name="mmm" localSheetId="24" hidden="1">{"Riqfin97",#N/A,FALSE,"Tran";"Riqfinpro",#N/A,FALSE,"Tran"}</definedName>
    <definedName name="mmm" localSheetId="25" hidden="1">{"Riqfin97",#N/A,FALSE,"Tran";"Riqfinpro",#N/A,FALSE,"Tran"}</definedName>
    <definedName name="mmm" localSheetId="26" hidden="1">{"Riqfin97",#N/A,FALSE,"Tran";"Riqfinpro",#N/A,FALSE,"Tran"}</definedName>
    <definedName name="mmm" localSheetId="27" hidden="1">{"Riqfin97",#N/A,FALSE,"Tran";"Riqfinpro",#N/A,FALSE,"Tran"}</definedName>
    <definedName name="mmm" localSheetId="29" hidden="1">{"Riqfin97",#N/A,FALSE,"Tran";"Riqfinpro",#N/A,FALSE,"Tran"}</definedName>
    <definedName name="mmm" localSheetId="41" hidden="1">{"Riqfin97",#N/A,FALSE,"Tran";"Riqfinpro",#N/A,FALSE,"Tran"}</definedName>
    <definedName name="mmm" localSheetId="42" hidden="1">{"Riqfin97",#N/A,FALSE,"Tran";"Riqfinpro",#N/A,FALSE,"Tran"}</definedName>
    <definedName name="mmm" localSheetId="43" hidden="1">{"Riqfin97",#N/A,FALSE,"Tran";"Riqfinpro",#N/A,FALSE,"Tran"}</definedName>
    <definedName name="mmm" localSheetId="18" hidden="1">{"Riqfin97",#N/A,FALSE,"Tran";"Riqfinpro",#N/A,FALSE,"Tran"}</definedName>
    <definedName name="mmm" localSheetId="20" hidden="1">{"Riqfin97",#N/A,FALSE,"Tran";"Riqfinpro",#N/A,FALSE,"Tran"}</definedName>
    <definedName name="mmm" localSheetId="21" hidden="1">{"Riqfin97",#N/A,FALSE,"Tran";"Riqfinpro",#N/A,FALSE,"Tran"}</definedName>
    <definedName name="mmm" localSheetId="22" hidden="1">{"Riqfin97",#N/A,FALSE,"Tran";"Riqfinpro",#N/A,FALSE,"Tran"}</definedName>
    <definedName name="mmm" hidden="1">{"Riqfin97",#N/A,FALSE,"Tran";"Riqfinpro",#N/A,FALSE,"Tran"}</definedName>
    <definedName name="mmmm" localSheetId="19" hidden="1">{"Tab1",#N/A,FALSE,"P";"Tab2",#N/A,FALSE,"P"}</definedName>
    <definedName name="mmmm" localSheetId="23" hidden="1">{"Tab1",#N/A,FALSE,"P";"Tab2",#N/A,FALSE,"P"}</definedName>
    <definedName name="mmmm" localSheetId="28" hidden="1">{"Tab1",#N/A,FALSE,"P";"Tab2",#N/A,FALSE,"P"}</definedName>
    <definedName name="mmmm" localSheetId="30" hidden="1">{"Tab1",#N/A,FALSE,"P";"Tab2",#N/A,FALSE,"P"}</definedName>
    <definedName name="mmmm" localSheetId="1" hidden="1">{"Tab1",#N/A,FALSE,"P";"Tab2",#N/A,FALSE,"P"}</definedName>
    <definedName name="mmmm" localSheetId="24" hidden="1">{"Tab1",#N/A,FALSE,"P";"Tab2",#N/A,FALSE,"P"}</definedName>
    <definedName name="mmmm" localSheetId="25" hidden="1">{"Tab1",#N/A,FALSE,"P";"Tab2",#N/A,FALSE,"P"}</definedName>
    <definedName name="mmmm" localSheetId="26" hidden="1">{"Tab1",#N/A,FALSE,"P";"Tab2",#N/A,FALSE,"P"}</definedName>
    <definedName name="mmmm" localSheetId="27" hidden="1">{"Tab1",#N/A,FALSE,"P";"Tab2",#N/A,FALSE,"P"}</definedName>
    <definedName name="mmmm" localSheetId="29" hidden="1">{"Tab1",#N/A,FALSE,"P";"Tab2",#N/A,FALSE,"P"}</definedName>
    <definedName name="mmmm" localSheetId="41" hidden="1">{"Tab1",#N/A,FALSE,"P";"Tab2",#N/A,FALSE,"P"}</definedName>
    <definedName name="mmmm" localSheetId="42" hidden="1">{"Tab1",#N/A,FALSE,"P";"Tab2",#N/A,FALSE,"P"}</definedName>
    <definedName name="mmmm" localSheetId="43" hidden="1">{"Tab1",#N/A,FALSE,"P";"Tab2",#N/A,FALSE,"P"}</definedName>
    <definedName name="mmmm" localSheetId="18" hidden="1">{"Tab1",#N/A,FALSE,"P";"Tab2",#N/A,FALSE,"P"}</definedName>
    <definedName name="mmmm" localSheetId="20" hidden="1">{"Tab1",#N/A,FALSE,"P";"Tab2",#N/A,FALSE,"P"}</definedName>
    <definedName name="mmmm" localSheetId="21" hidden="1">{"Tab1",#N/A,FALSE,"P";"Tab2",#N/A,FALSE,"P"}</definedName>
    <definedName name="mmmm" localSheetId="22" hidden="1">{"Tab1",#N/A,FALSE,"P";"Tab2",#N/A,FALSE,"P"}</definedName>
    <definedName name="mmmm" hidden="1">{"Tab1",#N/A,FALSE,"P";"Tab2",#N/A,FALSE,"P"}</definedName>
    <definedName name="mmmmm" localSheetId="19" hidden="1">{"Riqfin97",#N/A,FALSE,"Tran";"Riqfinpro",#N/A,FALSE,"Tran"}</definedName>
    <definedName name="mmmmm" localSheetId="23" hidden="1">{"Riqfin97",#N/A,FALSE,"Tran";"Riqfinpro",#N/A,FALSE,"Tran"}</definedName>
    <definedName name="mmmmm" localSheetId="28" hidden="1">{"Riqfin97",#N/A,FALSE,"Tran";"Riqfinpro",#N/A,FALSE,"Tran"}</definedName>
    <definedName name="mmmmm" localSheetId="30" hidden="1">{"Riqfin97",#N/A,FALSE,"Tran";"Riqfinpro",#N/A,FALSE,"Tran"}</definedName>
    <definedName name="mmmmm" localSheetId="1" hidden="1">{"Riqfin97",#N/A,FALSE,"Tran";"Riqfinpro",#N/A,FALSE,"Tran"}</definedName>
    <definedName name="mmmmm" localSheetId="24" hidden="1">{"Riqfin97",#N/A,FALSE,"Tran";"Riqfinpro",#N/A,FALSE,"Tran"}</definedName>
    <definedName name="mmmmm" localSheetId="25" hidden="1">{"Riqfin97",#N/A,FALSE,"Tran";"Riqfinpro",#N/A,FALSE,"Tran"}</definedName>
    <definedName name="mmmmm" localSheetId="26" hidden="1">{"Riqfin97",#N/A,FALSE,"Tran";"Riqfinpro",#N/A,FALSE,"Tran"}</definedName>
    <definedName name="mmmmm" localSheetId="27" hidden="1">{"Riqfin97",#N/A,FALSE,"Tran";"Riqfinpro",#N/A,FALSE,"Tran"}</definedName>
    <definedName name="mmmmm" localSheetId="29" hidden="1">{"Riqfin97",#N/A,FALSE,"Tran";"Riqfinpro",#N/A,FALSE,"Tran"}</definedName>
    <definedName name="mmmmm" localSheetId="41" hidden="1">{"Riqfin97",#N/A,FALSE,"Tran";"Riqfinpro",#N/A,FALSE,"Tran"}</definedName>
    <definedName name="mmmmm" localSheetId="42" hidden="1">{"Riqfin97",#N/A,FALSE,"Tran";"Riqfinpro",#N/A,FALSE,"Tran"}</definedName>
    <definedName name="mmmmm" localSheetId="43" hidden="1">{"Riqfin97",#N/A,FALSE,"Tran";"Riqfinpro",#N/A,FALSE,"Tran"}</definedName>
    <definedName name="mmmmm" localSheetId="18" hidden="1">{"Riqfin97",#N/A,FALSE,"Tran";"Riqfinpro",#N/A,FALSE,"Tran"}</definedName>
    <definedName name="mmmmm" localSheetId="20" hidden="1">{"Riqfin97",#N/A,FALSE,"Tran";"Riqfinpro",#N/A,FALSE,"Tran"}</definedName>
    <definedName name="mmmmm" localSheetId="21" hidden="1">{"Riqfin97",#N/A,FALSE,"Tran";"Riqfinpro",#N/A,FALSE,"Tran"}</definedName>
    <definedName name="mmmmm" localSheetId="22" hidden="1">{"Riqfin97",#N/A,FALSE,"Tran";"Riqfinpro",#N/A,FALSE,"Tran"}</definedName>
    <definedName name="mmmmm" hidden="1">{"Riqfin97",#N/A,FALSE,"Tran";"Riqfinpro",#N/A,FALSE,"Tran"}</definedName>
    <definedName name="mmmmmmmmm" localSheetId="19" hidden="1">{"Riqfin97",#N/A,FALSE,"Tran";"Riqfinpro",#N/A,FALSE,"Tran"}</definedName>
    <definedName name="mmmmmmmmm" localSheetId="23" hidden="1">{"Riqfin97",#N/A,FALSE,"Tran";"Riqfinpro",#N/A,FALSE,"Tran"}</definedName>
    <definedName name="mmmmmmmmm" localSheetId="28" hidden="1">{"Riqfin97",#N/A,FALSE,"Tran";"Riqfinpro",#N/A,FALSE,"Tran"}</definedName>
    <definedName name="mmmmmmmmm" localSheetId="30" hidden="1">{"Riqfin97",#N/A,FALSE,"Tran";"Riqfinpro",#N/A,FALSE,"Tran"}</definedName>
    <definedName name="mmmmmmmmm" localSheetId="1" hidden="1">{"Riqfin97",#N/A,FALSE,"Tran";"Riqfinpro",#N/A,FALSE,"Tran"}</definedName>
    <definedName name="mmmmmmmmm" localSheetId="24" hidden="1">{"Riqfin97",#N/A,FALSE,"Tran";"Riqfinpro",#N/A,FALSE,"Tran"}</definedName>
    <definedName name="mmmmmmmmm" localSheetId="25" hidden="1">{"Riqfin97",#N/A,FALSE,"Tran";"Riqfinpro",#N/A,FALSE,"Tran"}</definedName>
    <definedName name="mmmmmmmmm" localSheetId="26" hidden="1">{"Riqfin97",#N/A,FALSE,"Tran";"Riqfinpro",#N/A,FALSE,"Tran"}</definedName>
    <definedName name="mmmmmmmmm" localSheetId="27" hidden="1">{"Riqfin97",#N/A,FALSE,"Tran";"Riqfinpro",#N/A,FALSE,"Tran"}</definedName>
    <definedName name="mmmmmmmmm" localSheetId="29" hidden="1">{"Riqfin97",#N/A,FALSE,"Tran";"Riqfinpro",#N/A,FALSE,"Tran"}</definedName>
    <definedName name="mmmmmmmmm" localSheetId="41" hidden="1">{"Riqfin97",#N/A,FALSE,"Tran";"Riqfinpro",#N/A,FALSE,"Tran"}</definedName>
    <definedName name="mmmmmmmmm" localSheetId="42" hidden="1">{"Riqfin97",#N/A,FALSE,"Tran";"Riqfinpro",#N/A,FALSE,"Tran"}</definedName>
    <definedName name="mmmmmmmmm" localSheetId="43" hidden="1">{"Riqfin97",#N/A,FALSE,"Tran";"Riqfinpro",#N/A,FALSE,"Tran"}</definedName>
    <definedName name="mmmmmmmmm" localSheetId="18" hidden="1">{"Riqfin97",#N/A,FALSE,"Tran";"Riqfinpro",#N/A,FALSE,"Tran"}</definedName>
    <definedName name="mmmmmmmmm" localSheetId="20" hidden="1">{"Riqfin97",#N/A,FALSE,"Tran";"Riqfinpro",#N/A,FALSE,"Tran"}</definedName>
    <definedName name="mmmmmmmmm" localSheetId="21" hidden="1">{"Riqfin97",#N/A,FALSE,"Tran";"Riqfinpro",#N/A,FALSE,"Tran"}</definedName>
    <definedName name="mmmmmmmmm" localSheetId="22" hidden="1">{"Riqfin97",#N/A,FALSE,"Tran";"Riqfinpro",#N/A,FALSE,"Tran"}</definedName>
    <definedName name="mmmmmmmmm" hidden="1">{"Riqfin97",#N/A,FALSE,"Tran";"Riqfinpro",#N/A,FALSE,"Tran"}</definedName>
    <definedName name="MN">[59]BCP!#REF!</definedName>
    <definedName name="MNDATES" localSheetId="42">#REF!</definedName>
    <definedName name="MNDATES">#REF!</definedName>
    <definedName name="MNP">[59]BCP!#REF!</definedName>
    <definedName name="Módulo2.completo">#N/A</definedName>
    <definedName name="MON_SM" localSheetId="42">#REF!</definedName>
    <definedName name="MON_SM">#REF!</definedName>
    <definedName name="MONF_SM" localSheetId="42">#REF!</definedName>
    <definedName name="MONF_SM">#REF!</definedName>
    <definedName name="Month" localSheetId="28">#REF!</definedName>
    <definedName name="Month" localSheetId="1">#REF!</definedName>
    <definedName name="Month" localSheetId="29">#REF!</definedName>
    <definedName name="Month" localSheetId="42">#REF!</definedName>
    <definedName name="Month" localSheetId="43">#REF!</definedName>
    <definedName name="Month" localSheetId="18">#REF!</definedName>
    <definedName name="Month" localSheetId="20">#REF!</definedName>
    <definedName name="Month" localSheetId="21">#REF!</definedName>
    <definedName name="Month" localSheetId="22">#REF!</definedName>
    <definedName name="Month">#REF!</definedName>
    <definedName name="MonthIndex" localSheetId="28">#REF!</definedName>
    <definedName name="MonthIndex" localSheetId="1">#REF!</definedName>
    <definedName name="MonthIndex" localSheetId="42">#REF!</definedName>
    <definedName name="MonthIndex" localSheetId="43">#REF!</definedName>
    <definedName name="MonthIndex" localSheetId="22">#REF!</definedName>
    <definedName name="MonthIndex">#REF!</definedName>
    <definedName name="MonthlyInf">[84]CPI!$A$403:$N$559</definedName>
    <definedName name="MONTHS">[79]MONTHLY!$BV$3:$CG$3</definedName>
    <definedName name="MONY" localSheetId="42">#REF!</definedName>
    <definedName name="MONY">#REF!</definedName>
    <definedName name="moodys" localSheetId="29">'[126]Credit ratings on 1st issues'!#REF!</definedName>
    <definedName name="moodys" localSheetId="43">'[126]Credit ratings on 1st issues'!#REF!</definedName>
    <definedName name="moodys" localSheetId="18">'[126]Credit ratings on 1st issues'!#REF!</definedName>
    <definedName name="moodys" localSheetId="20">'[126]Credit ratings on 1st issues'!#REF!</definedName>
    <definedName name="moodys" localSheetId="21">'[126]Credit ratings on 1st issues'!#REF!</definedName>
    <definedName name="moodys" localSheetId="22">'[126]Credit ratings on 1st issues'!#REF!</definedName>
    <definedName name="moodys">'[126]Credit ratings on 1st issues'!#REF!</definedName>
    <definedName name="MPETROLEO" localSheetId="28">#REF!</definedName>
    <definedName name="MPETROLEO" localSheetId="1">#REF!</definedName>
    <definedName name="MPETROLEO" localSheetId="29">#REF!</definedName>
    <definedName name="MPETROLEO" localSheetId="42">#REF!</definedName>
    <definedName name="MPETROLEO" localSheetId="43">#REF!</definedName>
    <definedName name="MPETROLEO" localSheetId="18">#REF!</definedName>
    <definedName name="MPETROLEO" localSheetId="20">#REF!</definedName>
    <definedName name="MPETROLEO" localSheetId="21">#REF!</definedName>
    <definedName name="MPETROLEO" localSheetId="22">#REF!</definedName>
    <definedName name="MPETROLEO">#REF!</definedName>
    <definedName name="msci">[107]Sheet1!$H$2:$K$24</definedName>
    <definedName name="mscid">[107]Sheet1!$B$2:$E$24</definedName>
    <definedName name="mscil">[107]Sheet1!$H$2:$K$24</definedName>
    <definedName name="mstocksa" localSheetId="37">[18]!mstocksa</definedName>
    <definedName name="mstocksa" localSheetId="38">[18]!mstocksa</definedName>
    <definedName name="mstocksa" localSheetId="39">[18]!mstocksa</definedName>
    <definedName name="mstocksa" localSheetId="40">[18]!mstocksa</definedName>
    <definedName name="mstocksa" localSheetId="29">[18]!mstocksa</definedName>
    <definedName name="mstocksa" localSheetId="41">[18]!mstocksa</definedName>
    <definedName name="mstocksa">[18]!mstocksa</definedName>
    <definedName name="mstocksq" localSheetId="37">[18]!mstocksq</definedName>
    <definedName name="mstocksq" localSheetId="38">[18]!mstocksq</definedName>
    <definedName name="mstocksq" localSheetId="39">[18]!mstocksq</definedName>
    <definedName name="mstocksq" localSheetId="40">[18]!mstocksq</definedName>
    <definedName name="mstocksq" localSheetId="29">[18]!mstocksq</definedName>
    <definedName name="mstocksq" localSheetId="41">[18]!mstocksq</definedName>
    <definedName name="mstocksq">[18]!mstocksq</definedName>
    <definedName name="mte" localSheetId="19" hidden="1">{"Riqfin97",#N/A,FALSE,"Tran";"Riqfinpro",#N/A,FALSE,"Tran"}</definedName>
    <definedName name="mte" localSheetId="23" hidden="1">{"Riqfin97",#N/A,FALSE,"Tran";"Riqfinpro",#N/A,FALSE,"Tran"}</definedName>
    <definedName name="mte" localSheetId="28" hidden="1">{"Riqfin97",#N/A,FALSE,"Tran";"Riqfinpro",#N/A,FALSE,"Tran"}</definedName>
    <definedName name="mte" localSheetId="30" hidden="1">{"Riqfin97",#N/A,FALSE,"Tran";"Riqfinpro",#N/A,FALSE,"Tran"}</definedName>
    <definedName name="mte" localSheetId="1" hidden="1">{"Riqfin97",#N/A,FALSE,"Tran";"Riqfinpro",#N/A,FALSE,"Tran"}</definedName>
    <definedName name="mte" localSheetId="24" hidden="1">{"Riqfin97",#N/A,FALSE,"Tran";"Riqfinpro",#N/A,FALSE,"Tran"}</definedName>
    <definedName name="mte" localSheetId="25" hidden="1">{"Riqfin97",#N/A,FALSE,"Tran";"Riqfinpro",#N/A,FALSE,"Tran"}</definedName>
    <definedName name="mte" localSheetId="26" hidden="1">{"Riqfin97",#N/A,FALSE,"Tran";"Riqfinpro",#N/A,FALSE,"Tran"}</definedName>
    <definedName name="mte" localSheetId="27" hidden="1">{"Riqfin97",#N/A,FALSE,"Tran";"Riqfinpro",#N/A,FALSE,"Tran"}</definedName>
    <definedName name="mte" localSheetId="29" hidden="1">{"Riqfin97",#N/A,FALSE,"Tran";"Riqfinpro",#N/A,FALSE,"Tran"}</definedName>
    <definedName name="mte" localSheetId="41" hidden="1">{"Riqfin97",#N/A,FALSE,"Tran";"Riqfinpro",#N/A,FALSE,"Tran"}</definedName>
    <definedName name="mte" localSheetId="42" hidden="1">{"Riqfin97",#N/A,FALSE,"Tran";"Riqfinpro",#N/A,FALSE,"Tran"}</definedName>
    <definedName name="mte" localSheetId="43" hidden="1">{"Riqfin97",#N/A,FALSE,"Tran";"Riqfinpro",#N/A,FALSE,"Tran"}</definedName>
    <definedName name="mte" localSheetId="18" hidden="1">{"Riqfin97",#N/A,FALSE,"Tran";"Riqfinpro",#N/A,FALSE,"Tran"}</definedName>
    <definedName name="mte" localSheetId="20" hidden="1">{"Riqfin97",#N/A,FALSE,"Tran";"Riqfinpro",#N/A,FALSE,"Tran"}</definedName>
    <definedName name="mte" localSheetId="21" hidden="1">{"Riqfin97",#N/A,FALSE,"Tran";"Riqfinpro",#N/A,FALSE,"Tran"}</definedName>
    <definedName name="mte" localSheetId="22" hidden="1">{"Riqfin97",#N/A,FALSE,"Tran";"Riqfinpro",#N/A,FALSE,"Tran"}</definedName>
    <definedName name="mte" hidden="1">{"Riqfin97",#N/A,FALSE,"Tran";"Riqfinpro",#N/A,FALSE,"Tran"}</definedName>
    <definedName name="MUNI96" localSheetId="42">#REF!</definedName>
    <definedName name="MUNI96">#REF!</definedName>
    <definedName name="Municipios" localSheetId="42">#REF!</definedName>
    <definedName name="Municipios">#REF!</definedName>
    <definedName name="n" localSheetId="19" hidden="1">{"Minpmon",#N/A,FALSE,"Monthinput"}</definedName>
    <definedName name="n" localSheetId="23" hidden="1">{"Minpmon",#N/A,FALSE,"Monthinput"}</definedName>
    <definedName name="n" localSheetId="28" hidden="1">{"Minpmon",#N/A,FALSE,"Monthinput"}</definedName>
    <definedName name="n" localSheetId="30" hidden="1">{"Minpmon",#N/A,FALSE,"Monthinput"}</definedName>
    <definedName name="n" localSheetId="1" hidden="1">{"Minpmon",#N/A,FALSE,"Monthinput"}</definedName>
    <definedName name="n" localSheetId="24" hidden="1">{"Minpmon",#N/A,FALSE,"Monthinput"}</definedName>
    <definedName name="n" localSheetId="25" hidden="1">{"Minpmon",#N/A,FALSE,"Monthinput"}</definedName>
    <definedName name="n" localSheetId="26" hidden="1">{"Minpmon",#N/A,FALSE,"Monthinput"}</definedName>
    <definedName name="n" localSheetId="27" hidden="1">{"Minpmon",#N/A,FALSE,"Monthinput"}</definedName>
    <definedName name="n" localSheetId="29" hidden="1">{"Minpmon",#N/A,FALSE,"Monthinput"}</definedName>
    <definedName name="n" localSheetId="41" hidden="1">{"Minpmon",#N/A,FALSE,"Monthinput"}</definedName>
    <definedName name="n" localSheetId="42" hidden="1">{"Minpmon",#N/A,FALSE,"Monthinput"}</definedName>
    <definedName name="n" localSheetId="43" hidden="1">{"Minpmon",#N/A,FALSE,"Monthinput"}</definedName>
    <definedName name="n" localSheetId="18" hidden="1">{"Minpmon",#N/A,FALSE,"Monthinput"}</definedName>
    <definedName name="n" localSheetId="20" hidden="1">{"Minpmon",#N/A,FALSE,"Monthinput"}</definedName>
    <definedName name="n" localSheetId="21" hidden="1">{"Minpmon",#N/A,FALSE,"Monthinput"}</definedName>
    <definedName name="n" localSheetId="22" hidden="1">{"Minpmon",#N/A,FALSE,"Monthinput"}</definedName>
    <definedName name="n" hidden="1">{"Minpmon",#N/A,FALSE,"Monthinput"}</definedName>
    <definedName name="names">'[46]shared data'!$B$7:$O$7</definedName>
    <definedName name="NAMES_A">'[46]shared data'!$B$5:$B$223</definedName>
    <definedName name="names_w" localSheetId="42">#REF!</definedName>
    <definedName name="names_w">#REF!</definedName>
    <definedName name="NC_R" localSheetId="29">[57]Q1!#REF!</definedName>
    <definedName name="NC_R" localSheetId="42">[57]Q1!#REF!</definedName>
    <definedName name="NC_R">[57]Q1!#REF!</definedName>
    <definedName name="NCG">#N/A</definedName>
    <definedName name="NCG_R">#N/A</definedName>
    <definedName name="NCP">#N/A</definedName>
    <definedName name="NCP_R">#N/A</definedName>
    <definedName name="Ndf">[52]CIRRs!$C$69</definedName>
    <definedName name="NE" localSheetId="42">#REF!</definedName>
    <definedName name="NE">#REF!</definedName>
    <definedName name="NECESSIDADE_DE_FINANCIAMENTO" localSheetId="42">#REF!</definedName>
    <definedName name="NECESSIDADE_DE_FINANCIAMENTO">#REF!</definedName>
    <definedName name="NEperc" localSheetId="42">#REF!</definedName>
    <definedName name="NEperc">#REF!</definedName>
    <definedName name="Netherlands_wt">'[67]OECD wgt'!$B$26</definedName>
    <definedName name="new" localSheetId="28">#REF!</definedName>
    <definedName name="new" localSheetId="1">#REF!</definedName>
    <definedName name="new" localSheetId="29">#REF!</definedName>
    <definedName name="new" localSheetId="42">#REF!</definedName>
    <definedName name="new" localSheetId="43">#REF!</definedName>
    <definedName name="new" localSheetId="18">#REF!</definedName>
    <definedName name="new" localSheetId="20">#REF!</definedName>
    <definedName name="new" localSheetId="21">#REF!</definedName>
    <definedName name="new" localSheetId="22">#REF!</definedName>
    <definedName name="new">#REF!</definedName>
    <definedName name="NEWSHEET" localSheetId="28">#REF!</definedName>
    <definedName name="NEWSHEET" localSheetId="1">#REF!</definedName>
    <definedName name="NEWSHEET" localSheetId="42">#REF!</definedName>
    <definedName name="NEWSHEET" localSheetId="43">#REF!</definedName>
    <definedName name="NEWSHEET" localSheetId="22">#REF!</definedName>
    <definedName name="NEWSHEET">#REF!</definedName>
    <definedName name="nfa_by_bank" localSheetId="42">#REF!</definedName>
    <definedName name="nfa_by_bank">#REF!</definedName>
    <definedName name="NFB_R" localSheetId="29">[57]Q1!#REF!</definedName>
    <definedName name="NFB_R" localSheetId="42">[57]Q1!#REF!</definedName>
    <definedName name="NFB_R">[57]Q1!#REF!</definedName>
    <definedName name="NFB_R_GDP" localSheetId="29">[57]Q1!#REF!</definedName>
    <definedName name="NFB_R_GDP" localSheetId="42">[57]Q1!#REF!</definedName>
    <definedName name="NFB_R_GDP">[57]Q1!#REF!</definedName>
    <definedName name="NFI">#N/A</definedName>
    <definedName name="NFI_R">#N/A</definedName>
    <definedName name="NFIP" localSheetId="42">#REF!</definedName>
    <definedName name="NFIP">#REF!</definedName>
    <definedName name="NFPS_" localSheetId="29">[39]OPS!#REF!</definedName>
    <definedName name="NFPS_" localSheetId="42">[39]OPS!#REF!</definedName>
    <definedName name="NFPS_">[39]OPS!#REF!</definedName>
    <definedName name="NGDP">#N/A</definedName>
    <definedName name="NGDP_D" localSheetId="29">[57]Q3!#REF!</definedName>
    <definedName name="NGDP_D" localSheetId="42">[57]Q3!#REF!</definedName>
    <definedName name="NGDP_D">[57]Q3!#REF!</definedName>
    <definedName name="NGDP_DG">#N/A</definedName>
    <definedName name="NGDP_R">#N/A</definedName>
    <definedName name="NGDP_RG">#N/A</definedName>
    <definedName name="ngdp2">[38]Q2!$E$47:$AH$47</definedName>
    <definedName name="NGDPA" localSheetId="42">#REF!</definedName>
    <definedName name="NGDPA">#REF!</definedName>
    <definedName name="NGK" localSheetId="42">#REF!</definedName>
    <definedName name="NGK">#REF!</definedName>
    <definedName name="NGNI" localSheetId="42">#REF!</definedName>
    <definedName name="NGNI">#REF!</definedName>
    <definedName name="NGPXO" localSheetId="42">#REF!</definedName>
    <definedName name="NGPXO">#REF!</definedName>
    <definedName name="NGPXO_R" localSheetId="42">#REF!</definedName>
    <definedName name="NGPXO_R">#REF!</definedName>
    <definedName name="NGS_NGDP">#N/A</definedName>
    <definedName name="NGSP" localSheetId="29">[57]Q2!#REF!</definedName>
    <definedName name="NGSP" localSheetId="42">[57]Q2!#REF!</definedName>
    <definedName name="NGSP">[57]Q2!#REF!</definedName>
    <definedName name="NI" localSheetId="29">[57]Q2!#REF!</definedName>
    <definedName name="NI" localSheetId="42">[57]Q2!#REF!</definedName>
    <definedName name="NI">[57]Q2!#REF!</definedName>
    <definedName name="NI_GDP" localSheetId="29">[57]Q2!#REF!</definedName>
    <definedName name="NI_GDP" localSheetId="42">[57]Q2!#REF!</definedName>
    <definedName name="NI_GDP">[57]Q2!#REF!</definedName>
    <definedName name="NI_NGDP" localSheetId="29">[57]Q2!#REF!</definedName>
    <definedName name="NI_NGDP" localSheetId="42">[57]Q2!#REF!</definedName>
    <definedName name="NI_NGDP">[57]Q2!#REF!</definedName>
    <definedName name="NI_R" localSheetId="29">[57]Q1!#REF!</definedName>
    <definedName name="NI_R" localSheetId="42">[57]Q1!#REF!</definedName>
    <definedName name="NI_R">[57]Q1!#REF!</definedName>
    <definedName name="NINV">#N/A</definedName>
    <definedName name="NINV_R">#N/A</definedName>
    <definedName name="NINV_R_GDP" localSheetId="29">[57]Q1!#REF!</definedName>
    <definedName name="NINV_R_GDP" localSheetId="42">[57]Q1!#REF!</definedName>
    <definedName name="NINV_R_GDP">[57]Q1!#REF!</definedName>
    <definedName name="njkg" localSheetId="29">[5]!njkg</definedName>
    <definedName name="njkg" localSheetId="42">[5]!njkg</definedName>
    <definedName name="njkg">[5]!njkg</definedName>
    <definedName name="NLG">[52]CIRRs!$C$99</definedName>
    <definedName name="NM">#N/A</definedName>
    <definedName name="NM_R">#N/A</definedName>
    <definedName name="nmBlankCell">'[127]Table 2.1 from DDP program'!$A$2:$A$2</definedName>
    <definedName name="nmBlankRow" localSheetId="29">[128]EDT!#REF!</definedName>
    <definedName name="nmBlankRow" localSheetId="43">[128]EDT!#REF!</definedName>
    <definedName name="nmBlankRow" localSheetId="18">[128]EDT!#REF!</definedName>
    <definedName name="nmBlankRow" localSheetId="20">[128]EDT!#REF!</definedName>
    <definedName name="nmBlankRow" localSheetId="21">[128]EDT!#REF!</definedName>
    <definedName name="nmBlankRow" localSheetId="22">[128]EDT!#REF!</definedName>
    <definedName name="nmBlankRow">[128]EDT!#REF!</definedName>
    <definedName name="nmColumnHeader">[128]EDT!$3:$3</definedName>
    <definedName name="nmData">[128]EDT!$B$4:$AA$36</definedName>
    <definedName name="NMG" localSheetId="42">#REF!</definedName>
    <definedName name="NMG">#REF!</definedName>
    <definedName name="NMG_R" localSheetId="42">#REF!</definedName>
    <definedName name="NMG_R">#REF!</definedName>
    <definedName name="NMG_RG">#N/A</definedName>
    <definedName name="nmIndexTable" localSheetId="29">[128]EDT!#REF!</definedName>
    <definedName name="nmIndexTable" localSheetId="43">[128]EDT!#REF!</definedName>
    <definedName name="nmIndexTable" localSheetId="18">[128]EDT!#REF!</definedName>
    <definedName name="nmIndexTable" localSheetId="20">[128]EDT!#REF!</definedName>
    <definedName name="nmIndexTable" localSheetId="21">[128]EDT!#REF!</definedName>
    <definedName name="nmIndexTable" localSheetId="22">[128]EDT!#REF!</definedName>
    <definedName name="nmIndexTable">[128]EDT!#REF!</definedName>
    <definedName name="nmReportFooter">'[129]Table 1'!$29:$29</definedName>
    <definedName name="nmReportHeader">#N/A</definedName>
    <definedName name="nmReportNotes">'[129]Table 1'!$30:$30</definedName>
    <definedName name="nmRowHeader">[128]EDT!$A$4:$A$36</definedName>
    <definedName name="NMS" localSheetId="29">[57]Q2!#REF!</definedName>
    <definedName name="NMS" localSheetId="42">[57]Q2!#REF!</definedName>
    <definedName name="NMS">[57]Q2!#REF!</definedName>
    <definedName name="NMS_R" localSheetId="29">[57]Q1!#REF!</definedName>
    <definedName name="NMS_R" localSheetId="42">[57]Q1!#REF!</definedName>
    <definedName name="NMS_R">[57]Q1!#REF!</definedName>
    <definedName name="nmScale" localSheetId="29">[128]EDT!#REF!</definedName>
    <definedName name="nmScale" localSheetId="43">[128]EDT!#REF!</definedName>
    <definedName name="nmScale" localSheetId="18">[128]EDT!#REF!</definedName>
    <definedName name="nmScale" localSheetId="20">[128]EDT!#REF!</definedName>
    <definedName name="nmScale" localSheetId="21">[128]EDT!#REF!</definedName>
    <definedName name="nmScale" localSheetId="22">[128]EDT!#REF!</definedName>
    <definedName name="nmScale">[128]EDT!#REF!</definedName>
    <definedName name="nn" localSheetId="19" hidden="1">{"Riqfin97",#N/A,FALSE,"Tran";"Riqfinpro",#N/A,FALSE,"Tran"}</definedName>
    <definedName name="nn" localSheetId="23" hidden="1">{"Riqfin97",#N/A,FALSE,"Tran";"Riqfinpro",#N/A,FALSE,"Tran"}</definedName>
    <definedName name="nn" localSheetId="28" hidden="1">{"Riqfin97",#N/A,FALSE,"Tran";"Riqfinpro",#N/A,FALSE,"Tran"}</definedName>
    <definedName name="nn" localSheetId="30" hidden="1">{"Riqfin97",#N/A,FALSE,"Tran";"Riqfinpro",#N/A,FALSE,"Tran"}</definedName>
    <definedName name="nn" localSheetId="1" hidden="1">{"Riqfin97",#N/A,FALSE,"Tran";"Riqfinpro",#N/A,FALSE,"Tran"}</definedName>
    <definedName name="nn" localSheetId="24" hidden="1">{"Riqfin97",#N/A,FALSE,"Tran";"Riqfinpro",#N/A,FALSE,"Tran"}</definedName>
    <definedName name="nn" localSheetId="25" hidden="1">{"Riqfin97",#N/A,FALSE,"Tran";"Riqfinpro",#N/A,FALSE,"Tran"}</definedName>
    <definedName name="nn" localSheetId="26" hidden="1">{"Riqfin97",#N/A,FALSE,"Tran";"Riqfinpro",#N/A,FALSE,"Tran"}</definedName>
    <definedName name="nn" localSheetId="27" hidden="1">{"Riqfin97",#N/A,FALSE,"Tran";"Riqfinpro",#N/A,FALSE,"Tran"}</definedName>
    <definedName name="nn" localSheetId="29" hidden="1">{"Riqfin97",#N/A,FALSE,"Tran";"Riqfinpro",#N/A,FALSE,"Tran"}</definedName>
    <definedName name="nn" localSheetId="41" hidden="1">{"Riqfin97",#N/A,FALSE,"Tran";"Riqfinpro",#N/A,FALSE,"Tran"}</definedName>
    <definedName name="nn" localSheetId="42" hidden="1">{"Riqfin97",#N/A,FALSE,"Tran";"Riqfinpro",#N/A,FALSE,"Tran"}</definedName>
    <definedName name="nn" localSheetId="43" hidden="1">{"Riqfin97",#N/A,FALSE,"Tran";"Riqfinpro",#N/A,FALSE,"Tran"}</definedName>
    <definedName name="nn" localSheetId="18" hidden="1">{"Riqfin97",#N/A,FALSE,"Tran";"Riqfinpro",#N/A,FALSE,"Tran"}</definedName>
    <definedName name="nn" localSheetId="20" hidden="1">{"Riqfin97",#N/A,FALSE,"Tran";"Riqfinpro",#N/A,FALSE,"Tran"}</definedName>
    <definedName name="nn" localSheetId="21" hidden="1">{"Riqfin97",#N/A,FALSE,"Tran";"Riqfinpro",#N/A,FALSE,"Tran"}</definedName>
    <definedName name="nn" localSheetId="22" hidden="1">{"Riqfin97",#N/A,FALSE,"Tran";"Riqfinpro",#N/A,FALSE,"Tran"}</definedName>
    <definedName name="nn" hidden="1">{"Riqfin97",#N/A,FALSE,"Tran";"Riqfinpro",#N/A,FALSE,"Tran"}</definedName>
    <definedName name="NNAMES" localSheetId="42">#REF!</definedName>
    <definedName name="NNAMES">#REF!</definedName>
    <definedName name="nnn" localSheetId="19" hidden="1">{"Tab1",#N/A,FALSE,"P";"Tab2",#N/A,FALSE,"P"}</definedName>
    <definedName name="nnn" localSheetId="23" hidden="1">{"Tab1",#N/A,FALSE,"P";"Tab2",#N/A,FALSE,"P"}</definedName>
    <definedName name="nnn" localSheetId="28" hidden="1">{"Tab1",#N/A,FALSE,"P";"Tab2",#N/A,FALSE,"P"}</definedName>
    <definedName name="nnn" localSheetId="30" hidden="1">{"Tab1",#N/A,FALSE,"P";"Tab2",#N/A,FALSE,"P"}</definedName>
    <definedName name="nnn" localSheetId="1" hidden="1">{"Tab1",#N/A,FALSE,"P";"Tab2",#N/A,FALSE,"P"}</definedName>
    <definedName name="nnn" localSheetId="24" hidden="1">{"Tab1",#N/A,FALSE,"P";"Tab2",#N/A,FALSE,"P"}</definedName>
    <definedName name="nnn" localSheetId="25" hidden="1">{"Tab1",#N/A,FALSE,"P";"Tab2",#N/A,FALSE,"P"}</definedName>
    <definedName name="nnn" localSheetId="26" hidden="1">{"Tab1",#N/A,FALSE,"P";"Tab2",#N/A,FALSE,"P"}</definedName>
    <definedName name="nnn" localSheetId="27" hidden="1">{"Tab1",#N/A,FALSE,"P";"Tab2",#N/A,FALSE,"P"}</definedName>
    <definedName name="nnn" localSheetId="29" hidden="1">{"Tab1",#N/A,FALSE,"P";"Tab2",#N/A,FALSE,"P"}</definedName>
    <definedName name="nnn" localSheetId="41" hidden="1">{"Tab1",#N/A,FALSE,"P";"Tab2",#N/A,FALSE,"P"}</definedName>
    <definedName name="nnn" localSheetId="42" hidden="1">{"Tab1",#N/A,FALSE,"P";"Tab2",#N/A,FALSE,"P"}</definedName>
    <definedName name="nnn" localSheetId="43" hidden="1">{"Tab1",#N/A,FALSE,"P";"Tab2",#N/A,FALSE,"P"}</definedName>
    <definedName name="nnn" localSheetId="18" hidden="1">{"Tab1",#N/A,FALSE,"P";"Tab2",#N/A,FALSE,"P"}</definedName>
    <definedName name="nnn" localSheetId="20" hidden="1">{"Tab1",#N/A,FALSE,"P";"Tab2",#N/A,FALSE,"P"}</definedName>
    <definedName name="nnn" localSheetId="21" hidden="1">{"Tab1",#N/A,FALSE,"P";"Tab2",#N/A,FALSE,"P"}</definedName>
    <definedName name="nnn" localSheetId="22" hidden="1">{"Tab1",#N/A,FALSE,"P";"Tab2",#N/A,FALSE,"P"}</definedName>
    <definedName name="nnn" hidden="1">{"Tab1",#N/A,FALSE,"P";"Tab2",#N/A,FALSE,"P"}</definedName>
    <definedName name="nnnnn">#N/A</definedName>
    <definedName name="nnnnnnnnnn" localSheetId="19" hidden="1">{"Minpmon",#N/A,FALSE,"Monthinput"}</definedName>
    <definedName name="nnnnnnnnnn" localSheetId="23" hidden="1">{"Minpmon",#N/A,FALSE,"Monthinput"}</definedName>
    <definedName name="nnnnnnnnnn" localSheetId="28" hidden="1">{"Minpmon",#N/A,FALSE,"Monthinput"}</definedName>
    <definedName name="nnnnnnnnnn" localSheetId="30" hidden="1">{"Minpmon",#N/A,FALSE,"Monthinput"}</definedName>
    <definedName name="nnnnnnnnnn" localSheetId="1" hidden="1">{"Minpmon",#N/A,FALSE,"Monthinput"}</definedName>
    <definedName name="nnnnnnnnnn" localSheetId="24" hidden="1">{"Minpmon",#N/A,FALSE,"Monthinput"}</definedName>
    <definedName name="nnnnnnnnnn" localSheetId="25" hidden="1">{"Minpmon",#N/A,FALSE,"Monthinput"}</definedName>
    <definedName name="nnnnnnnnnn" localSheetId="26" hidden="1">{"Minpmon",#N/A,FALSE,"Monthinput"}</definedName>
    <definedName name="nnnnnnnnnn" localSheetId="27" hidden="1">{"Minpmon",#N/A,FALSE,"Monthinput"}</definedName>
    <definedName name="nnnnnnnnnn" localSheetId="29" hidden="1">{"Minpmon",#N/A,FALSE,"Monthinput"}</definedName>
    <definedName name="nnnnnnnnnn" localSheetId="41" hidden="1">{"Minpmon",#N/A,FALSE,"Monthinput"}</definedName>
    <definedName name="nnnnnnnnnn" localSheetId="42" hidden="1">{"Minpmon",#N/A,FALSE,"Monthinput"}</definedName>
    <definedName name="nnnnnnnnnn" localSheetId="43" hidden="1">{"Minpmon",#N/A,FALSE,"Monthinput"}</definedName>
    <definedName name="nnnnnnnnnn" localSheetId="18" hidden="1">{"Minpmon",#N/A,FALSE,"Monthinput"}</definedName>
    <definedName name="nnnnnnnnnn" localSheetId="20" hidden="1">{"Minpmon",#N/A,FALSE,"Monthinput"}</definedName>
    <definedName name="nnnnnnnnnn" localSheetId="21" hidden="1">{"Minpmon",#N/A,FALSE,"Monthinput"}</definedName>
    <definedName name="nnnnnnnnnn" localSheetId="22" hidden="1">{"Minpmon",#N/A,FALSE,"Monthinput"}</definedName>
    <definedName name="nnnnnnnnnn" hidden="1">{"Minpmon",#N/A,FALSE,"Monthinput"}</definedName>
    <definedName name="nnnnnnnnnnnn" localSheetId="19" hidden="1">{"Riqfin97",#N/A,FALSE,"Tran";"Riqfinpro",#N/A,FALSE,"Tran"}</definedName>
    <definedName name="nnnnnnnnnnnn" localSheetId="23" hidden="1">{"Riqfin97",#N/A,FALSE,"Tran";"Riqfinpro",#N/A,FALSE,"Tran"}</definedName>
    <definedName name="nnnnnnnnnnnn" localSheetId="28" hidden="1">{"Riqfin97",#N/A,FALSE,"Tran";"Riqfinpro",#N/A,FALSE,"Tran"}</definedName>
    <definedName name="nnnnnnnnnnnn" localSheetId="30" hidden="1">{"Riqfin97",#N/A,FALSE,"Tran";"Riqfinpro",#N/A,FALSE,"Tran"}</definedName>
    <definedName name="nnnnnnnnnnnn" localSheetId="1" hidden="1">{"Riqfin97",#N/A,FALSE,"Tran";"Riqfinpro",#N/A,FALSE,"Tran"}</definedName>
    <definedName name="nnnnnnnnnnnn" localSheetId="24" hidden="1">{"Riqfin97",#N/A,FALSE,"Tran";"Riqfinpro",#N/A,FALSE,"Tran"}</definedName>
    <definedName name="nnnnnnnnnnnn" localSheetId="25" hidden="1">{"Riqfin97",#N/A,FALSE,"Tran";"Riqfinpro",#N/A,FALSE,"Tran"}</definedName>
    <definedName name="nnnnnnnnnnnn" localSheetId="26" hidden="1">{"Riqfin97",#N/A,FALSE,"Tran";"Riqfinpro",#N/A,FALSE,"Tran"}</definedName>
    <definedName name="nnnnnnnnnnnn" localSheetId="27" hidden="1">{"Riqfin97",#N/A,FALSE,"Tran";"Riqfinpro",#N/A,FALSE,"Tran"}</definedName>
    <definedName name="nnnnnnnnnnnn" localSheetId="29" hidden="1">{"Riqfin97",#N/A,FALSE,"Tran";"Riqfinpro",#N/A,FALSE,"Tran"}</definedName>
    <definedName name="nnnnnnnnnnnn" localSheetId="41" hidden="1">{"Riqfin97",#N/A,FALSE,"Tran";"Riqfinpro",#N/A,FALSE,"Tran"}</definedName>
    <definedName name="nnnnnnnnnnnn" localSheetId="42" hidden="1">{"Riqfin97",#N/A,FALSE,"Tran";"Riqfinpro",#N/A,FALSE,"Tran"}</definedName>
    <definedName name="nnnnnnnnnnnn" localSheetId="43" hidden="1">{"Riqfin97",#N/A,FALSE,"Tran";"Riqfinpro",#N/A,FALSE,"Tran"}</definedName>
    <definedName name="nnnnnnnnnnnn" localSheetId="18" hidden="1">{"Riqfin97",#N/A,FALSE,"Tran";"Riqfinpro",#N/A,FALSE,"Tran"}</definedName>
    <definedName name="nnnnnnnnnnnn" localSheetId="20" hidden="1">{"Riqfin97",#N/A,FALSE,"Tran";"Riqfinpro",#N/A,FALSE,"Tran"}</definedName>
    <definedName name="nnnnnnnnnnnn" localSheetId="21" hidden="1">{"Riqfin97",#N/A,FALSE,"Tran";"Riqfinpro",#N/A,FALSE,"Tran"}</definedName>
    <definedName name="nnnnnnnnnnnn" localSheetId="22" hidden="1">{"Riqfin97",#N/A,FALSE,"Tran";"Riqfinpro",#N/A,FALSE,"Tran"}</definedName>
    <definedName name="nnnnnnnnnnnn" hidden="1">{"Riqfin97",#N/A,FALSE,"Tran";"Riqfinpro",#N/A,FALSE,"Tran"}</definedName>
    <definedName name="no" hidden="1">'[70]Crédito SPNF (fiscal)'!#REF!</definedName>
    <definedName name="Noah" localSheetId="28">#REF!</definedName>
    <definedName name="Noah" localSheetId="1">#REF!</definedName>
    <definedName name="Noah" localSheetId="29">#REF!</definedName>
    <definedName name="Noah" localSheetId="42">#REF!</definedName>
    <definedName name="Noah" localSheetId="43">#REF!</definedName>
    <definedName name="Noah" localSheetId="18">#REF!</definedName>
    <definedName name="Noah" localSheetId="20">#REF!</definedName>
    <definedName name="Noah" localSheetId="21">#REF!</definedName>
    <definedName name="Noah" localSheetId="22">#REF!</definedName>
    <definedName name="Noah">#REF!</definedName>
    <definedName name="noclas1" localSheetId="42">#REF!</definedName>
    <definedName name="noclas1">#REF!</definedName>
    <definedName name="noclas2" localSheetId="42">#REF!</definedName>
    <definedName name="noclas2">#REF!</definedName>
    <definedName name="NOCLUB" localSheetId="28">#REF!</definedName>
    <definedName name="NOCLUB" localSheetId="1">#REF!</definedName>
    <definedName name="NOCLUB" localSheetId="42">#REF!</definedName>
    <definedName name="NOCLUB" localSheetId="43">#REF!</definedName>
    <definedName name="NOCLUB" localSheetId="22">#REF!</definedName>
    <definedName name="NOCLUB">#REF!</definedName>
    <definedName name="NOK" localSheetId="28">#REF!</definedName>
    <definedName name="NOK" localSheetId="1">#REF!</definedName>
    <definedName name="NOK" localSheetId="42">#REF!</definedName>
    <definedName name="NOK" localSheetId="43">#REF!</definedName>
    <definedName name="NOK" localSheetId="22">#REF!</definedName>
    <definedName name="NOK">#REF!</definedName>
    <definedName name="nombrenuevo">#N/A</definedName>
    <definedName name="NONLEAP" localSheetId="28">#REF!</definedName>
    <definedName name="NONLEAP" localSheetId="1">#REF!</definedName>
    <definedName name="NONLEAP" localSheetId="29">#REF!</definedName>
    <definedName name="NONLEAP" localSheetId="42">#REF!</definedName>
    <definedName name="NONLEAP" localSheetId="43">#REF!</definedName>
    <definedName name="NONLEAP" localSheetId="18">#REF!</definedName>
    <definedName name="NONLEAP" localSheetId="20">#REF!</definedName>
    <definedName name="NONLEAP" localSheetId="21">#REF!</definedName>
    <definedName name="NONLEAP" localSheetId="22">#REF!</definedName>
    <definedName name="NONLEAP">#REF!</definedName>
    <definedName name="NONOECD1">[66]nonopec!$D$29:$AD$70</definedName>
    <definedName name="NONOECD2">[66]nonopec!$D$71:$AD$135</definedName>
    <definedName name="NONOPEC">[66]nonopec!$D$136:$AD$155</definedName>
    <definedName name="NOPEC1">[79]MONTHLY!$BP$19:$CA$19</definedName>
    <definedName name="NOPEC2">[79]MONTHLY!$CB$19:$CM$19</definedName>
    <definedName name="NORM1">[79]MONTHLY!$A$5:$O$117</definedName>
    <definedName name="NORM2">[79]MONTHLY!$A$422:$Z$491</definedName>
    <definedName name="NORM3">[79]MONTHLY!$A$334:$Z$380</definedName>
    <definedName name="Norway_wt">'[67]OECD wgt'!$B$28</definedName>
    <definedName name="NOTA_EXPLICATIV" localSheetId="28">#REF!</definedName>
    <definedName name="NOTA_EXPLICATIV" localSheetId="1">#REF!</definedName>
    <definedName name="NOTA_EXPLICATIV" localSheetId="29">#REF!</definedName>
    <definedName name="NOTA_EXPLICATIV" localSheetId="42">#REF!</definedName>
    <definedName name="NOTA_EXPLICATIV" localSheetId="43">#REF!</definedName>
    <definedName name="NOTA_EXPLICATIV" localSheetId="18">#REF!</definedName>
    <definedName name="NOTA_EXPLICATIV" localSheetId="20">#REF!</definedName>
    <definedName name="NOTA_EXPLICATIV" localSheetId="21">#REF!</definedName>
    <definedName name="NOTA_EXPLICATIV" localSheetId="22">#REF!</definedName>
    <definedName name="NOTA_EXPLICATIV">#REF!</definedName>
    <definedName name="Notes" localSheetId="29">[130]UPLOAD!#REF!</definedName>
    <definedName name="Notes" localSheetId="43">[130]UPLOAD!#REF!</definedName>
    <definedName name="Notes" localSheetId="18">[130]UPLOAD!#REF!</definedName>
    <definedName name="Notes" localSheetId="20">[130]UPLOAD!#REF!</definedName>
    <definedName name="Notes" localSheetId="21">[130]UPLOAD!#REF!</definedName>
    <definedName name="Notes" localSheetId="22">[130]UPLOAD!#REF!</definedName>
    <definedName name="Notes">[130]UPLOAD!#REF!</definedName>
    <definedName name="NOTITLES" localSheetId="28">#REF!</definedName>
    <definedName name="NOTITLES" localSheetId="1">#REF!</definedName>
    <definedName name="NOTITLES" localSheetId="29">#REF!</definedName>
    <definedName name="NOTITLES" localSheetId="42">#REF!</definedName>
    <definedName name="NOTITLES" localSheetId="43">#REF!</definedName>
    <definedName name="NOTITLES" localSheetId="18">#REF!</definedName>
    <definedName name="NOTITLES" localSheetId="20">#REF!</definedName>
    <definedName name="NOTITLES" localSheetId="21">#REF!</definedName>
    <definedName name="NOTITLES" localSheetId="22">#REF!</definedName>
    <definedName name="NOTITLES">#REF!</definedName>
    <definedName name="NOV._89" localSheetId="42">#REF!</definedName>
    <definedName name="NOV._89">#REF!</definedName>
    <definedName name="NSUMMARY">[66]nonopec!$D$157:$AD$204</definedName>
    <definedName name="NTDD_R" localSheetId="29">[57]Q1!#REF!</definedName>
    <definedName name="NTDD_R" localSheetId="42">[57]Q1!#REF!</definedName>
    <definedName name="NTDD_R">[57]Q1!#REF!</definedName>
    <definedName name="NTDD_RG" localSheetId="37">[73]!NTDD_RG</definedName>
    <definedName name="NTDD_RG" localSheetId="38">[73]!NTDD_RG</definedName>
    <definedName name="NTDD_RG" localSheetId="39">[73]!NTDD_RG</definedName>
    <definedName name="NTDD_RG" localSheetId="40">[73]!NTDD_RG</definedName>
    <definedName name="NTDD_RG" localSheetId="29">[73]!NTDD_RG</definedName>
    <definedName name="NTDD_RG" localSheetId="41">[73]!NTDD_RG</definedName>
    <definedName name="NTDD_RG">[73]!NTDD_RG</definedName>
    <definedName name="NX">#N/A</definedName>
    <definedName name="NX_R">#N/A</definedName>
    <definedName name="NXG" localSheetId="42">#REF!</definedName>
    <definedName name="NXG">#REF!</definedName>
    <definedName name="NXG_R" localSheetId="42">#REF!</definedName>
    <definedName name="NXG_R">#REF!</definedName>
    <definedName name="NXG_RG">#N/A</definedName>
    <definedName name="NXS" localSheetId="29">[57]Q2!#REF!</definedName>
    <definedName name="NXS" localSheetId="42">[57]Q2!#REF!</definedName>
    <definedName name="NXS">[57]Q2!#REF!</definedName>
    <definedName name="NXS_R" localSheetId="29">[57]Q1!#REF!</definedName>
    <definedName name="NXS_R" localSheetId="42">[57]Q1!#REF!</definedName>
    <definedName name="NXS_R">[57]Q1!#REF!</definedName>
    <definedName name="NYEAR2021" localSheetId="23">[90]Nickel!$B$583:$J$583</definedName>
    <definedName name="NYEAR2021" localSheetId="30">[90]Nickel!$B$583:$J$583</definedName>
    <definedName name="NYEAR2021" localSheetId="26">[90]Nickel!$B$583:$J$583</definedName>
    <definedName name="NYEAR2021" localSheetId="29">[91]Nickel!$B$583:$J$583</definedName>
    <definedName name="NYEAR2021" localSheetId="42">[90]Nickel!$B$583:$J$583</definedName>
    <definedName name="NYEAR2021" localSheetId="22">[90]Nickel!$B$583:$J$583</definedName>
    <definedName name="NYEAR2021">[91]Nickel!$B$583:$J$583</definedName>
    <definedName name="NYEAR2022" localSheetId="23">[90]Nickel!$K$583:$V$583</definedName>
    <definedName name="NYEAR2022" localSheetId="30">[90]Nickel!$K$583:$V$583</definedName>
    <definedName name="NYEAR2022" localSheetId="26">[90]Nickel!$K$583:$V$583</definedName>
    <definedName name="NYEAR2022" localSheetId="29">[91]Nickel!$K$583:$V$583</definedName>
    <definedName name="NYEAR2022" localSheetId="42">[90]Nickel!$K$583:$V$583</definedName>
    <definedName name="NYEAR2022" localSheetId="22">[90]Nickel!$K$583:$V$583</definedName>
    <definedName name="NYEAR2022">[91]Nickel!$K$583:$V$583</definedName>
    <definedName name="NYEAR2023" localSheetId="23">[90]Nickel!$W$583:$AH$583</definedName>
    <definedName name="NYEAR2023" localSheetId="30">[90]Nickel!$W$583:$AH$583</definedName>
    <definedName name="NYEAR2023" localSheetId="26">[90]Nickel!$W$583:$AH$583</definedName>
    <definedName name="NYEAR2023" localSheetId="29">[91]Nickel!$W$583:$AH$583</definedName>
    <definedName name="NYEAR2023" localSheetId="42">[90]Nickel!$W$583:$AH$583</definedName>
    <definedName name="NYEAR2023" localSheetId="22">[90]Nickel!$W$583:$AH$583</definedName>
    <definedName name="NYEAR2023">[91]Nickel!$W$583:$AH$583</definedName>
    <definedName name="NYEAR2024" localSheetId="23">[90]Nickel!$AI$583:$AT$583</definedName>
    <definedName name="NYEAR2024" localSheetId="30">[90]Nickel!$AI$583:$AT$583</definedName>
    <definedName name="NYEAR2024" localSheetId="26">[90]Nickel!$AI$583:$AT$583</definedName>
    <definedName name="NYEAR2024" localSheetId="29">[91]Nickel!$AI$583:$AT$583</definedName>
    <definedName name="NYEAR2024" localSheetId="42">[90]Nickel!$AI$583:$AT$583</definedName>
    <definedName name="NYEAR2024" localSheetId="22">[90]Nickel!$AI$583:$AT$583</definedName>
    <definedName name="NYEAR2024">[91]Nickel!$AI$583:$AT$583</definedName>
    <definedName name="NYEAR2025" localSheetId="23">[90]Nickel!$AU$583:$BF$583</definedName>
    <definedName name="NYEAR2025" localSheetId="30">[90]Nickel!$AU$583:$BF$583</definedName>
    <definedName name="NYEAR2025" localSheetId="26">[90]Nickel!$AU$583:$BF$583</definedName>
    <definedName name="NYEAR2025" localSheetId="29">[91]Nickel!$AU$583:$BF$583</definedName>
    <definedName name="NYEAR2025" localSheetId="42">[90]Nickel!$AU$583:$BF$583</definedName>
    <definedName name="NYEAR2025" localSheetId="22">[90]Nickel!$AU$583:$BF$583</definedName>
    <definedName name="NYEAR2025">[91]Nickel!$AU$583:$BF$583</definedName>
    <definedName name="NZ_wt">'[67]OECD wgt'!$B$27</definedName>
    <definedName name="O">#N/A</definedName>
    <definedName name="OBRAS_DE_INFRAESTRUCTURA__LEY_N__23966_ART._19">[4]C!$B$23:$N$23</definedName>
    <definedName name="OBRAS_DE_INFRAESTRUCTURA_BASICA_SOCIAL_Y_NECESIDADES_BASICAS_INSATISFECHAS__LEY_N__23621">[4]C!$B$17:$N$17</definedName>
    <definedName name="OCT._89" localSheetId="42">#REF!</definedName>
    <definedName name="OCT._89">#REF!</definedName>
    <definedName name="OCTUBRE">#N/A</definedName>
    <definedName name="OECD">[66]nonopec!$D$1:$AD$28</definedName>
    <definedName name="OECD_Table" localSheetId="28">#REF!</definedName>
    <definedName name="OECD_Table" localSheetId="1">#REF!</definedName>
    <definedName name="OECD_Table" localSheetId="29">#REF!</definedName>
    <definedName name="OECD_Table" localSheetId="42">#REF!</definedName>
    <definedName name="OECD_Table" localSheetId="43">#REF!</definedName>
    <definedName name="OECD_Table" localSheetId="18">#REF!</definedName>
    <definedName name="OECD_Table" localSheetId="20">#REF!</definedName>
    <definedName name="OECD_Table" localSheetId="21">#REF!</definedName>
    <definedName name="OECD_Table" localSheetId="22">#REF!</definedName>
    <definedName name="OECD_Table">#REF!</definedName>
    <definedName name="oipio" localSheetId="28" hidden="1">#REF!</definedName>
    <definedName name="oipio" localSheetId="1" hidden="1">#REF!</definedName>
    <definedName name="oipio" localSheetId="42" hidden="1">#REF!</definedName>
    <definedName name="oipio" localSheetId="43" hidden="1">#REF!</definedName>
    <definedName name="oipio" localSheetId="22" hidden="1">#REF!</definedName>
    <definedName name="oipio" hidden="1">#REF!</definedName>
    <definedName name="oiulfdgdgh" localSheetId="43" hidden="1">'[92]Fax a enviar'!#REF!</definedName>
    <definedName name="oiulfdgdgh" localSheetId="22" hidden="1">'[92]Fax a enviar'!#REF!</definedName>
    <definedName name="oiulfdgdgh" hidden="1">'[92]Fax a enviar'!#REF!</definedName>
    <definedName name="OK" localSheetId="42">#REF!</definedName>
    <definedName name="OK">#REF!</definedName>
    <definedName name="OnShow" localSheetId="37">'[131]SPNF Acuerdo Incl. Int.'!OnShow</definedName>
    <definedName name="OnShow" localSheetId="38">'[131]SPNF Acuerdo Incl. Int.'!OnShow</definedName>
    <definedName name="OnShow" localSheetId="39">'[131]SPNF Acuerdo Incl. Int.'!OnShow</definedName>
    <definedName name="OnShow" localSheetId="40">'[131]SPNF Acuerdo Incl. Int.'!OnShow</definedName>
    <definedName name="OnShow" localSheetId="29">'[131]SPNF Acuerdo Incl. Int.'!OnShow</definedName>
    <definedName name="OnShow" localSheetId="41">'[131]SPNF Acuerdo Incl. Int.'!OnShow</definedName>
    <definedName name="OnShow">'[131]SPNF Acuerdo Incl. Int.'!OnShow</definedName>
    <definedName name="onshow1">#N/A</definedName>
    <definedName name="onshow2">#N/A</definedName>
    <definedName name="oo" localSheetId="19" hidden="1">{"Riqfin97",#N/A,FALSE,"Tran";"Riqfinpro",#N/A,FALSE,"Tran"}</definedName>
    <definedName name="oo" localSheetId="23" hidden="1">{"Riqfin97",#N/A,FALSE,"Tran";"Riqfinpro",#N/A,FALSE,"Tran"}</definedName>
    <definedName name="oo" localSheetId="28" hidden="1">{"Riqfin97",#N/A,FALSE,"Tran";"Riqfinpro",#N/A,FALSE,"Tran"}</definedName>
    <definedName name="oo" localSheetId="30" hidden="1">{"Riqfin97",#N/A,FALSE,"Tran";"Riqfinpro",#N/A,FALSE,"Tran"}</definedName>
    <definedName name="oo" localSheetId="1" hidden="1">{"Riqfin97",#N/A,FALSE,"Tran";"Riqfinpro",#N/A,FALSE,"Tran"}</definedName>
    <definedName name="oo" localSheetId="24" hidden="1">{"Riqfin97",#N/A,FALSE,"Tran";"Riqfinpro",#N/A,FALSE,"Tran"}</definedName>
    <definedName name="oo" localSheetId="25" hidden="1">{"Riqfin97",#N/A,FALSE,"Tran";"Riqfinpro",#N/A,FALSE,"Tran"}</definedName>
    <definedName name="oo" localSheetId="26" hidden="1">{"Riqfin97",#N/A,FALSE,"Tran";"Riqfinpro",#N/A,FALSE,"Tran"}</definedName>
    <definedName name="oo" localSheetId="27" hidden="1">{"Riqfin97",#N/A,FALSE,"Tran";"Riqfinpro",#N/A,FALSE,"Tran"}</definedName>
    <definedName name="oo" localSheetId="29" hidden="1">{"Riqfin97",#N/A,FALSE,"Tran";"Riqfinpro",#N/A,FALSE,"Tran"}</definedName>
    <definedName name="oo" localSheetId="41" hidden="1">{"Riqfin97",#N/A,FALSE,"Tran";"Riqfinpro",#N/A,FALSE,"Tran"}</definedName>
    <definedName name="oo" localSheetId="42" hidden="1">{"Riqfin97",#N/A,FALSE,"Tran";"Riqfinpro",#N/A,FALSE,"Tran"}</definedName>
    <definedName name="oo" localSheetId="43" hidden="1">{"Riqfin97",#N/A,FALSE,"Tran";"Riqfinpro",#N/A,FALSE,"Tran"}</definedName>
    <definedName name="oo" localSheetId="18" hidden="1">{"Riqfin97",#N/A,FALSE,"Tran";"Riqfinpro",#N/A,FALSE,"Tran"}</definedName>
    <definedName name="oo" localSheetId="20" hidden="1">{"Riqfin97",#N/A,FALSE,"Tran";"Riqfinpro",#N/A,FALSE,"Tran"}</definedName>
    <definedName name="oo" localSheetId="21" hidden="1">{"Riqfin97",#N/A,FALSE,"Tran";"Riqfinpro",#N/A,FALSE,"Tran"}</definedName>
    <definedName name="oo" localSheetId="22" hidden="1">{"Riqfin97",#N/A,FALSE,"Tran";"Riqfinpro",#N/A,FALSE,"Tran"}</definedName>
    <definedName name="oo" hidden="1">{"Riqfin97",#N/A,FALSE,"Tran";"Riqfinpro",#N/A,FALSE,"Tran"}</definedName>
    <definedName name="OOA" localSheetId="42">#REF!</definedName>
    <definedName name="OOA">#REF!</definedName>
    <definedName name="ooo" localSheetId="19" hidden="1">{"Tab1",#N/A,FALSE,"P";"Tab2",#N/A,FALSE,"P"}</definedName>
    <definedName name="ooo" localSheetId="23" hidden="1">{"Tab1",#N/A,FALSE,"P";"Tab2",#N/A,FALSE,"P"}</definedName>
    <definedName name="ooo" localSheetId="28" hidden="1">{"Tab1",#N/A,FALSE,"P";"Tab2",#N/A,FALSE,"P"}</definedName>
    <definedName name="ooo" localSheetId="30" hidden="1">{"Tab1",#N/A,FALSE,"P";"Tab2",#N/A,FALSE,"P"}</definedName>
    <definedName name="ooo" localSheetId="1" hidden="1">{"Tab1",#N/A,FALSE,"P";"Tab2",#N/A,FALSE,"P"}</definedName>
    <definedName name="ooo" localSheetId="24" hidden="1">{"Tab1",#N/A,FALSE,"P";"Tab2",#N/A,FALSE,"P"}</definedName>
    <definedName name="ooo" localSheetId="25" hidden="1">{"Tab1",#N/A,FALSE,"P";"Tab2",#N/A,FALSE,"P"}</definedName>
    <definedName name="ooo" localSheetId="26" hidden="1">{"Tab1",#N/A,FALSE,"P";"Tab2",#N/A,FALSE,"P"}</definedName>
    <definedName name="ooo" localSheetId="27" hidden="1">{"Tab1",#N/A,FALSE,"P";"Tab2",#N/A,FALSE,"P"}</definedName>
    <definedName name="ooo" localSheetId="29" hidden="1">{"Tab1",#N/A,FALSE,"P";"Tab2",#N/A,FALSE,"P"}</definedName>
    <definedName name="ooo" localSheetId="41" hidden="1">{"Tab1",#N/A,FALSE,"P";"Tab2",#N/A,FALSE,"P"}</definedName>
    <definedName name="ooo" localSheetId="42" hidden="1">{"Tab1",#N/A,FALSE,"P";"Tab2",#N/A,FALSE,"P"}</definedName>
    <definedName name="ooo" localSheetId="43" hidden="1">{"Tab1",#N/A,FALSE,"P";"Tab2",#N/A,FALSE,"P"}</definedName>
    <definedName name="ooo" localSheetId="18" hidden="1">{"Tab1",#N/A,FALSE,"P";"Tab2",#N/A,FALSE,"P"}</definedName>
    <definedName name="ooo" localSheetId="20" hidden="1">{"Tab1",#N/A,FALSE,"P";"Tab2",#N/A,FALSE,"P"}</definedName>
    <definedName name="ooo" localSheetId="21" hidden="1">{"Tab1",#N/A,FALSE,"P";"Tab2",#N/A,FALSE,"P"}</definedName>
    <definedName name="ooo" localSheetId="22" hidden="1">{"Tab1",#N/A,FALSE,"P";"Tab2",#N/A,FALSE,"P"}</definedName>
    <definedName name="ooo" hidden="1">{"Tab1",#N/A,FALSE,"P";"Tab2",#N/A,FALSE,"P"}</definedName>
    <definedName name="OOOKOKOKO" localSheetId="28">#REF!</definedName>
    <definedName name="OOOKOKOKO" localSheetId="1">#REF!</definedName>
    <definedName name="OOOKOKOKO" localSheetId="29">#REF!</definedName>
    <definedName name="OOOKOKOKO" localSheetId="42">#REF!</definedName>
    <definedName name="OOOKOKOKO" localSheetId="43">#REF!</definedName>
    <definedName name="OOOKOKOKO" localSheetId="18">#REF!</definedName>
    <definedName name="OOOKOKOKO" localSheetId="20">#REF!</definedName>
    <definedName name="OOOKOKOKO" localSheetId="21">#REF!</definedName>
    <definedName name="OOOKOKOKO" localSheetId="22">#REF!</definedName>
    <definedName name="OOOKOKOKO">#REF!</definedName>
    <definedName name="oooo" localSheetId="19" hidden="1">{"Tab1",#N/A,FALSE,"P";"Tab2",#N/A,FALSE,"P"}</definedName>
    <definedName name="oooo" localSheetId="23" hidden="1">{"Tab1",#N/A,FALSE,"P";"Tab2",#N/A,FALSE,"P"}</definedName>
    <definedName name="oooo" localSheetId="28" hidden="1">{"Tab1",#N/A,FALSE,"P";"Tab2",#N/A,FALSE,"P"}</definedName>
    <definedName name="oooo" localSheetId="30" hidden="1">{"Tab1",#N/A,FALSE,"P";"Tab2",#N/A,FALSE,"P"}</definedName>
    <definedName name="oooo" localSheetId="1" hidden="1">{"Tab1",#N/A,FALSE,"P";"Tab2",#N/A,FALSE,"P"}</definedName>
    <definedName name="oooo" localSheetId="24" hidden="1">{"Tab1",#N/A,FALSE,"P";"Tab2",#N/A,FALSE,"P"}</definedName>
    <definedName name="oooo" localSheetId="25" hidden="1">{"Tab1",#N/A,FALSE,"P";"Tab2",#N/A,FALSE,"P"}</definedName>
    <definedName name="oooo" localSheetId="26" hidden="1">{"Tab1",#N/A,FALSE,"P";"Tab2",#N/A,FALSE,"P"}</definedName>
    <definedName name="oooo" localSheetId="27" hidden="1">{"Tab1",#N/A,FALSE,"P";"Tab2",#N/A,FALSE,"P"}</definedName>
    <definedName name="oooo" localSheetId="29" hidden="1">{"Tab1",#N/A,FALSE,"P";"Tab2",#N/A,FALSE,"P"}</definedName>
    <definedName name="oooo" localSheetId="41" hidden="1">{"Tab1",#N/A,FALSE,"P";"Tab2",#N/A,FALSE,"P"}</definedName>
    <definedName name="oooo" localSheetId="42" hidden="1">{"Tab1",#N/A,FALSE,"P";"Tab2",#N/A,FALSE,"P"}</definedName>
    <definedName name="oooo" localSheetId="43" hidden="1">{"Tab1",#N/A,FALSE,"P";"Tab2",#N/A,FALSE,"P"}</definedName>
    <definedName name="oooo" localSheetId="18" hidden="1">{"Tab1",#N/A,FALSE,"P";"Tab2",#N/A,FALSE,"P"}</definedName>
    <definedName name="oooo" localSheetId="20" hidden="1">{"Tab1",#N/A,FALSE,"P";"Tab2",#N/A,FALSE,"P"}</definedName>
    <definedName name="oooo" localSheetId="21" hidden="1">{"Tab1",#N/A,FALSE,"P";"Tab2",#N/A,FALSE,"P"}</definedName>
    <definedName name="oooo" localSheetId="22" hidden="1">{"Tab1",#N/A,FALSE,"P";"Tab2",#N/A,FALSE,"P"}</definedName>
    <definedName name="oooo" hidden="1">{"Tab1",#N/A,FALSE,"P";"Tab2",#N/A,FALSE,"P"}</definedName>
    <definedName name="ooooooooo" localSheetId="28" hidden="1">#REF!</definedName>
    <definedName name="ooooooooo" localSheetId="1" hidden="1">#REF!</definedName>
    <definedName name="ooooooooo" localSheetId="29" hidden="1">#REF!</definedName>
    <definedName name="ooooooooo" localSheetId="42" hidden="1">#REF!</definedName>
    <definedName name="ooooooooo" localSheetId="43" hidden="1">#REF!</definedName>
    <definedName name="ooooooooo" localSheetId="18" hidden="1">#REF!</definedName>
    <definedName name="ooooooooo" localSheetId="20" hidden="1">#REF!</definedName>
    <definedName name="ooooooooo" localSheetId="21" hidden="1">#REF!</definedName>
    <definedName name="ooooooooo" localSheetId="22" hidden="1">#REF!</definedName>
    <definedName name="ooooooooo" hidden="1">#REF!</definedName>
    <definedName name="OPEC">[66]nonopec!$D$204:$AD$251</definedName>
    <definedName name="OPEC1">[79]MONTHLY!$BP$12:$CA$12</definedName>
    <definedName name="OPEC2">[79]MONTHLY!$CB$12:$CM$12</definedName>
    <definedName name="OPOPOPOPO" localSheetId="28">#REF!</definedName>
    <definedName name="OPOPOPOPO" localSheetId="1">#REF!</definedName>
    <definedName name="OPOPOPOPO" localSheetId="29">#REF!</definedName>
    <definedName name="OPOPOPOPO" localSheetId="42">#REF!</definedName>
    <definedName name="OPOPOPOPO" localSheetId="43">#REF!</definedName>
    <definedName name="OPOPOPOPO" localSheetId="18">#REF!</definedName>
    <definedName name="OPOPOPOPO" localSheetId="20">#REF!</definedName>
    <definedName name="OPOPOPOPO" localSheetId="21">#REF!</definedName>
    <definedName name="OPOPOPOPO" localSheetId="22">#REF!</definedName>
    <definedName name="OPOPOPOPO">#REF!</definedName>
    <definedName name="opu" localSheetId="19" hidden="1">{"Riqfin97",#N/A,FALSE,"Tran";"Riqfinpro",#N/A,FALSE,"Tran"}</definedName>
    <definedName name="opu" localSheetId="23" hidden="1">{"Riqfin97",#N/A,FALSE,"Tran";"Riqfinpro",#N/A,FALSE,"Tran"}</definedName>
    <definedName name="opu" localSheetId="28" hidden="1">{"Riqfin97",#N/A,FALSE,"Tran";"Riqfinpro",#N/A,FALSE,"Tran"}</definedName>
    <definedName name="opu" localSheetId="30" hidden="1">{"Riqfin97",#N/A,FALSE,"Tran";"Riqfinpro",#N/A,FALSE,"Tran"}</definedName>
    <definedName name="opu" localSheetId="1" hidden="1">{"Riqfin97",#N/A,FALSE,"Tran";"Riqfinpro",#N/A,FALSE,"Tran"}</definedName>
    <definedName name="opu" localSheetId="24" hidden="1">{"Riqfin97",#N/A,FALSE,"Tran";"Riqfinpro",#N/A,FALSE,"Tran"}</definedName>
    <definedName name="opu" localSheetId="25" hidden="1">{"Riqfin97",#N/A,FALSE,"Tran";"Riqfinpro",#N/A,FALSE,"Tran"}</definedName>
    <definedName name="opu" localSheetId="26" hidden="1">{"Riqfin97",#N/A,FALSE,"Tran";"Riqfinpro",#N/A,FALSE,"Tran"}</definedName>
    <definedName name="opu" localSheetId="27" hidden="1">{"Riqfin97",#N/A,FALSE,"Tran";"Riqfinpro",#N/A,FALSE,"Tran"}</definedName>
    <definedName name="opu" localSheetId="29" hidden="1">{"Riqfin97",#N/A,FALSE,"Tran";"Riqfinpro",#N/A,FALSE,"Tran"}</definedName>
    <definedName name="opu" localSheetId="41" hidden="1">{"Riqfin97",#N/A,FALSE,"Tran";"Riqfinpro",#N/A,FALSE,"Tran"}</definedName>
    <definedName name="opu" localSheetId="42" hidden="1">{"Riqfin97",#N/A,FALSE,"Tran";"Riqfinpro",#N/A,FALSE,"Tran"}</definedName>
    <definedName name="opu" localSheetId="43" hidden="1">{"Riqfin97",#N/A,FALSE,"Tran";"Riqfinpro",#N/A,FALSE,"Tran"}</definedName>
    <definedName name="opu" localSheetId="18" hidden="1">{"Riqfin97",#N/A,FALSE,"Tran";"Riqfinpro",#N/A,FALSE,"Tran"}</definedName>
    <definedName name="opu" localSheetId="20" hidden="1">{"Riqfin97",#N/A,FALSE,"Tran";"Riqfinpro",#N/A,FALSE,"Tran"}</definedName>
    <definedName name="opu" localSheetId="21" hidden="1">{"Riqfin97",#N/A,FALSE,"Tran";"Riqfinpro",#N/A,FALSE,"Tran"}</definedName>
    <definedName name="opu" localSheetId="22" hidden="1">{"Riqfin97",#N/A,FALSE,"Tran";"Riqfinpro",#N/A,FALSE,"Tran"}</definedName>
    <definedName name="opu" hidden="1">{"Riqfin97",#N/A,FALSE,"Tran";"Riqfinpro",#N/A,FALSE,"Tran"}</definedName>
    <definedName name="ORGANISMOS_DE_VIALIDAD__LEY_N__23966_ART._19">[4]C!$B$24:$N$24</definedName>
    <definedName name="Otr_Inst_Banc_40G" localSheetId="28">#REF!</definedName>
    <definedName name="Otr_Inst_Banc_40G" localSheetId="1">#REF!</definedName>
    <definedName name="Otr_Inst_Banc_40G" localSheetId="29">#REF!</definedName>
    <definedName name="Otr_Inst_Banc_40G" localSheetId="42">#REF!</definedName>
    <definedName name="Otr_Inst_Banc_40G" localSheetId="43">#REF!</definedName>
    <definedName name="Otr_Inst_Banc_40G" localSheetId="18">#REF!</definedName>
    <definedName name="Otr_Inst_Banc_40G" localSheetId="20">#REF!</definedName>
    <definedName name="Otr_Inst_Banc_40G" localSheetId="21">#REF!</definedName>
    <definedName name="Otr_Inst_Banc_40G" localSheetId="22">#REF!</definedName>
    <definedName name="Otr_Inst_Banc_40G">#REF!</definedName>
    <definedName name="otra" localSheetId="28" hidden="1">#REF!</definedName>
    <definedName name="otra" localSheetId="1" hidden="1">#REF!</definedName>
    <definedName name="otra" localSheetId="42" hidden="1">#REF!</definedName>
    <definedName name="otra" localSheetId="43" hidden="1">#REF!</definedName>
    <definedName name="otra" localSheetId="22" hidden="1">#REF!</definedName>
    <definedName name="otra" hidden="1">#REF!</definedName>
    <definedName name="Otras_Residuales" localSheetId="42">#REF!</definedName>
    <definedName name="Otras_Residuales">#REF!</definedName>
    <definedName name="otras1" localSheetId="42">#REF!</definedName>
    <definedName name="otras1">#REF!</definedName>
    <definedName name="OTRAS96" localSheetId="42">#REF!</definedName>
    <definedName name="OTRAS96">#REF!</definedName>
    <definedName name="otro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s" localSheetId="42">#REF!</definedName>
    <definedName name="otros">#REF!</definedName>
    <definedName name="OTROS_ORGANISMOS" localSheetId="42">#REF!</definedName>
    <definedName name="OTROS_ORGANISMOS">#REF!</definedName>
    <definedName name="OTROS_ORGANISMOS_AUTONOMOS" localSheetId="42">#REF!</definedName>
    <definedName name="OTROS_ORGANISMOS_AUTONOMOS">#REF!</definedName>
    <definedName name="otros2000" localSheetId="42">#REF!</definedName>
    <definedName name="otros2000">#REF!</definedName>
    <definedName name="otros2001" localSheetId="42">#REF!</definedName>
    <definedName name="otros2001">#REF!</definedName>
    <definedName name="otros2002" localSheetId="42">#REF!</definedName>
    <definedName name="otros2002">#REF!</definedName>
    <definedName name="otros2003" localSheetId="42">#REF!</definedName>
    <definedName name="otros2003">#REF!</definedName>
    <definedName name="otros98" localSheetId="29">[23]Programa!#REF!</definedName>
    <definedName name="otros98" localSheetId="42">[23]Programa!#REF!</definedName>
    <definedName name="otros98">[23]Programa!#REF!</definedName>
    <definedName name="otros98j" localSheetId="29">[23]Programa!#REF!</definedName>
    <definedName name="otros98j" localSheetId="42">[23]Programa!#REF!</definedName>
    <definedName name="otros98j">[23]Programa!#REF!</definedName>
    <definedName name="otros98s" localSheetId="42">#REF!</definedName>
    <definedName name="otros98s">#REF!</definedName>
    <definedName name="otros99" localSheetId="42">#REF!</definedName>
    <definedName name="otros99">#REF!</definedName>
    <definedName name="out_red4" localSheetId="42">#REF!</definedName>
    <definedName name="out_red4">#REF!</definedName>
    <definedName name="out_sr3" localSheetId="42">#REF!</definedName>
    <definedName name="out_sr3">#REF!</definedName>
    <definedName name="OUTDS1" localSheetId="42">#REF!</definedName>
    <definedName name="OUTDS1">#REF!</definedName>
    <definedName name="OUTFISC" localSheetId="42">#REF!</definedName>
    <definedName name="OUTFISC">#REF!</definedName>
    <definedName name="OUTIMF" localSheetId="42">#REF!</definedName>
    <definedName name="OUTIMF">#REF!</definedName>
    <definedName name="OUTMN" localSheetId="42">#REF!</definedName>
    <definedName name="OUTMN">#REF!</definedName>
    <definedName name="p" localSheetId="19" hidden="1">{"Riqfin97",#N/A,FALSE,"Tran";"Riqfinpro",#N/A,FALSE,"Tran"}</definedName>
    <definedName name="p" localSheetId="23" hidden="1">{"Riqfin97",#N/A,FALSE,"Tran";"Riqfinpro",#N/A,FALSE,"Tran"}</definedName>
    <definedName name="p" localSheetId="28" hidden="1">{"Riqfin97",#N/A,FALSE,"Tran";"Riqfinpro",#N/A,FALSE,"Tran"}</definedName>
    <definedName name="p" localSheetId="30" hidden="1">{"Riqfin97",#N/A,FALSE,"Tran";"Riqfinpro",#N/A,FALSE,"Tran"}</definedName>
    <definedName name="P" localSheetId="1">#REF!</definedName>
    <definedName name="p" localSheetId="24" hidden="1">{"Riqfin97",#N/A,FALSE,"Tran";"Riqfinpro",#N/A,FALSE,"Tran"}</definedName>
    <definedName name="p" localSheetId="25" hidden="1">{"Riqfin97",#N/A,FALSE,"Tran";"Riqfinpro",#N/A,FALSE,"Tran"}</definedName>
    <definedName name="p" localSheetId="26" hidden="1">{"Riqfin97",#N/A,FALSE,"Tran";"Riqfinpro",#N/A,FALSE,"Tran"}</definedName>
    <definedName name="p" localSheetId="27" hidden="1">{"Riqfin97",#N/A,FALSE,"Tran";"Riqfinpro",#N/A,FALSE,"Tran"}</definedName>
    <definedName name="p" localSheetId="29" hidden="1">{"Riqfin97",#N/A,FALSE,"Tran";"Riqfinpro",#N/A,FALSE,"Tran"}</definedName>
    <definedName name="p" localSheetId="41" hidden="1">{"Riqfin97",#N/A,FALSE,"Tran";"Riqfinpro",#N/A,FALSE,"Tran"}</definedName>
    <definedName name="p" localSheetId="42" hidden="1">{"Riqfin97",#N/A,FALSE,"Tran";"Riqfinpro",#N/A,FALSE,"Tran"}</definedName>
    <definedName name="p" localSheetId="43" hidden="1">{"Riqfin97",#N/A,FALSE,"Tran";"Riqfinpro",#N/A,FALSE,"Tran"}</definedName>
    <definedName name="p" localSheetId="18" hidden="1">{"Riqfin97",#N/A,FALSE,"Tran";"Riqfinpro",#N/A,FALSE,"Tran"}</definedName>
    <definedName name="p" localSheetId="20" hidden="1">{"Riqfin97",#N/A,FALSE,"Tran";"Riqfinpro",#N/A,FALSE,"Tran"}</definedName>
    <definedName name="p" localSheetId="21" hidden="1">{"Riqfin97",#N/A,FALSE,"Tran";"Riqfinpro",#N/A,FALSE,"Tran"}</definedName>
    <definedName name="p" localSheetId="22" hidden="1">{"Riqfin97",#N/A,FALSE,"Tran";"Riqfinpro",#N/A,FALSE,"Tran"}</definedName>
    <definedName name="p" hidden="1">{"Riqfin97",#N/A,FALSE,"Tran";"Riqfinpro",#N/A,FALSE,"Tran"}</definedName>
    <definedName name="P1_1" localSheetId="28">OFFSET(#REF!,0,0,COUNT(#REF!),1)</definedName>
    <definedName name="P1_1" localSheetId="1">OFFSET(#REF!,0,0,COUNT(#REF!),1)</definedName>
    <definedName name="P1_1" localSheetId="42">OFFSET(#REF!,0,0,COUNT(#REF!),1)</definedName>
    <definedName name="P1_1" localSheetId="43">OFFSET(#REF!,0,0,COUNT(#REF!),1)</definedName>
    <definedName name="P1_1" localSheetId="22">OFFSET(#REF!,0,0,COUNT(#REF!),1)</definedName>
    <definedName name="P1_1">OFFSET(#REF!,0,0,COUNT(#REF!),1)</definedName>
    <definedName name="P1_2" localSheetId="28">OFFSET(#REF!,0,0,COUNT(#REF!),1)</definedName>
    <definedName name="P1_2" localSheetId="1">OFFSET(#REF!,0,0,COUNT(#REF!),1)</definedName>
    <definedName name="P1_2" localSheetId="42">OFFSET(#REF!,0,0,COUNT(#REF!),1)</definedName>
    <definedName name="P1_2" localSheetId="22">OFFSET(#REF!,0,0,COUNT(#REF!),1)</definedName>
    <definedName name="P1_2">OFFSET(#REF!,0,0,COUNT(#REF!),1)</definedName>
    <definedName name="P1avg" localSheetId="28">OFFSET(#REF!,0,0,COUNT(#REF!),1)</definedName>
    <definedName name="P1avg" localSheetId="1">OFFSET(#REF!,0,0,COUNT(#REF!),1)</definedName>
    <definedName name="P1avg" localSheetId="42">OFFSET(#REF!,0,0,COUNT(#REF!),1)</definedName>
    <definedName name="P1avg" localSheetId="22">OFFSET(#REF!,0,0,COUNT(#REF!),1)</definedName>
    <definedName name="P1avg">OFFSET(#REF!,0,0,COUNT(#REF!),1)</definedName>
    <definedName name="P1min" localSheetId="28">OFFSET(#REF!,0,0,COUNT(#REF!),1)</definedName>
    <definedName name="P1min" localSheetId="1">OFFSET(#REF!,0,0,COUNT(#REF!),1)</definedName>
    <definedName name="P1min" localSheetId="42">OFFSET(#REF!,0,0,COUNT(#REF!),1)</definedName>
    <definedName name="P1min" localSheetId="22">OFFSET(#REF!,0,0,COUNT(#REF!),1)</definedName>
    <definedName name="P1min">OFFSET(#REF!,0,0,COUNT(#REF!),1)</definedName>
    <definedName name="P1rng" localSheetId="28">OFFSET(#REF!,0,0,COUNT(#REF!),1)</definedName>
    <definedName name="P1rng" localSheetId="1">OFFSET(#REF!,0,0,COUNT(#REF!),1)</definedName>
    <definedName name="P1rng" localSheetId="42">OFFSET(#REF!,0,0,COUNT(#REF!),1)</definedName>
    <definedName name="P1rng" localSheetId="22">OFFSET(#REF!,0,0,COUNT(#REF!),1)</definedName>
    <definedName name="P1rng">OFFSET(#REF!,0,0,COUNT(#REF!),1)</definedName>
    <definedName name="P2_1" localSheetId="28">OFFSET(#REF!,0,0,COUNT(#REF!),1)</definedName>
    <definedName name="P2_1" localSheetId="1">OFFSET(#REF!,0,0,COUNT(#REF!),1)</definedName>
    <definedName name="P2_1" localSheetId="42">OFFSET(#REF!,0,0,COUNT(#REF!),1)</definedName>
    <definedName name="P2_1" localSheetId="22">OFFSET(#REF!,0,0,COUNT(#REF!),1)</definedName>
    <definedName name="P2_1">OFFSET(#REF!,0,0,COUNT(#REF!),1)</definedName>
    <definedName name="P2_2" localSheetId="28">OFFSET(#REF!,0,0,COUNT(#REF!),1)</definedName>
    <definedName name="P2_2" localSheetId="1">OFFSET(#REF!,0,0,COUNT(#REF!),1)</definedName>
    <definedName name="P2_2" localSheetId="42">OFFSET(#REF!,0,0,COUNT(#REF!),1)</definedName>
    <definedName name="P2_2" localSheetId="22">OFFSET(#REF!,0,0,COUNT(#REF!),1)</definedName>
    <definedName name="P2_2">OFFSET(#REF!,0,0,COUNT(#REF!),1)</definedName>
    <definedName name="P2avg" localSheetId="28">OFFSET(#REF!,0,0,COUNT(#REF!),1)</definedName>
    <definedName name="P2avg" localSheetId="1">OFFSET(#REF!,0,0,COUNT(#REF!),1)</definedName>
    <definedName name="P2avg" localSheetId="42">OFFSET(#REF!,0,0,COUNT(#REF!),1)</definedName>
    <definedName name="P2avg" localSheetId="22">OFFSET(#REF!,0,0,COUNT(#REF!),1)</definedName>
    <definedName name="P2avg">OFFSET(#REF!,0,0,COUNT(#REF!),1)</definedName>
    <definedName name="P2min" localSheetId="28">OFFSET(#REF!,0,0,COUNT(#REF!),1)</definedName>
    <definedName name="P2min" localSheetId="1">OFFSET(#REF!,0,0,COUNT(#REF!),1)</definedName>
    <definedName name="P2min" localSheetId="42">OFFSET(#REF!,0,0,COUNT(#REF!),1)</definedName>
    <definedName name="P2min" localSheetId="22">OFFSET(#REF!,0,0,COUNT(#REF!),1)</definedName>
    <definedName name="P2min">OFFSET(#REF!,0,0,COUNT(#REF!),1)</definedName>
    <definedName name="P2rng" localSheetId="28">OFFSET(#REF!,0,0,COUNT(#REF!),1)</definedName>
    <definedName name="P2rng" localSheetId="1">OFFSET(#REF!,0,0,COUNT(#REF!),1)</definedName>
    <definedName name="P2rng" localSheetId="42">OFFSET(#REF!,0,0,COUNT(#REF!),1)</definedName>
    <definedName name="P2rng" localSheetId="22">OFFSET(#REF!,0,0,COUNT(#REF!),1)</definedName>
    <definedName name="P2rng">OFFSET(#REF!,0,0,COUNT(#REF!),1)</definedName>
    <definedName name="p2std" localSheetId="42">#REF!</definedName>
    <definedName name="p2std">#REF!</definedName>
    <definedName name="P3_1" localSheetId="28">OFFSET(#REF!,0,0,COUNT(#REF!),1)</definedName>
    <definedName name="P3_1" localSheetId="1">OFFSET(#REF!,0,0,COUNT(#REF!),1)</definedName>
    <definedName name="P3_1" localSheetId="42">OFFSET(#REF!,0,0,COUNT(#REF!),1)</definedName>
    <definedName name="P3_1" localSheetId="22">OFFSET(#REF!,0,0,COUNT(#REF!),1)</definedName>
    <definedName name="P3_1">OFFSET(#REF!,0,0,COUNT(#REF!),1)</definedName>
    <definedName name="P3_2" localSheetId="28">OFFSET(#REF!,0,0,COUNT(#REF!),1)</definedName>
    <definedName name="P3_2" localSheetId="1">OFFSET(#REF!,0,0,COUNT(#REF!),1)</definedName>
    <definedName name="P3_2" localSheetId="42">OFFSET(#REF!,0,0,COUNT(#REF!),1)</definedName>
    <definedName name="P3_2" localSheetId="22">OFFSET(#REF!,0,0,COUNT(#REF!),1)</definedName>
    <definedName name="P3_2">OFFSET(#REF!,0,0,COUNT(#REF!),1)</definedName>
    <definedName name="P3avg" localSheetId="28">OFFSET(#REF!,0,0,COUNT(#REF!),1)</definedName>
    <definedName name="P3avg" localSheetId="1">OFFSET(#REF!,0,0,COUNT(#REF!),1)</definedName>
    <definedName name="P3avg" localSheetId="42">OFFSET(#REF!,0,0,COUNT(#REF!),1)</definedName>
    <definedName name="P3avg" localSheetId="22">OFFSET(#REF!,0,0,COUNT(#REF!),1)</definedName>
    <definedName name="P3avg">OFFSET(#REF!,0,0,COUNT(#REF!),1)</definedName>
    <definedName name="P3min" localSheetId="28">OFFSET(#REF!,0,0,COUNT(#REF!),1)</definedName>
    <definedName name="P3min" localSheetId="1">OFFSET(#REF!,0,0,COUNT(#REF!),1)</definedName>
    <definedName name="P3min" localSheetId="42">OFFSET(#REF!,0,0,COUNT(#REF!),1)</definedName>
    <definedName name="P3min" localSheetId="22">OFFSET(#REF!,0,0,COUNT(#REF!),1)</definedName>
    <definedName name="P3min">OFFSET(#REF!,0,0,COUNT(#REF!),1)</definedName>
    <definedName name="P3rng" localSheetId="28">OFFSET(#REF!,0,0,COUNT(#REF!),1)</definedName>
    <definedName name="P3rng" localSheetId="1">OFFSET(#REF!,0,0,COUNT(#REF!),1)</definedName>
    <definedName name="P3rng" localSheetId="42">OFFSET(#REF!,0,0,COUNT(#REF!),1)</definedName>
    <definedName name="P3rng" localSheetId="22">OFFSET(#REF!,0,0,COUNT(#REF!),1)</definedName>
    <definedName name="P3rng">OFFSET(#REF!,0,0,COUNT(#REF!),1)</definedName>
    <definedName name="P4_1" localSheetId="28">OFFSET(#REF!,0,0,COUNT(#REF!),1)</definedName>
    <definedName name="P4_1" localSheetId="1">OFFSET(#REF!,0,0,COUNT(#REF!),1)</definedName>
    <definedName name="P4_1" localSheetId="42">OFFSET(#REF!,0,0,COUNT(#REF!),1)</definedName>
    <definedName name="P4_1" localSheetId="22">OFFSET(#REF!,0,0,COUNT(#REF!),1)</definedName>
    <definedName name="P4_1">OFFSET(#REF!,0,0,COUNT(#REF!),1)</definedName>
    <definedName name="P4_2" localSheetId="28">OFFSET(#REF!,0,0,COUNT(#REF!),1)</definedName>
    <definedName name="P4_2" localSheetId="1">OFFSET(#REF!,0,0,COUNT(#REF!),1)</definedName>
    <definedName name="P4_2" localSheetId="42">OFFSET(#REF!,0,0,COUNT(#REF!),1)</definedName>
    <definedName name="P4_2" localSheetId="22">OFFSET(#REF!,0,0,COUNT(#REF!),1)</definedName>
    <definedName name="P4_2">OFFSET(#REF!,0,0,COUNT(#REF!),1)</definedName>
    <definedName name="P4avg" localSheetId="28">OFFSET(#REF!,0,0,COUNT(#REF!),1)</definedName>
    <definedName name="P4avg" localSheetId="1">OFFSET(#REF!,0,0,COUNT(#REF!),1)</definedName>
    <definedName name="P4avg" localSheetId="42">OFFSET(#REF!,0,0,COUNT(#REF!),1)</definedName>
    <definedName name="P4avg" localSheetId="22">OFFSET(#REF!,0,0,COUNT(#REF!),1)</definedName>
    <definedName name="P4avg">OFFSET(#REF!,0,0,COUNT(#REF!),1)</definedName>
    <definedName name="P4min" localSheetId="28">OFFSET(#REF!,0,0,COUNT(#REF!),1)</definedName>
    <definedName name="P4min" localSheetId="1">OFFSET(#REF!,0,0,COUNT(#REF!),1)</definedName>
    <definedName name="P4min" localSheetId="42">OFFSET(#REF!,0,0,COUNT(#REF!),1)</definedName>
    <definedName name="P4min" localSheetId="22">OFFSET(#REF!,0,0,COUNT(#REF!),1)</definedName>
    <definedName name="P4min">OFFSET(#REF!,0,0,COUNT(#REF!),1)</definedName>
    <definedName name="P4rng" localSheetId="28">OFFSET(#REF!,0,0,COUNT(#REF!),1)</definedName>
    <definedName name="P4rng" localSheetId="1">OFFSET(#REF!,0,0,COUNT(#REF!),1)</definedName>
    <definedName name="P4rng" localSheetId="42">OFFSET(#REF!,0,0,COUNT(#REF!),1)</definedName>
    <definedName name="P4rng" localSheetId="22">OFFSET(#REF!,0,0,COUNT(#REF!),1)</definedName>
    <definedName name="P4rng">OFFSET(#REF!,0,0,COUNT(#REF!),1)</definedName>
    <definedName name="P5_1" localSheetId="28">OFFSET(#REF!,0,0,COUNT(#REF!),1)</definedName>
    <definedName name="P5_1" localSheetId="1">OFFSET(#REF!,0,0,COUNT(#REF!),1)</definedName>
    <definedName name="P5_1" localSheetId="42">OFFSET(#REF!,0,0,COUNT(#REF!),1)</definedName>
    <definedName name="P5_1" localSheetId="22">OFFSET(#REF!,0,0,COUNT(#REF!),1)</definedName>
    <definedName name="P5_1">OFFSET(#REF!,0,0,COUNT(#REF!),1)</definedName>
    <definedName name="P5_2" localSheetId="28">OFFSET(#REF!,0,0,COUNT(#REF!),1)</definedName>
    <definedName name="P5_2" localSheetId="1">OFFSET(#REF!,0,0,COUNT(#REF!),1)</definedName>
    <definedName name="P5_2" localSheetId="42">OFFSET(#REF!,0,0,COUNT(#REF!),1)</definedName>
    <definedName name="P5_2" localSheetId="22">OFFSET(#REF!,0,0,COUNT(#REF!),1)</definedName>
    <definedName name="P5_2">OFFSET(#REF!,0,0,COUNT(#REF!),1)</definedName>
    <definedName name="P5avg" localSheetId="28">OFFSET(#REF!,0,0,COUNT(#REF!),1)</definedName>
    <definedName name="P5avg" localSheetId="1">OFFSET(#REF!,0,0,COUNT(#REF!),1)</definedName>
    <definedName name="P5avg" localSheetId="42">OFFSET(#REF!,0,0,COUNT(#REF!),1)</definedName>
    <definedName name="P5avg" localSheetId="22">OFFSET(#REF!,0,0,COUNT(#REF!),1)</definedName>
    <definedName name="P5avg">OFFSET(#REF!,0,0,COUNT(#REF!),1)</definedName>
    <definedName name="P5min" localSheetId="28">OFFSET(#REF!,0,0,COUNT(#REF!),1)</definedName>
    <definedName name="P5min" localSheetId="1">OFFSET(#REF!,0,0,COUNT(#REF!),1)</definedName>
    <definedName name="P5min" localSheetId="42">OFFSET(#REF!,0,0,COUNT(#REF!),1)</definedName>
    <definedName name="P5min" localSheetId="22">OFFSET(#REF!,0,0,COUNT(#REF!),1)</definedName>
    <definedName name="P5min">OFFSET(#REF!,0,0,COUNT(#REF!),1)</definedName>
    <definedName name="P5rng" localSheetId="28">OFFSET(#REF!,0,0,COUNT(#REF!),1)</definedName>
    <definedName name="P5rng" localSheetId="1">OFFSET(#REF!,0,0,COUNT(#REF!),1)</definedName>
    <definedName name="P5rng" localSheetId="42">OFFSET(#REF!,0,0,COUNT(#REF!),1)</definedName>
    <definedName name="P5rng" localSheetId="22">OFFSET(#REF!,0,0,COUNT(#REF!),1)</definedName>
    <definedName name="P5rng">OFFSET(#REF!,0,0,COUNT(#REF!),1)</definedName>
    <definedName name="PAGINA_01" localSheetId="42">#REF!</definedName>
    <definedName name="PAGINA_01">#REF!</definedName>
    <definedName name="PAGINA_01_CONT." localSheetId="42">#REF!</definedName>
    <definedName name="PAGINA_01_CONT.">#REF!</definedName>
    <definedName name="PAGINA_02" localSheetId="42">#REF!</definedName>
    <definedName name="PAGINA_02">#REF!</definedName>
    <definedName name="PAGINA_03" localSheetId="42">#REF!</definedName>
    <definedName name="PAGINA_03">#REF!</definedName>
    <definedName name="PAGINA_04" localSheetId="42">#REF!</definedName>
    <definedName name="PAGINA_04">#REF!</definedName>
    <definedName name="PAGINA_05" localSheetId="42">#REF!</definedName>
    <definedName name="PAGINA_05">#REF!</definedName>
    <definedName name="PAGINA_06" localSheetId="42">#REF!</definedName>
    <definedName name="PAGINA_06">#REF!</definedName>
    <definedName name="PAGINA_06_CONT." localSheetId="42">#REF!</definedName>
    <definedName name="PAGINA_06_CONT.">#REF!</definedName>
    <definedName name="PAGINA_07" localSheetId="42">#REF!</definedName>
    <definedName name="PAGINA_07">#REF!</definedName>
    <definedName name="PAGINA_08" localSheetId="42">#REF!</definedName>
    <definedName name="PAGINA_08">#REF!</definedName>
    <definedName name="PAGINA_09" localSheetId="42">#REF!</definedName>
    <definedName name="PAGINA_09">#REF!</definedName>
    <definedName name="PAGINA_10" localSheetId="42">#REF!</definedName>
    <definedName name="PAGINA_10">#REF!</definedName>
    <definedName name="PAGINA_11" localSheetId="42">#REF!</definedName>
    <definedName name="PAGINA_11">#REF!</definedName>
    <definedName name="PAGINA_12" localSheetId="42">#REF!</definedName>
    <definedName name="PAGINA_12">#REF!</definedName>
    <definedName name="Pan_Bancario_50G" localSheetId="28">#REF!</definedName>
    <definedName name="Pan_Bancario_50G" localSheetId="1">#REF!</definedName>
    <definedName name="Pan_Bancario_50G" localSheetId="29">#REF!</definedName>
    <definedName name="Pan_Bancario_50G" localSheetId="42">#REF!</definedName>
    <definedName name="Pan_Bancario_50G" localSheetId="43">#REF!</definedName>
    <definedName name="Pan_Bancario_50G" localSheetId="18">#REF!</definedName>
    <definedName name="Pan_Bancario_50G" localSheetId="20">#REF!</definedName>
    <definedName name="Pan_Bancario_50G" localSheetId="21">#REF!</definedName>
    <definedName name="Pan_Bancario_50G" localSheetId="22">#REF!</definedName>
    <definedName name="Pan_Bancario_50G">#REF!</definedName>
    <definedName name="Pan_Monet_30G" localSheetId="28">#REF!</definedName>
    <definedName name="Pan_Monet_30G" localSheetId="1">#REF!</definedName>
    <definedName name="Pan_Monet_30G" localSheetId="42">#REF!</definedName>
    <definedName name="Pan_Monet_30G" localSheetId="43">#REF!</definedName>
    <definedName name="Pan_Monet_30G" localSheetId="22">#REF!</definedName>
    <definedName name="Pan_Monet_30G">#REF!</definedName>
    <definedName name="PARAMETROS" localSheetId="42">#REF!</definedName>
    <definedName name="PARAMETROS">#REF!</definedName>
    <definedName name="Parmeshwar" localSheetId="29">[81]E!$AJ$98:$AX$115</definedName>
    <definedName name="Parmeshwar" localSheetId="42">[81]E!$AJ$98:$AX$115</definedName>
    <definedName name="Parmeshwar">[81]E!$AJ$98:$AX$115</definedName>
    <definedName name="PARTIDA" localSheetId="29">[132]SPNF!#REF!</definedName>
    <definedName name="PARTIDA" localSheetId="42">[132]SPNF!#REF!</definedName>
    <definedName name="PARTIDA">[132]SPNF!#REF!</definedName>
    <definedName name="PAS" localSheetId="42">#REF!</definedName>
    <definedName name="PAS">#REF!</definedName>
    <definedName name="pastel">#N/A</definedName>
    <definedName name="Path_Data">'[46]shared data'!$B$8</definedName>
    <definedName name="Path_System">'[46]shared data'!$B$7</definedName>
    <definedName name="Pave" localSheetId="42">#REF!</definedName>
    <definedName name="Pave">#REF!</definedName>
    <definedName name="PAYCAP" localSheetId="42">#REF!</definedName>
    <definedName name="PAYCAP">#REF!</definedName>
    <definedName name="Paym_Cap" localSheetId="28">#REF!</definedName>
    <definedName name="Paym_Cap" localSheetId="1">#REF!</definedName>
    <definedName name="Paym_Cap" localSheetId="29">#REF!</definedName>
    <definedName name="Paym_Cap" localSheetId="42">#REF!</definedName>
    <definedName name="Paym_Cap" localSheetId="43">#REF!</definedName>
    <definedName name="Paym_Cap" localSheetId="18">#REF!</definedName>
    <definedName name="Paym_Cap" localSheetId="20">#REF!</definedName>
    <definedName name="Paym_Cap" localSheetId="21">#REF!</definedName>
    <definedName name="Paym_Cap" localSheetId="22">#REF!</definedName>
    <definedName name="Paym_Cap">#REF!</definedName>
    <definedName name="pchBM" localSheetId="28">#REF!</definedName>
    <definedName name="pchBM" localSheetId="1">#REF!</definedName>
    <definedName name="pchBM" localSheetId="42">#REF!</definedName>
    <definedName name="pchBM" localSheetId="43">#REF!</definedName>
    <definedName name="pchBM" localSheetId="22">#REF!</definedName>
    <definedName name="pchBM">#REF!</definedName>
    <definedName name="pchBMG" localSheetId="28">#REF!</definedName>
    <definedName name="pchBMG" localSheetId="1">#REF!</definedName>
    <definedName name="pchBMG" localSheetId="42">#REF!</definedName>
    <definedName name="pchBMG" localSheetId="43">#REF!</definedName>
    <definedName name="pchBMG" localSheetId="22">#REF!</definedName>
    <definedName name="pchBMG">#REF!</definedName>
    <definedName name="pchBX" localSheetId="28">#REF!</definedName>
    <definedName name="pchBX" localSheetId="1">#REF!</definedName>
    <definedName name="pchBX" localSheetId="42">#REF!</definedName>
    <definedName name="pchBX" localSheetId="22">#REF!</definedName>
    <definedName name="pchBX">#REF!</definedName>
    <definedName name="pchBXG" localSheetId="28">#REF!</definedName>
    <definedName name="pchBXG" localSheetId="1">#REF!</definedName>
    <definedName name="pchBXG" localSheetId="42">#REF!</definedName>
    <definedName name="pchBXG" localSheetId="22">#REF!</definedName>
    <definedName name="pchBXG">#REF!</definedName>
    <definedName name="pchNM_R" localSheetId="29">[57]Q1!#REF!</definedName>
    <definedName name="pchNM_R" localSheetId="42">[57]Q1!#REF!</definedName>
    <definedName name="pchNM_R">[57]Q1!#REF!</definedName>
    <definedName name="pchNMG_R" localSheetId="29">[57]Q1!#REF!</definedName>
    <definedName name="pchNMG_R" localSheetId="42">[57]Q1!#REF!</definedName>
    <definedName name="pchNMG_R">[57]Q1!#REF!</definedName>
    <definedName name="pchNX_R" localSheetId="29">[57]Q1!#REF!</definedName>
    <definedName name="pchNX_R" localSheetId="42">[57]Q1!#REF!</definedName>
    <definedName name="pchNX_R">[57]Q1!#REF!</definedName>
    <definedName name="pchNXG_R" localSheetId="29">[57]Q1!#REF!</definedName>
    <definedName name="pchNXG_R" localSheetId="42">[57]Q1!#REF!</definedName>
    <definedName name="pchNXG_R">[57]Q1!#REF!</definedName>
    <definedName name="PCNTLGT">[66]nonopec!#REF!</definedName>
    <definedName name="PCPI" localSheetId="28">#REF!</definedName>
    <definedName name="PCPI" localSheetId="1">#REF!</definedName>
    <definedName name="PCPI" localSheetId="29">#REF!</definedName>
    <definedName name="PCPI" localSheetId="42">#REF!</definedName>
    <definedName name="PCPI" localSheetId="43">#REF!</definedName>
    <definedName name="PCPI" localSheetId="18">#REF!</definedName>
    <definedName name="PCPI" localSheetId="20">#REF!</definedName>
    <definedName name="PCPI" localSheetId="21">#REF!</definedName>
    <definedName name="PCPI" localSheetId="22">#REF!</definedName>
    <definedName name="PCPI">#REF!</definedName>
    <definedName name="PCPIE" localSheetId="42">#REF!</definedName>
    <definedName name="PCPIE">#REF!</definedName>
    <definedName name="PCPIG">#N/A</definedName>
    <definedName name="PEACEAGR" localSheetId="42">#REF!</definedName>
    <definedName name="PEACEAGR">#REF!</definedName>
    <definedName name="PERE96" localSheetId="42">#REF!</definedName>
    <definedName name="PERE96">#REF!</definedName>
    <definedName name="Petroecuador" localSheetId="42">#REF!</definedName>
    <definedName name="Petroecuador">#REF!</definedName>
    <definedName name="PEX">[85]SUPUESTOS!A$14</definedName>
    <definedName name="PF" localSheetId="28">#REF!</definedName>
    <definedName name="PF" localSheetId="1">#REF!</definedName>
    <definedName name="PF" localSheetId="29">#REF!</definedName>
    <definedName name="PF" localSheetId="42">#REF!</definedName>
    <definedName name="PF" localSheetId="43">#REF!</definedName>
    <definedName name="PF" localSheetId="18">#REF!</definedName>
    <definedName name="PF" localSheetId="20">#REF!</definedName>
    <definedName name="PF" localSheetId="21">#REF!</definedName>
    <definedName name="PF" localSheetId="22">#REF!</definedName>
    <definedName name="PF">#REF!</definedName>
    <definedName name="PFP" localSheetId="28">#REF!</definedName>
    <definedName name="PFP" localSheetId="1">#REF!</definedName>
    <definedName name="PFP" localSheetId="42">#REF!</definedName>
    <definedName name="PFP" localSheetId="43">#REF!</definedName>
    <definedName name="PFP" localSheetId="22">#REF!</definedName>
    <definedName name="PFP">#REF!</definedName>
    <definedName name="pfp_table1" localSheetId="28">#REF!</definedName>
    <definedName name="pfp_table1" localSheetId="1">#REF!</definedName>
    <definedName name="pfp_table1" localSheetId="42">#REF!</definedName>
    <definedName name="pfp_table1" localSheetId="43">#REF!</definedName>
    <definedName name="pfp_table1" localSheetId="22">#REF!</definedName>
    <definedName name="pfp_table1">#REF!</definedName>
    <definedName name="pib" localSheetId="42">#REF!</definedName>
    <definedName name="pib">#REF!</definedName>
    <definedName name="pib_int" localSheetId="42">#REF!</definedName>
    <definedName name="pib_int">#REF!</definedName>
    <definedName name="pib98j" localSheetId="29">[23]Programa!#REF!</definedName>
    <definedName name="pib98j" localSheetId="42">[23]Programa!#REF!</definedName>
    <definedName name="pib98j">[23]Programa!#REF!</definedName>
    <definedName name="pib98s" localSheetId="29">[23]Programa!#REF!</definedName>
    <definedName name="pib98s" localSheetId="42">[23]Programa!#REF!</definedName>
    <definedName name="pib98s">[23]Programa!#REF!</definedName>
    <definedName name="PIBMENSAL" localSheetId="42">#REF!</definedName>
    <definedName name="PIBMENSAL">#REF!</definedName>
    <definedName name="PIBporSECT" localSheetId="42">#REF!</definedName>
    <definedName name="PIBporSECT">#REF!</definedName>
    <definedName name="PII" localSheetId="19" hidden="1">{"Main Economic Indicators",#N/A,FALSE,"C"}</definedName>
    <definedName name="PII" localSheetId="23" hidden="1">{"Main Economic Indicators",#N/A,FALSE,"C"}</definedName>
    <definedName name="PII" localSheetId="28" hidden="1">{"Main Economic Indicators",#N/A,FALSE,"C"}</definedName>
    <definedName name="PII" localSheetId="30" hidden="1">{"Main Economic Indicators",#N/A,FALSE,"C"}</definedName>
    <definedName name="PII" localSheetId="1" hidden="1">{"Main Economic Indicators",#N/A,FALSE,"C"}</definedName>
    <definedName name="PII" localSheetId="24" hidden="1">{"Main Economic Indicators",#N/A,FALSE,"C"}</definedName>
    <definedName name="PII" localSheetId="25" hidden="1">{"Main Economic Indicators",#N/A,FALSE,"C"}</definedName>
    <definedName name="PII" localSheetId="26" hidden="1">{"Main Economic Indicators",#N/A,FALSE,"C"}</definedName>
    <definedName name="PII" localSheetId="27" hidden="1">{"Main Economic Indicators",#N/A,FALSE,"C"}</definedName>
    <definedName name="PII" localSheetId="29" hidden="1">{"Main Economic Indicators",#N/A,FALSE,"C"}</definedName>
    <definedName name="PII" localSheetId="41" hidden="1">{"Main Economic Indicators",#N/A,FALSE,"C"}</definedName>
    <definedName name="PII" localSheetId="42" hidden="1">{"Main Economic Indicators",#N/A,FALSE,"C"}</definedName>
    <definedName name="PII" localSheetId="43" hidden="1">{"Main Economic Indicators",#N/A,FALSE,"C"}</definedName>
    <definedName name="PII" localSheetId="18" hidden="1">{"Main Economic Indicators",#N/A,FALSE,"C"}</definedName>
    <definedName name="PII" localSheetId="20" hidden="1">{"Main Economic Indicators",#N/A,FALSE,"C"}</definedName>
    <definedName name="PII" localSheetId="21" hidden="1">{"Main Economic Indicators",#N/A,FALSE,"C"}</definedName>
    <definedName name="PII" localSheetId="22" hidden="1">{"Main Economic Indicators",#N/A,FALSE,"C"}</definedName>
    <definedName name="PII" hidden="1">{"Main Economic Indicators",#N/A,FALSE,"C"}</definedName>
    <definedName name="PIJIS" localSheetId="42">#REF!</definedName>
    <definedName name="PIJIS">#REF!</definedName>
    <definedName name="pit" localSheetId="19" hidden="1">{"Riqfin97",#N/A,FALSE,"Tran";"Riqfinpro",#N/A,FALSE,"Tran"}</definedName>
    <definedName name="pit" localSheetId="23" hidden="1">{"Riqfin97",#N/A,FALSE,"Tran";"Riqfinpro",#N/A,FALSE,"Tran"}</definedName>
    <definedName name="pit" localSheetId="28" hidden="1">{"Riqfin97",#N/A,FALSE,"Tran";"Riqfinpro",#N/A,FALSE,"Tran"}</definedName>
    <definedName name="pit" localSheetId="30" hidden="1">{"Riqfin97",#N/A,FALSE,"Tran";"Riqfinpro",#N/A,FALSE,"Tran"}</definedName>
    <definedName name="pit" localSheetId="1" hidden="1">{"Riqfin97",#N/A,FALSE,"Tran";"Riqfinpro",#N/A,FALSE,"Tran"}</definedName>
    <definedName name="pit" localSheetId="24" hidden="1">{"Riqfin97",#N/A,FALSE,"Tran";"Riqfinpro",#N/A,FALSE,"Tran"}</definedName>
    <definedName name="pit" localSheetId="25" hidden="1">{"Riqfin97",#N/A,FALSE,"Tran";"Riqfinpro",#N/A,FALSE,"Tran"}</definedName>
    <definedName name="pit" localSheetId="26" hidden="1">{"Riqfin97",#N/A,FALSE,"Tran";"Riqfinpro",#N/A,FALSE,"Tran"}</definedName>
    <definedName name="pit" localSheetId="27" hidden="1">{"Riqfin97",#N/A,FALSE,"Tran";"Riqfinpro",#N/A,FALSE,"Tran"}</definedName>
    <definedName name="pit" localSheetId="29" hidden="1">{"Riqfin97",#N/A,FALSE,"Tran";"Riqfinpro",#N/A,FALSE,"Tran"}</definedName>
    <definedName name="pit" localSheetId="41" hidden="1">{"Riqfin97",#N/A,FALSE,"Tran";"Riqfinpro",#N/A,FALSE,"Tran"}</definedName>
    <definedName name="pit" localSheetId="42" hidden="1">{"Riqfin97",#N/A,FALSE,"Tran";"Riqfinpro",#N/A,FALSE,"Tran"}</definedName>
    <definedName name="pit" localSheetId="43" hidden="1">{"Riqfin97",#N/A,FALSE,"Tran";"Riqfinpro",#N/A,FALSE,"Tran"}</definedName>
    <definedName name="pit" localSheetId="18" hidden="1">{"Riqfin97",#N/A,FALSE,"Tran";"Riqfinpro",#N/A,FALSE,"Tran"}</definedName>
    <definedName name="pit" localSheetId="20" hidden="1">{"Riqfin97",#N/A,FALSE,"Tran";"Riqfinpro",#N/A,FALSE,"Tran"}</definedName>
    <definedName name="pit" localSheetId="21" hidden="1">{"Riqfin97",#N/A,FALSE,"Tran";"Riqfinpro",#N/A,FALSE,"Tran"}</definedName>
    <definedName name="pit" localSheetId="22" hidden="1">{"Riqfin97",#N/A,FALSE,"Tran";"Riqfinpro",#N/A,FALSE,"Tran"}</definedName>
    <definedName name="pit" hidden="1">{"Riqfin97",#N/A,FALSE,"Tran";"Riqfinpro",#N/A,FALSE,"Tran"}</definedName>
    <definedName name="PK" localSheetId="28">#REF!</definedName>
    <definedName name="PK" localSheetId="1">#REF!</definedName>
    <definedName name="PK" localSheetId="29">#REF!</definedName>
    <definedName name="PK" localSheetId="42">#REF!</definedName>
    <definedName name="PK" localSheetId="43">#REF!</definedName>
    <definedName name="PK" localSheetId="18">#REF!</definedName>
    <definedName name="PK" localSheetId="20">#REF!</definedName>
    <definedName name="PK" localSheetId="21">#REF!</definedName>
    <definedName name="PK" localSheetId="22">#REF!</definedName>
    <definedName name="PK">#REF!</definedName>
    <definedName name="plame" localSheetId="42">#REF!</definedName>
    <definedName name="plame">#REF!</definedName>
    <definedName name="plame2000" localSheetId="42">#REF!</definedName>
    <definedName name="plame2000">#REF!</definedName>
    <definedName name="plame2001" localSheetId="42">#REF!</definedName>
    <definedName name="plame2001">#REF!</definedName>
    <definedName name="plame2002" localSheetId="42">#REF!</definedName>
    <definedName name="plame2002">#REF!</definedName>
    <definedName name="plame2003" localSheetId="42">#REF!</definedName>
    <definedName name="plame2003">#REF!</definedName>
    <definedName name="plame98" localSheetId="29">[23]Programa!#REF!</definedName>
    <definedName name="plame98" localSheetId="42">[23]Programa!#REF!</definedName>
    <definedName name="plame98">[23]Programa!#REF!</definedName>
    <definedName name="plame98j" localSheetId="29">[23]Programa!#REF!</definedName>
    <definedName name="plame98j" localSheetId="42">[23]Programa!#REF!</definedName>
    <definedName name="plame98j">[23]Programa!#REF!</definedName>
    <definedName name="plame98s" localSheetId="42">#REF!</definedName>
    <definedName name="plame98s">#REF!</definedName>
    <definedName name="plame99" localSheetId="42">#REF!</definedName>
    <definedName name="plame99">#REF!</definedName>
    <definedName name="PLATA" localSheetId="28">#REF!</definedName>
    <definedName name="PLATA" localSheetId="1">#REF!</definedName>
    <definedName name="PLATA" localSheetId="42">#REF!</definedName>
    <definedName name="PLATA" localSheetId="43">#REF!</definedName>
    <definedName name="PLATA" localSheetId="22">#REF!</definedName>
    <definedName name="PLATA">#REF!</definedName>
    <definedName name="plazo" localSheetId="42">#REF!</definedName>
    <definedName name="plazo">#REF!</definedName>
    <definedName name="plazo2000" localSheetId="42">#REF!</definedName>
    <definedName name="plazo2000">#REF!</definedName>
    <definedName name="plazo2001" localSheetId="42">#REF!</definedName>
    <definedName name="plazo2001">#REF!</definedName>
    <definedName name="plazo2002" localSheetId="42">#REF!</definedName>
    <definedName name="plazo2002">#REF!</definedName>
    <definedName name="plazo2003" localSheetId="42">#REF!</definedName>
    <definedName name="plazo2003">#REF!</definedName>
    <definedName name="plazo98" localSheetId="29">[23]Programa!#REF!</definedName>
    <definedName name="plazo98" localSheetId="42">[23]Programa!#REF!</definedName>
    <definedName name="plazo98">[23]Programa!#REF!</definedName>
    <definedName name="plazo98j" localSheetId="29">[23]Programa!#REF!</definedName>
    <definedName name="plazo98j" localSheetId="42">[23]Programa!#REF!</definedName>
    <definedName name="plazo98j">[23]Programa!#REF!</definedName>
    <definedName name="plazo98s" localSheetId="42">#REF!</definedName>
    <definedName name="plazo98s">#REF!</definedName>
    <definedName name="plazo99" localSheetId="42">#REF!</definedName>
    <definedName name="plazo99">#REF!</definedName>
    <definedName name="POLLO" localSheetId="28">#REF!</definedName>
    <definedName name="POLLO" localSheetId="1">#REF!</definedName>
    <definedName name="POLLO" localSheetId="42">#REF!</definedName>
    <definedName name="POLLO" localSheetId="43">#REF!</definedName>
    <definedName name="POLLO" localSheetId="22">#REF!</definedName>
    <definedName name="POLLO">#REF!</definedName>
    <definedName name="poooooooooo" localSheetId="43" hidden="1">'[92]Fax a enviar'!#REF!</definedName>
    <definedName name="poooooooooo" localSheetId="22" hidden="1">'[92]Fax a enviar'!#REF!</definedName>
    <definedName name="poooooooooo" hidden="1">'[92]Fax a enviar'!#REF!</definedName>
    <definedName name="POPO" localSheetId="42">#REF!</definedName>
    <definedName name="POPO">#REF!</definedName>
    <definedName name="PORT" localSheetId="42">#REF!</definedName>
    <definedName name="PORT">#REF!</definedName>
    <definedName name="Ports" localSheetId="42">#REF!</definedName>
    <definedName name="Ports">#REF!</definedName>
    <definedName name="Portugal_wt">'[67]OECD wgt'!$B$30</definedName>
    <definedName name="posnet2" localSheetId="42">#REF!</definedName>
    <definedName name="posnet2">#REF!</definedName>
    <definedName name="POTENCIAL" localSheetId="28">#REF!</definedName>
    <definedName name="POTENCIAL" localSheetId="1">#REF!</definedName>
    <definedName name="POTENCIAL" localSheetId="29">#REF!</definedName>
    <definedName name="POTENCIAL" localSheetId="42">#REF!</definedName>
    <definedName name="POTENCIAL" localSheetId="43">#REF!</definedName>
    <definedName name="POTENCIAL" localSheetId="18">#REF!</definedName>
    <definedName name="POTENCIAL" localSheetId="20">#REF!</definedName>
    <definedName name="POTENCIAL" localSheetId="21">#REF!</definedName>
    <definedName name="POTENCIAL" localSheetId="22">#REF!</definedName>
    <definedName name="POTENCIAL">#REF!</definedName>
    <definedName name="PP" localSheetId="28">#REF!</definedName>
    <definedName name="PP" localSheetId="1">#REF!</definedName>
    <definedName name="PP" localSheetId="42">#REF!</definedName>
    <definedName name="PP" localSheetId="43">#REF!</definedName>
    <definedName name="PP" localSheetId="22">#REF!</definedName>
    <definedName name="PP">#REF!</definedName>
    <definedName name="ppoooooooooo" localSheetId="28" hidden="1">#REF!</definedName>
    <definedName name="ppoooooooooo" localSheetId="1" hidden="1">#REF!</definedName>
    <definedName name="ppoooooooooo" localSheetId="42" hidden="1">#REF!</definedName>
    <definedName name="ppoooooooooo" localSheetId="43" hidden="1">#REF!</definedName>
    <definedName name="ppoooooooooo" localSheetId="22" hidden="1">#REF!</definedName>
    <definedName name="ppoooooooooo" hidden="1">#REF!</definedName>
    <definedName name="ppp" localSheetId="19" hidden="1">{"Riqfin97",#N/A,FALSE,"Tran";"Riqfinpro",#N/A,FALSE,"Tran"}</definedName>
    <definedName name="ppp" localSheetId="23" hidden="1">{"Riqfin97",#N/A,FALSE,"Tran";"Riqfinpro",#N/A,FALSE,"Tran"}</definedName>
    <definedName name="ppp" localSheetId="28" hidden="1">{"Riqfin97",#N/A,FALSE,"Tran";"Riqfinpro",#N/A,FALSE,"Tran"}</definedName>
    <definedName name="ppp" localSheetId="30" hidden="1">{"Riqfin97",#N/A,FALSE,"Tran";"Riqfinpro",#N/A,FALSE,"Tran"}</definedName>
    <definedName name="ppp" localSheetId="1" hidden="1">{"Riqfin97",#N/A,FALSE,"Tran";"Riqfinpro",#N/A,FALSE,"Tran"}</definedName>
    <definedName name="ppp" localSheetId="24" hidden="1">{"Riqfin97",#N/A,FALSE,"Tran";"Riqfinpro",#N/A,FALSE,"Tran"}</definedName>
    <definedName name="ppp" localSheetId="25" hidden="1">{"Riqfin97",#N/A,FALSE,"Tran";"Riqfinpro",#N/A,FALSE,"Tran"}</definedName>
    <definedName name="ppp" localSheetId="26" hidden="1">{"Riqfin97",#N/A,FALSE,"Tran";"Riqfinpro",#N/A,FALSE,"Tran"}</definedName>
    <definedName name="ppp" localSheetId="27" hidden="1">{"Riqfin97",#N/A,FALSE,"Tran";"Riqfinpro",#N/A,FALSE,"Tran"}</definedName>
    <definedName name="ppp" localSheetId="29" hidden="1">{"Riqfin97",#N/A,FALSE,"Tran";"Riqfinpro",#N/A,FALSE,"Tran"}</definedName>
    <definedName name="ppp" localSheetId="41" hidden="1">{"Riqfin97",#N/A,FALSE,"Tran";"Riqfinpro",#N/A,FALSE,"Tran"}</definedName>
    <definedName name="ppp" localSheetId="42" hidden="1">{"Riqfin97",#N/A,FALSE,"Tran";"Riqfinpro",#N/A,FALSE,"Tran"}</definedName>
    <definedName name="ppp" localSheetId="43" hidden="1">{"Riqfin97",#N/A,FALSE,"Tran";"Riqfinpro",#N/A,FALSE,"Tran"}</definedName>
    <definedName name="ppp" localSheetId="18" hidden="1">{"Riqfin97",#N/A,FALSE,"Tran";"Riqfinpro",#N/A,FALSE,"Tran"}</definedName>
    <definedName name="ppp" localSheetId="20" hidden="1">{"Riqfin97",#N/A,FALSE,"Tran";"Riqfinpro",#N/A,FALSE,"Tran"}</definedName>
    <definedName name="ppp" localSheetId="21" hidden="1">{"Riqfin97",#N/A,FALSE,"Tran";"Riqfinpro",#N/A,FALSE,"Tran"}</definedName>
    <definedName name="ppp" localSheetId="22" hidden="1">{"Riqfin97",#N/A,FALSE,"Tran";"Riqfinpro",#N/A,FALSE,"Tran"}</definedName>
    <definedName name="ppp" hidden="1">{"Riqfin97",#N/A,FALSE,"Tran";"Riqfinpro",#N/A,FALSE,"Tran"}</definedName>
    <definedName name="pppppp" localSheetId="19" hidden="1">{"Riqfin97",#N/A,FALSE,"Tran";"Riqfinpro",#N/A,FALSE,"Tran"}</definedName>
    <definedName name="pppppp" localSheetId="23" hidden="1">{"Riqfin97",#N/A,FALSE,"Tran";"Riqfinpro",#N/A,FALSE,"Tran"}</definedName>
    <definedName name="pppppp" localSheetId="28" hidden="1">{"Riqfin97",#N/A,FALSE,"Tran";"Riqfinpro",#N/A,FALSE,"Tran"}</definedName>
    <definedName name="pppppp" localSheetId="30" hidden="1">{"Riqfin97",#N/A,FALSE,"Tran";"Riqfinpro",#N/A,FALSE,"Tran"}</definedName>
    <definedName name="pppppp" localSheetId="1" hidden="1">{"Riqfin97",#N/A,FALSE,"Tran";"Riqfinpro",#N/A,FALSE,"Tran"}</definedName>
    <definedName name="pppppp" localSheetId="24" hidden="1">{"Riqfin97",#N/A,FALSE,"Tran";"Riqfinpro",#N/A,FALSE,"Tran"}</definedName>
    <definedName name="pppppp" localSheetId="25" hidden="1">{"Riqfin97",#N/A,FALSE,"Tran";"Riqfinpro",#N/A,FALSE,"Tran"}</definedName>
    <definedName name="pppppp" localSheetId="26" hidden="1">{"Riqfin97",#N/A,FALSE,"Tran";"Riqfinpro",#N/A,FALSE,"Tran"}</definedName>
    <definedName name="pppppp" localSheetId="27" hidden="1">{"Riqfin97",#N/A,FALSE,"Tran";"Riqfinpro",#N/A,FALSE,"Tran"}</definedName>
    <definedName name="pppppp" localSheetId="29" hidden="1">{"Riqfin97",#N/A,FALSE,"Tran";"Riqfinpro",#N/A,FALSE,"Tran"}</definedName>
    <definedName name="pppppp" localSheetId="41" hidden="1">{"Riqfin97",#N/A,FALSE,"Tran";"Riqfinpro",#N/A,FALSE,"Tran"}</definedName>
    <definedName name="pppppp" localSheetId="42" hidden="1">{"Riqfin97",#N/A,FALSE,"Tran";"Riqfinpro",#N/A,FALSE,"Tran"}</definedName>
    <definedName name="pppppp" localSheetId="43" hidden="1">{"Riqfin97",#N/A,FALSE,"Tran";"Riqfinpro",#N/A,FALSE,"Tran"}</definedName>
    <definedName name="pppppp" localSheetId="18" hidden="1">{"Riqfin97",#N/A,FALSE,"Tran";"Riqfinpro",#N/A,FALSE,"Tran"}</definedName>
    <definedName name="pppppp" localSheetId="20" hidden="1">{"Riqfin97",#N/A,FALSE,"Tran";"Riqfinpro",#N/A,FALSE,"Tran"}</definedName>
    <definedName name="pppppp" localSheetId="21" hidden="1">{"Riqfin97",#N/A,FALSE,"Tran";"Riqfinpro",#N/A,FALSE,"Tran"}</definedName>
    <definedName name="pppppp" localSheetId="22" hidden="1">{"Riqfin97",#N/A,FALSE,"Tran";"Riqfinpro",#N/A,FALSE,"Tran"}</definedName>
    <definedName name="pppppp" hidden="1">{"Riqfin97",#N/A,FALSE,"Tran";"Riqfinpro",#N/A,FALSE,"Tran"}</definedName>
    <definedName name="pppppppppp" localSheetId="28" hidden="1">#REF!</definedName>
    <definedName name="pppppppppp" localSheetId="1" hidden="1">#REF!</definedName>
    <definedName name="pppppppppp" localSheetId="29" hidden="1">#REF!</definedName>
    <definedName name="pppppppppp" localSheetId="42" hidden="1">#REF!</definedName>
    <definedName name="pppppppppp" localSheetId="43" hidden="1">#REF!</definedName>
    <definedName name="pppppppppp" localSheetId="18" hidden="1">#REF!</definedName>
    <definedName name="pppppppppp" localSheetId="20" hidden="1">#REF!</definedName>
    <definedName name="pppppppppp" localSheetId="21" hidden="1">#REF!</definedName>
    <definedName name="pppppppppp" localSheetId="22" hidden="1">#REF!</definedName>
    <definedName name="pppppppppp" hidden="1">#REF!</definedName>
    <definedName name="ppppppppppppp" localSheetId="28" hidden="1">#REF!</definedName>
    <definedName name="ppppppppppppp" localSheetId="1" hidden="1">#REF!</definedName>
    <definedName name="ppppppppppppp" localSheetId="42" hidden="1">#REF!</definedName>
    <definedName name="ppppppppppppp" localSheetId="43" hidden="1">#REF!</definedName>
    <definedName name="ppppppppppppp" localSheetId="22" hidden="1">#REF!</definedName>
    <definedName name="ppppppppppppp" hidden="1">#REF!</definedName>
    <definedName name="PPPWGT">#N/A</definedName>
    <definedName name="PRECIOCIFBANANO" localSheetId="28">#REF!</definedName>
    <definedName name="PRECIOCIFBANANO" localSheetId="1">#REF!</definedName>
    <definedName name="PRECIOCIFBANANO" localSheetId="29">#REF!</definedName>
    <definedName name="PRECIOCIFBANANO" localSheetId="42">#REF!</definedName>
    <definedName name="PRECIOCIFBANANO" localSheetId="43">#REF!</definedName>
    <definedName name="PRECIOCIFBANANO" localSheetId="18">#REF!</definedName>
    <definedName name="PRECIOCIFBANANO" localSheetId="20">#REF!</definedName>
    <definedName name="PRECIOCIFBANANO" localSheetId="21">#REF!</definedName>
    <definedName name="PRECIOCIFBANANO" localSheetId="22">#REF!</definedName>
    <definedName name="PRECIOCIFBANANO">#REF!</definedName>
    <definedName name="Preparar_Reporte" localSheetId="42">#REF!</definedName>
    <definedName name="Preparar_Reporte">#REF!</definedName>
    <definedName name="PRES1" localSheetId="29">[66]nonopec!#REF!</definedName>
    <definedName name="PRES1" localSheetId="43">[66]nonopec!#REF!</definedName>
    <definedName name="PRES1" localSheetId="18">[66]nonopec!#REF!</definedName>
    <definedName name="PRES1" localSheetId="20">[66]nonopec!#REF!</definedName>
    <definedName name="PRES1" localSheetId="21">[66]nonopec!#REF!</definedName>
    <definedName name="PRES1" localSheetId="22">[66]nonopec!#REF!</definedName>
    <definedName name="PRES1">[66]nonopec!#REF!</definedName>
    <definedName name="PRES2" localSheetId="29">[66]nonopec!#REF!</definedName>
    <definedName name="PRES2" localSheetId="43">[66]nonopec!#REF!</definedName>
    <definedName name="PRES2" localSheetId="18">[66]nonopec!#REF!</definedName>
    <definedName name="PRES2" localSheetId="20">[66]nonopec!#REF!</definedName>
    <definedName name="PRES2" localSheetId="21">[66]nonopec!#REF!</definedName>
    <definedName name="PRES2" localSheetId="22">[66]nonopec!#REF!</definedName>
    <definedName name="PRES2">[66]nonopec!#REF!</definedName>
    <definedName name="PRES3" localSheetId="43">[66]nonopec!#REF!</definedName>
    <definedName name="PRES3" localSheetId="22">[66]nonopec!#REF!</definedName>
    <definedName name="PRES3">[66]nonopec!#REF!</definedName>
    <definedName name="presion" localSheetId="42">#REF!</definedName>
    <definedName name="presion">#REF!</definedName>
    <definedName name="PRICE" localSheetId="28">#REF!</definedName>
    <definedName name="PRICE" localSheetId="1">#REF!</definedName>
    <definedName name="PRICE" localSheetId="29">#REF!</definedName>
    <definedName name="PRICE" localSheetId="42">#REF!</definedName>
    <definedName name="PRICE" localSheetId="43">#REF!</definedName>
    <definedName name="PRICE" localSheetId="18">#REF!</definedName>
    <definedName name="PRICE" localSheetId="20">#REF!</definedName>
    <definedName name="PRICE" localSheetId="21">#REF!</definedName>
    <definedName name="PRICE" localSheetId="22">#REF!</definedName>
    <definedName name="PRICE">#REF!</definedName>
    <definedName name="PRICETAB" localSheetId="28">#REF!</definedName>
    <definedName name="PRICETAB" localSheetId="1">#REF!</definedName>
    <definedName name="PRICETAB" localSheetId="42">#REF!</definedName>
    <definedName name="PRICETAB" localSheetId="43">#REF!</definedName>
    <definedName name="PRICETAB" localSheetId="22">#REF!</definedName>
    <definedName name="PRICETAB">#REF!</definedName>
    <definedName name="print" localSheetId="42">#REF!</definedName>
    <definedName name="print">#REF!</definedName>
    <definedName name="Print_Area_MI" localSheetId="28">#REF!</definedName>
    <definedName name="Print_Area_MI" localSheetId="1">#REF!</definedName>
    <definedName name="Print_Area_MI" localSheetId="42">#REF!</definedName>
    <definedName name="Print_Area_MI" localSheetId="43">#REF!</definedName>
    <definedName name="Print_Area_MI" localSheetId="22">#REF!</definedName>
    <definedName name="Print_Area_MI">#REF!</definedName>
    <definedName name="Print_Titles_MI" localSheetId="42">#REF!</definedName>
    <definedName name="Print_Titles_MI">#REF!</definedName>
    <definedName name="Print1" localSheetId="28">#REF!</definedName>
    <definedName name="Print1" localSheetId="1">#REF!</definedName>
    <definedName name="Print1" localSheetId="42">#REF!</definedName>
    <definedName name="Print1" localSheetId="43">#REF!</definedName>
    <definedName name="Print1" localSheetId="22">#REF!</definedName>
    <definedName name="Print1">#REF!</definedName>
    <definedName name="PRINTMACRO" localSheetId="28">#REF!</definedName>
    <definedName name="PRINTMACRO" localSheetId="1">#REF!</definedName>
    <definedName name="PRINTMACRO" localSheetId="42">#REF!</definedName>
    <definedName name="PRINTMACRO" localSheetId="22">#REF!</definedName>
    <definedName name="PRINTMACRO">#REF!</definedName>
    <definedName name="PrintThis_Links">[108]Links!$A$1:$F$33</definedName>
    <definedName name="PRIV0" localSheetId="28">#REF!</definedName>
    <definedName name="PRIV0" localSheetId="1">#REF!</definedName>
    <definedName name="PRIV0" localSheetId="29">#REF!</definedName>
    <definedName name="PRIV0" localSheetId="42">#REF!</definedName>
    <definedName name="PRIV0" localSheetId="43">#REF!</definedName>
    <definedName name="PRIV0" localSheetId="18">#REF!</definedName>
    <definedName name="PRIV0" localSheetId="20">#REF!</definedName>
    <definedName name="PRIV0" localSheetId="21">#REF!</definedName>
    <definedName name="PRIV0" localSheetId="22">#REF!</definedName>
    <definedName name="PRIV0">#REF!</definedName>
    <definedName name="PRIV00" localSheetId="28">#REF!</definedName>
    <definedName name="PRIV00" localSheetId="1">#REF!</definedName>
    <definedName name="PRIV00" localSheetId="42">#REF!</definedName>
    <definedName name="PRIV00" localSheetId="43">#REF!</definedName>
    <definedName name="PRIV00" localSheetId="22">#REF!</definedName>
    <definedName name="PRIV00">#REF!</definedName>
    <definedName name="PRIV1" localSheetId="28">#REF!</definedName>
    <definedName name="PRIV1" localSheetId="1">#REF!</definedName>
    <definedName name="PRIV1" localSheetId="42">#REF!</definedName>
    <definedName name="PRIV1" localSheetId="43">#REF!</definedName>
    <definedName name="PRIV1" localSheetId="22">#REF!</definedName>
    <definedName name="PRIV1">#REF!</definedName>
    <definedName name="PRIV11" localSheetId="28">#REF!</definedName>
    <definedName name="PRIV11" localSheetId="1">#REF!</definedName>
    <definedName name="PRIV11" localSheetId="42">#REF!</definedName>
    <definedName name="PRIV11" localSheetId="22">#REF!</definedName>
    <definedName name="PRIV11">#REF!</definedName>
    <definedName name="PRIV2" localSheetId="28">#REF!</definedName>
    <definedName name="PRIV2" localSheetId="1">#REF!</definedName>
    <definedName name="PRIV2" localSheetId="42">#REF!</definedName>
    <definedName name="PRIV2" localSheetId="22">#REF!</definedName>
    <definedName name="PRIV2">#REF!</definedName>
    <definedName name="PRIV22" localSheetId="28">#REF!</definedName>
    <definedName name="PRIV22" localSheetId="1">#REF!</definedName>
    <definedName name="PRIV22" localSheetId="42">#REF!</definedName>
    <definedName name="PRIV22" localSheetId="22">#REF!</definedName>
    <definedName name="PRIV22">#REF!</definedName>
    <definedName name="priv2ycredito" localSheetId="42">#REF!</definedName>
    <definedName name="priv2ycredito">#REF!</definedName>
    <definedName name="priv2yposnet2ycredito" localSheetId="42">#REF!</definedName>
    <definedName name="priv2yposnet2ycredito">#REF!</definedName>
    <definedName name="PRIV3" localSheetId="28">#REF!</definedName>
    <definedName name="PRIV3" localSheetId="1">#REF!</definedName>
    <definedName name="PRIV3" localSheetId="42">#REF!</definedName>
    <definedName name="PRIV3" localSheetId="22">#REF!</definedName>
    <definedName name="PRIV3">#REF!</definedName>
    <definedName name="PRIV33" localSheetId="28">#REF!</definedName>
    <definedName name="PRIV33" localSheetId="1">#REF!</definedName>
    <definedName name="PRIV33" localSheetId="42">#REF!</definedName>
    <definedName name="PRIV33" localSheetId="22">#REF!</definedName>
    <definedName name="PRIV33">#REF!</definedName>
    <definedName name="PRMONTH" localSheetId="28">#REF!</definedName>
    <definedName name="PRMONTH" localSheetId="1">#REF!</definedName>
    <definedName name="PRMONTH" localSheetId="42">#REF!</definedName>
    <definedName name="PRMONTH" localSheetId="22">#REF!</definedName>
    <definedName name="PRMONTH">#REF!</definedName>
    <definedName name="prn">[101]FSUOUT!$B$2:$V$32</definedName>
    <definedName name="Product" localSheetId="28">#REF!</definedName>
    <definedName name="Product" localSheetId="1">#REF!</definedName>
    <definedName name="Product" localSheetId="29">#REF!</definedName>
    <definedName name="Product" localSheetId="42">#REF!</definedName>
    <definedName name="Product" localSheetId="43">#REF!</definedName>
    <definedName name="Product" localSheetId="18">#REF!</definedName>
    <definedName name="Product" localSheetId="20">#REF!</definedName>
    <definedName name="Product" localSheetId="21">#REF!</definedName>
    <definedName name="Product" localSheetId="22">#REF!</definedName>
    <definedName name="Product">#REF!</definedName>
    <definedName name="PROG" localSheetId="42">#REF!</definedName>
    <definedName name="PROG">#REF!</definedName>
    <definedName name="Prog1998" localSheetId="29">'[133]2003'!#REF!</definedName>
    <definedName name="Prog1998" localSheetId="43">'[133]2003'!#REF!</definedName>
    <definedName name="Prog1998" localSheetId="18">'[133]2003'!#REF!</definedName>
    <definedName name="Prog1998" localSheetId="20">'[133]2003'!#REF!</definedName>
    <definedName name="Prog1998" localSheetId="21">'[133]2003'!#REF!</definedName>
    <definedName name="Prog1998" localSheetId="22">'[133]2003'!#REF!</definedName>
    <definedName name="Prog1998">'[133]2003'!#REF!</definedName>
    <definedName name="progra" localSheetId="42">#REF!</definedName>
    <definedName name="progra">#REF!</definedName>
    <definedName name="proj00">[134]sources!#REF!</definedName>
    <definedName name="PROJ98" localSheetId="42">#REF!</definedName>
    <definedName name="PROJ98">#REF!</definedName>
    <definedName name="prom">[62]Promedio!$CD$90</definedName>
    <definedName name="promgraf">[135]GRAFPROM!#REF!</definedName>
    <definedName name="Prop.Demanda">'[50]Ranking Bancario'!$AH$4:$AL$54</definedName>
    <definedName name="Province" localSheetId="42">#REF!</definedName>
    <definedName name="Province">#REF!</definedName>
    <definedName name="Province_Details" localSheetId="42">#REF!</definedName>
    <definedName name="Province_Details">#REF!</definedName>
    <definedName name="prphalf">[120]Sheet4!$C$3:$G$57</definedName>
    <definedName name="PRPINTSEPT">[136]STOCK!$D$4:$W$102</definedName>
    <definedName name="prueba" localSheetId="29">[5]!prueba</definedName>
    <definedName name="prueba" localSheetId="42">[5]!prueba</definedName>
    <definedName name="prueba">[5]!prueba</definedName>
    <definedName name="PRYEAR" localSheetId="28">#REF!</definedName>
    <definedName name="PRYEAR" localSheetId="1">#REF!</definedName>
    <definedName name="PRYEAR" localSheetId="29">#REF!</definedName>
    <definedName name="PRYEAR" localSheetId="42">#REF!</definedName>
    <definedName name="PRYEAR" localSheetId="43">#REF!</definedName>
    <definedName name="PRYEAR" localSheetId="18">#REF!</definedName>
    <definedName name="PRYEAR" localSheetId="20">#REF!</definedName>
    <definedName name="PRYEAR" localSheetId="21">#REF!</definedName>
    <definedName name="PRYEAR" localSheetId="22">#REF!</definedName>
    <definedName name="PRYEAR">#REF!</definedName>
    <definedName name="PS" localSheetId="42">#REF!</definedName>
    <definedName name="PS">#REF!</definedName>
    <definedName name="psbr">'[137]Input PSBR;Q-F'!#REF!</definedName>
    <definedName name="PSBR_TRIM">'[138]Resultado BC'!#REF!</definedName>
    <definedName name="pshocked" localSheetId="42">#REF!</definedName>
    <definedName name="pshocked">#REF!</definedName>
    <definedName name="PSperc" localSheetId="42">#REF!</definedName>
    <definedName name="PSperc">#REF!</definedName>
    <definedName name="Pstd" localSheetId="42">#REF!</definedName>
    <definedName name="Pstd">#REF!</definedName>
    <definedName name="PTA" localSheetId="28">#REF!</definedName>
    <definedName name="PTA" localSheetId="1">#REF!</definedName>
    <definedName name="PTA" localSheetId="42">#REF!</definedName>
    <definedName name="PTA" localSheetId="43">#REF!</definedName>
    <definedName name="PTA" localSheetId="22">#REF!</definedName>
    <definedName name="PTA">#REF!</definedName>
    <definedName name="PTAEURO" localSheetId="28">#REF!</definedName>
    <definedName name="PTAEURO" localSheetId="1">#REF!</definedName>
    <definedName name="PTAEURO" localSheetId="42">#REF!</definedName>
    <definedName name="PTAEURO" localSheetId="43">#REF!</definedName>
    <definedName name="PTAEURO" localSheetId="22">#REF!</definedName>
    <definedName name="PTAEURO">#REF!</definedName>
    <definedName name="PTAS" localSheetId="42">#REF!</definedName>
    <definedName name="PTAS">#REF!</definedName>
    <definedName name="PTE" localSheetId="42">#REF!</definedName>
    <definedName name="PTE">#REF!</definedName>
    <definedName name="PUBL00" localSheetId="28">#REF!</definedName>
    <definedName name="PUBL00" localSheetId="1">#REF!</definedName>
    <definedName name="PUBL00" localSheetId="42">#REF!</definedName>
    <definedName name="PUBL00" localSheetId="22">#REF!</definedName>
    <definedName name="PUBL00">#REF!</definedName>
    <definedName name="PUBL11" localSheetId="28">#REF!</definedName>
    <definedName name="PUBL11" localSheetId="1">#REF!</definedName>
    <definedName name="PUBL11" localSheetId="42">#REF!</definedName>
    <definedName name="PUBL11" localSheetId="22">#REF!</definedName>
    <definedName name="PUBL11">#REF!</definedName>
    <definedName name="PUBL2" localSheetId="28">#REF!</definedName>
    <definedName name="PUBL2" localSheetId="1">#REF!</definedName>
    <definedName name="PUBL2" localSheetId="42">#REF!</definedName>
    <definedName name="PUBL2" localSheetId="22">#REF!</definedName>
    <definedName name="PUBL2">#REF!</definedName>
    <definedName name="PUBL22" localSheetId="28">#REF!</definedName>
    <definedName name="PUBL22" localSheetId="1">#REF!</definedName>
    <definedName name="PUBL22" localSheetId="42">#REF!</definedName>
    <definedName name="PUBL22" localSheetId="22">#REF!</definedName>
    <definedName name="PUBL22">#REF!</definedName>
    <definedName name="PUBL33" localSheetId="28">#REF!</definedName>
    <definedName name="PUBL33" localSheetId="1">#REF!</definedName>
    <definedName name="PUBL33" localSheetId="42">#REF!</definedName>
    <definedName name="PUBL33" localSheetId="22">#REF!</definedName>
    <definedName name="PUBL33">#REF!</definedName>
    <definedName name="PUBL5" localSheetId="28">#REF!</definedName>
    <definedName name="PUBL5" localSheetId="1">#REF!</definedName>
    <definedName name="PUBL5" localSheetId="42">#REF!</definedName>
    <definedName name="PUBL5" localSheetId="22">#REF!</definedName>
    <definedName name="PUBL5">#REF!</definedName>
    <definedName name="PUBL55" localSheetId="28">#REF!</definedName>
    <definedName name="PUBL55" localSheetId="1">#REF!</definedName>
    <definedName name="PUBL55" localSheetId="42">#REF!</definedName>
    <definedName name="PUBL55" localSheetId="22">#REF!</definedName>
    <definedName name="PUBL55">#REF!</definedName>
    <definedName name="PUBL6" localSheetId="28">#REF!</definedName>
    <definedName name="PUBL6" localSheetId="1">#REF!</definedName>
    <definedName name="PUBL6" localSheetId="42">#REF!</definedName>
    <definedName name="PUBL6" localSheetId="22">#REF!</definedName>
    <definedName name="PUBL6">#REF!</definedName>
    <definedName name="PUBL66" localSheetId="28">#REF!</definedName>
    <definedName name="PUBL66" localSheetId="1">#REF!</definedName>
    <definedName name="PUBL66" localSheetId="42">#REF!</definedName>
    <definedName name="PUBL66" localSheetId="22">#REF!</definedName>
    <definedName name="PUBL66">#REF!</definedName>
    <definedName name="Public_Sector" localSheetId="42">#REF!</definedName>
    <definedName name="Public_Sector">#REF!</definedName>
    <definedName name="pyg" localSheetId="42">#REF!</definedName>
    <definedName name="pyg">#REF!</definedName>
    <definedName name="PYGCAJA" localSheetId="42">#REF!</definedName>
    <definedName name="PYGCAJA">#REF!</definedName>
    <definedName name="PYGE" localSheetId="42">#REF!</definedName>
    <definedName name="PYGE">#REF!</definedName>
    <definedName name="PYGI" localSheetId="42">#REF!</definedName>
    <definedName name="PYGI">#REF!</definedName>
    <definedName name="q" localSheetId="29">[42]raw!$A$1:$N$232</definedName>
    <definedName name="q" localSheetId="42">[42]raw!$A$1:$N$232</definedName>
    <definedName name="q">[42]raw!$A$1:$N$232</definedName>
    <definedName name="Q_5" localSheetId="28">#REF!</definedName>
    <definedName name="Q_5" localSheetId="1">#REF!</definedName>
    <definedName name="Q_5" localSheetId="42">#REF!</definedName>
    <definedName name="Q_5" localSheetId="22">#REF!</definedName>
    <definedName name="Q_5">#REF!</definedName>
    <definedName name="Q_6" localSheetId="28">#REF!</definedName>
    <definedName name="Q_6" localSheetId="1">#REF!</definedName>
    <definedName name="Q_6" localSheetId="42">#REF!</definedName>
    <definedName name="Q_6" localSheetId="22">#REF!</definedName>
    <definedName name="Q_6">#REF!</definedName>
    <definedName name="Q_7" localSheetId="28">#REF!</definedName>
    <definedName name="Q_7" localSheetId="1">#REF!</definedName>
    <definedName name="Q_7" localSheetId="42">#REF!</definedName>
    <definedName name="Q_7" localSheetId="22">#REF!</definedName>
    <definedName name="Q_7">#REF!</definedName>
    <definedName name="Q6_" localSheetId="42">#REF!</definedName>
    <definedName name="Q6_">#REF!</definedName>
    <definedName name="qawde" localSheetId="28">#REF!</definedName>
    <definedName name="qawde" localSheetId="1">#REF!</definedName>
    <definedName name="qawde" localSheetId="42">#REF!</definedName>
    <definedName name="qawde" localSheetId="22">#REF!</definedName>
    <definedName name="qawde">#REF!</definedName>
    <definedName name="qaz" localSheetId="19" hidden="1">{"Tab1",#N/A,FALSE,"P";"Tab2",#N/A,FALSE,"P"}</definedName>
    <definedName name="qaz" localSheetId="23" hidden="1">{"Tab1",#N/A,FALSE,"P";"Tab2",#N/A,FALSE,"P"}</definedName>
    <definedName name="qaz" localSheetId="28" hidden="1">{"Tab1",#N/A,FALSE,"P";"Tab2",#N/A,FALSE,"P"}</definedName>
    <definedName name="qaz" localSheetId="30" hidden="1">{"Tab1",#N/A,FALSE,"P";"Tab2",#N/A,FALSE,"P"}</definedName>
    <definedName name="qaz" localSheetId="1" hidden="1">{"Tab1",#N/A,FALSE,"P";"Tab2",#N/A,FALSE,"P"}</definedName>
    <definedName name="qaz" localSheetId="24" hidden="1">{"Tab1",#N/A,FALSE,"P";"Tab2",#N/A,FALSE,"P"}</definedName>
    <definedName name="qaz" localSheetId="25" hidden="1">{"Tab1",#N/A,FALSE,"P";"Tab2",#N/A,FALSE,"P"}</definedName>
    <definedName name="qaz" localSheetId="26" hidden="1">{"Tab1",#N/A,FALSE,"P";"Tab2",#N/A,FALSE,"P"}</definedName>
    <definedName name="qaz" localSheetId="27" hidden="1">{"Tab1",#N/A,FALSE,"P";"Tab2",#N/A,FALSE,"P"}</definedName>
    <definedName name="qaz" localSheetId="29" hidden="1">{"Tab1",#N/A,FALSE,"P";"Tab2",#N/A,FALSE,"P"}</definedName>
    <definedName name="qaz" localSheetId="41" hidden="1">{"Tab1",#N/A,FALSE,"P";"Tab2",#N/A,FALSE,"P"}</definedName>
    <definedName name="qaz" localSheetId="42" hidden="1">{"Tab1",#N/A,FALSE,"P";"Tab2",#N/A,FALSE,"P"}</definedName>
    <definedName name="qaz" localSheetId="43" hidden="1">{"Tab1",#N/A,FALSE,"P";"Tab2",#N/A,FALSE,"P"}</definedName>
    <definedName name="qaz" localSheetId="18" hidden="1">{"Tab1",#N/A,FALSE,"P";"Tab2",#N/A,FALSE,"P"}</definedName>
    <definedName name="qaz" localSheetId="20" hidden="1">{"Tab1",#N/A,FALSE,"P";"Tab2",#N/A,FALSE,"P"}</definedName>
    <definedName name="qaz" localSheetId="21" hidden="1">{"Tab1",#N/A,FALSE,"P";"Tab2",#N/A,FALSE,"P"}</definedName>
    <definedName name="qaz" localSheetId="22" hidden="1">{"Tab1",#N/A,FALSE,"P";"Tab2",#N/A,FALSE,"P"}</definedName>
    <definedName name="qaz" hidden="1">{"Tab1",#N/A,FALSE,"P";"Tab2",#N/A,FALSE,"P"}</definedName>
    <definedName name="qer" localSheetId="19" hidden="1">{"Tab1",#N/A,FALSE,"P";"Tab2",#N/A,FALSE,"P"}</definedName>
    <definedName name="qer" localSheetId="23" hidden="1">{"Tab1",#N/A,FALSE,"P";"Tab2",#N/A,FALSE,"P"}</definedName>
    <definedName name="qer" localSheetId="28" hidden="1">{"Tab1",#N/A,FALSE,"P";"Tab2",#N/A,FALSE,"P"}</definedName>
    <definedName name="qer" localSheetId="30" hidden="1">{"Tab1",#N/A,FALSE,"P";"Tab2",#N/A,FALSE,"P"}</definedName>
    <definedName name="qer" localSheetId="1" hidden="1">{"Tab1",#N/A,FALSE,"P";"Tab2",#N/A,FALSE,"P"}</definedName>
    <definedName name="qer" localSheetId="24" hidden="1">{"Tab1",#N/A,FALSE,"P";"Tab2",#N/A,FALSE,"P"}</definedName>
    <definedName name="qer" localSheetId="25" hidden="1">{"Tab1",#N/A,FALSE,"P";"Tab2",#N/A,FALSE,"P"}</definedName>
    <definedName name="qer" localSheetId="26" hidden="1">{"Tab1",#N/A,FALSE,"P";"Tab2",#N/A,FALSE,"P"}</definedName>
    <definedName name="qer" localSheetId="27" hidden="1">{"Tab1",#N/A,FALSE,"P";"Tab2",#N/A,FALSE,"P"}</definedName>
    <definedName name="qer" localSheetId="29" hidden="1">{"Tab1",#N/A,FALSE,"P";"Tab2",#N/A,FALSE,"P"}</definedName>
    <definedName name="qer" localSheetId="41" hidden="1">{"Tab1",#N/A,FALSE,"P";"Tab2",#N/A,FALSE,"P"}</definedName>
    <definedName name="qer" localSheetId="42" hidden="1">{"Tab1",#N/A,FALSE,"P";"Tab2",#N/A,FALSE,"P"}</definedName>
    <definedName name="qer" localSheetId="43" hidden="1">{"Tab1",#N/A,FALSE,"P";"Tab2",#N/A,FALSE,"P"}</definedName>
    <definedName name="qer" localSheetId="18" hidden="1">{"Tab1",#N/A,FALSE,"P";"Tab2",#N/A,FALSE,"P"}</definedName>
    <definedName name="qer" localSheetId="20" hidden="1">{"Tab1",#N/A,FALSE,"P";"Tab2",#N/A,FALSE,"P"}</definedName>
    <definedName name="qer" localSheetId="21" hidden="1">{"Tab1",#N/A,FALSE,"P";"Tab2",#N/A,FALSE,"P"}</definedName>
    <definedName name="qer" localSheetId="22" hidden="1">{"Tab1",#N/A,FALSE,"P";"Tab2",#N/A,FALSE,"P"}</definedName>
    <definedName name="qer" hidden="1">{"Tab1",#N/A,FALSE,"P";"Tab2",#N/A,FALSE,"P"}</definedName>
    <definedName name="QFISCAL">'[139]Quarterly Raw Data'!#REF!</definedName>
    <definedName name="qq" hidden="1">'[118]J(Priv.Cap)'!#REF!</definedName>
    <definedName name="qqq" localSheetId="19" hidden="1">{#N/A,#N/A,FALSE,"EXTRABUDGT"}</definedName>
    <definedName name="qqq" localSheetId="23" hidden="1">{#N/A,#N/A,FALSE,"EXTRABUDGT"}</definedName>
    <definedName name="qqq" localSheetId="28" hidden="1">{#N/A,#N/A,FALSE,"EXTRABUDGT"}</definedName>
    <definedName name="qqq" localSheetId="30" hidden="1">{#N/A,#N/A,FALSE,"EXTRABUDGT"}</definedName>
    <definedName name="qqq" localSheetId="1" hidden="1">{#N/A,#N/A,FALSE,"EXTRABUDGT"}</definedName>
    <definedName name="qqq" localSheetId="24" hidden="1">{#N/A,#N/A,FALSE,"EXTRABUDGT"}</definedName>
    <definedName name="qqq" localSheetId="25" hidden="1">{#N/A,#N/A,FALSE,"EXTRABUDGT"}</definedName>
    <definedName name="qqq" localSheetId="26" hidden="1">{#N/A,#N/A,FALSE,"EXTRABUDGT"}</definedName>
    <definedName name="qqq" localSheetId="27" hidden="1">{#N/A,#N/A,FALSE,"EXTRABUDGT"}</definedName>
    <definedName name="qqq" localSheetId="29" hidden="1">{#N/A,#N/A,FALSE,"EXTRABUDGT"}</definedName>
    <definedName name="qqq" localSheetId="41" hidden="1">{#N/A,#N/A,FALSE,"EXTRABUDGT"}</definedName>
    <definedName name="qqq" localSheetId="42" hidden="1">{#N/A,#N/A,FALSE,"EXTRABUDGT"}</definedName>
    <definedName name="qqq" localSheetId="43" hidden="1">{#N/A,#N/A,FALSE,"EXTRABUDGT"}</definedName>
    <definedName name="qqq" localSheetId="18" hidden="1">{#N/A,#N/A,FALSE,"EXTRABUDGT"}</definedName>
    <definedName name="qqq" localSheetId="20" hidden="1">{#N/A,#N/A,FALSE,"EXTRABUDGT"}</definedName>
    <definedName name="qqq" localSheetId="21" hidden="1">{#N/A,#N/A,FALSE,"EXTRABUDGT"}</definedName>
    <definedName name="qqq" localSheetId="22" hidden="1">{#N/A,#N/A,FALSE,"EXTRABUDGT"}</definedName>
    <definedName name="qqq" hidden="1">{#N/A,#N/A,FALSE,"EXTRABUDGT"}</definedName>
    <definedName name="qqqqq" localSheetId="19" hidden="1">{"Minpmon",#N/A,FALSE,"Monthinput"}</definedName>
    <definedName name="qqqqq" localSheetId="23" hidden="1">{"Minpmon",#N/A,FALSE,"Monthinput"}</definedName>
    <definedName name="qqqqq" localSheetId="28" hidden="1">{"Minpmon",#N/A,FALSE,"Monthinput"}</definedName>
    <definedName name="qqqqq" localSheetId="30" hidden="1">{"Minpmon",#N/A,FALSE,"Monthinput"}</definedName>
    <definedName name="qqqqq" localSheetId="1" hidden="1">{"Minpmon",#N/A,FALSE,"Monthinput"}</definedName>
    <definedName name="qqqqq" localSheetId="24" hidden="1">{"Minpmon",#N/A,FALSE,"Monthinput"}</definedName>
    <definedName name="qqqqq" localSheetId="25" hidden="1">{"Minpmon",#N/A,FALSE,"Monthinput"}</definedName>
    <definedName name="qqqqq" localSheetId="26" hidden="1">{"Minpmon",#N/A,FALSE,"Monthinput"}</definedName>
    <definedName name="qqqqq" localSheetId="27" hidden="1">{"Minpmon",#N/A,FALSE,"Monthinput"}</definedName>
    <definedName name="qqqqq" localSheetId="29" hidden="1">{"Minpmon",#N/A,FALSE,"Monthinput"}</definedName>
    <definedName name="qqqqq" localSheetId="41" hidden="1">{"Minpmon",#N/A,FALSE,"Monthinput"}</definedName>
    <definedName name="qqqqq" localSheetId="42" hidden="1">{"Minpmon",#N/A,FALSE,"Monthinput"}</definedName>
    <definedName name="qqqqq" localSheetId="43" hidden="1">{"Minpmon",#N/A,FALSE,"Monthinput"}</definedName>
    <definedName name="qqqqq" localSheetId="18" hidden="1">{"Minpmon",#N/A,FALSE,"Monthinput"}</definedName>
    <definedName name="qqqqq" localSheetId="20" hidden="1">{"Minpmon",#N/A,FALSE,"Monthinput"}</definedName>
    <definedName name="qqqqq" localSheetId="21" hidden="1">{"Minpmon",#N/A,FALSE,"Monthinput"}</definedName>
    <definedName name="qqqqq" localSheetId="22" hidden="1">{"Minpmon",#N/A,FALSE,"Monthinput"}</definedName>
    <definedName name="qqqqq" hidden="1">{"Minpmon",#N/A,FALSE,"Monthinput"}</definedName>
    <definedName name="qqqqqqqqqqqqq" localSheetId="19" hidden="1">{"Tab1",#N/A,FALSE,"P";"Tab2",#N/A,FALSE,"P"}</definedName>
    <definedName name="qqqqqqqqqqqqq" localSheetId="23" hidden="1">{"Tab1",#N/A,FALSE,"P";"Tab2",#N/A,FALSE,"P"}</definedName>
    <definedName name="qqqqqqqqqqqqq" localSheetId="28" hidden="1">{"Tab1",#N/A,FALSE,"P";"Tab2",#N/A,FALSE,"P"}</definedName>
    <definedName name="qqqqqqqqqqqqq" localSheetId="30" hidden="1">{"Tab1",#N/A,FALSE,"P";"Tab2",#N/A,FALSE,"P"}</definedName>
    <definedName name="qqqqqqqqqqqqq" localSheetId="1" hidden="1">{"Tab1",#N/A,FALSE,"P";"Tab2",#N/A,FALSE,"P"}</definedName>
    <definedName name="qqqqqqqqqqqqq" localSheetId="24" hidden="1">{"Tab1",#N/A,FALSE,"P";"Tab2",#N/A,FALSE,"P"}</definedName>
    <definedName name="qqqqqqqqqqqqq" localSheetId="25" hidden="1">{"Tab1",#N/A,FALSE,"P";"Tab2",#N/A,FALSE,"P"}</definedName>
    <definedName name="qqqqqqqqqqqqq" localSheetId="26" hidden="1">{"Tab1",#N/A,FALSE,"P";"Tab2",#N/A,FALSE,"P"}</definedName>
    <definedName name="qqqqqqqqqqqqq" localSheetId="27" hidden="1">{"Tab1",#N/A,FALSE,"P";"Tab2",#N/A,FALSE,"P"}</definedName>
    <definedName name="qqqqqqqqqqqqq" localSheetId="29" hidden="1">{"Tab1",#N/A,FALSE,"P";"Tab2",#N/A,FALSE,"P"}</definedName>
    <definedName name="qqqqqqqqqqqqq" localSheetId="41" hidden="1">{"Tab1",#N/A,FALSE,"P";"Tab2",#N/A,FALSE,"P"}</definedName>
    <definedName name="qqqqqqqqqqqqq" localSheetId="42" hidden="1">{"Tab1",#N/A,FALSE,"P";"Tab2",#N/A,FALSE,"P"}</definedName>
    <definedName name="qqqqqqqqqqqqq" localSheetId="43" hidden="1">{"Tab1",#N/A,FALSE,"P";"Tab2",#N/A,FALSE,"P"}</definedName>
    <definedName name="qqqqqqqqqqqqq" localSheetId="18" hidden="1">{"Tab1",#N/A,FALSE,"P";"Tab2",#N/A,FALSE,"P"}</definedName>
    <definedName name="qqqqqqqqqqqqq" localSheetId="20" hidden="1">{"Tab1",#N/A,FALSE,"P";"Tab2",#N/A,FALSE,"P"}</definedName>
    <definedName name="qqqqqqqqqqqqq" localSheetId="21" hidden="1">{"Tab1",#N/A,FALSE,"P";"Tab2",#N/A,FALSE,"P"}</definedName>
    <definedName name="qqqqqqqqqqqqq" localSheetId="22" hidden="1">{"Tab1",#N/A,FALSE,"P";"Tab2",#N/A,FALSE,"P"}</definedName>
    <definedName name="qqqqqqqqqqqqq" hidden="1">{"Tab1",#N/A,FALSE,"P";"Tab2",#N/A,FALSE,"P"}</definedName>
    <definedName name="qrtdata2">'[140]Authnot Prelim'!#REF!</definedName>
    <definedName name="QTAB7">'[139]Quarterly MacroFlow'!#REF!</definedName>
    <definedName name="QTAB7A">'[139]Quarterly MacroFlow'!#REF!</definedName>
    <definedName name="QtrData">'[140]Authnot Prelim'!#REF!</definedName>
    <definedName name="quality">[66]nonopec!$D$400:$AD$423</definedName>
    <definedName name="qw" localSheetId="19" hidden="1">{"Riqfin97",#N/A,FALSE,"Tran";"Riqfinpro",#N/A,FALSE,"Tran"}</definedName>
    <definedName name="qw" localSheetId="23" hidden="1">{"Riqfin97",#N/A,FALSE,"Tran";"Riqfinpro",#N/A,FALSE,"Tran"}</definedName>
    <definedName name="qw" localSheetId="28" hidden="1">{"Riqfin97",#N/A,FALSE,"Tran";"Riqfinpro",#N/A,FALSE,"Tran"}</definedName>
    <definedName name="qw" localSheetId="30" hidden="1">{"Riqfin97",#N/A,FALSE,"Tran";"Riqfinpro",#N/A,FALSE,"Tran"}</definedName>
    <definedName name="qw" localSheetId="1" hidden="1">{"Riqfin97",#N/A,FALSE,"Tran";"Riqfinpro",#N/A,FALSE,"Tran"}</definedName>
    <definedName name="qw" localSheetId="24" hidden="1">{"Riqfin97",#N/A,FALSE,"Tran";"Riqfinpro",#N/A,FALSE,"Tran"}</definedName>
    <definedName name="qw" localSheetId="25" hidden="1">{"Riqfin97",#N/A,FALSE,"Tran";"Riqfinpro",#N/A,FALSE,"Tran"}</definedName>
    <definedName name="qw" localSheetId="26" hidden="1">{"Riqfin97",#N/A,FALSE,"Tran";"Riqfinpro",#N/A,FALSE,"Tran"}</definedName>
    <definedName name="qw" localSheetId="27" hidden="1">{"Riqfin97",#N/A,FALSE,"Tran";"Riqfinpro",#N/A,FALSE,"Tran"}</definedName>
    <definedName name="qw" localSheetId="29" hidden="1">{"Riqfin97",#N/A,FALSE,"Tran";"Riqfinpro",#N/A,FALSE,"Tran"}</definedName>
    <definedName name="qw" localSheetId="41" hidden="1">{"Riqfin97",#N/A,FALSE,"Tran";"Riqfinpro",#N/A,FALSE,"Tran"}</definedName>
    <definedName name="qw" localSheetId="42" hidden="1">{"Riqfin97",#N/A,FALSE,"Tran";"Riqfinpro",#N/A,FALSE,"Tran"}</definedName>
    <definedName name="qw" localSheetId="43" hidden="1">{"Riqfin97",#N/A,FALSE,"Tran";"Riqfinpro",#N/A,FALSE,"Tran"}</definedName>
    <definedName name="qw" localSheetId="18" hidden="1">{"Riqfin97",#N/A,FALSE,"Tran";"Riqfinpro",#N/A,FALSE,"Tran"}</definedName>
    <definedName name="qw" localSheetId="20" hidden="1">{"Riqfin97",#N/A,FALSE,"Tran";"Riqfinpro",#N/A,FALSE,"Tran"}</definedName>
    <definedName name="qw" localSheetId="21" hidden="1">{"Riqfin97",#N/A,FALSE,"Tran";"Riqfinpro",#N/A,FALSE,"Tran"}</definedName>
    <definedName name="qw" localSheetId="22" hidden="1">{"Riqfin97",#N/A,FALSE,"Tran";"Riqfinpro",#N/A,FALSE,"Tran"}</definedName>
    <definedName name="qw" hidden="1">{"Riqfin97",#N/A,FALSE,"Tran";"Riqfinpro",#N/A,FALSE,"Tran"}</definedName>
    <definedName name="R_" localSheetId="28">#REF!</definedName>
    <definedName name="R_" localSheetId="1">#REF!</definedName>
    <definedName name="R_" localSheetId="29">#REF!</definedName>
    <definedName name="R_" localSheetId="42">#REF!</definedName>
    <definedName name="R_" localSheetId="43">#REF!</definedName>
    <definedName name="R_" localSheetId="18">#REF!</definedName>
    <definedName name="R_" localSheetId="20">#REF!</definedName>
    <definedName name="R_" localSheetId="21">#REF!</definedName>
    <definedName name="R_" localSheetId="22">#REF!</definedName>
    <definedName name="R_">#REF!</definedName>
    <definedName name="RA" localSheetId="28">#REF!</definedName>
    <definedName name="RA" localSheetId="1">#REF!</definedName>
    <definedName name="RA" localSheetId="42">#REF!</definedName>
    <definedName name="RA" localSheetId="43">#REF!</definedName>
    <definedName name="RA" localSheetId="22">#REF!</definedName>
    <definedName name="RA">#REF!</definedName>
    <definedName name="RAA" localSheetId="42">#REF!</definedName>
    <definedName name="RAA">#REF!</definedName>
    <definedName name="raaesrr" localSheetId="28">#REF!</definedName>
    <definedName name="raaesrr" localSheetId="1">#REF!</definedName>
    <definedName name="raaesrr" localSheetId="42">#REF!</definedName>
    <definedName name="raaesrr" localSheetId="43">#REF!</definedName>
    <definedName name="raaesrr" localSheetId="22">#REF!</definedName>
    <definedName name="raaesrr">#REF!</definedName>
    <definedName name="raas" localSheetId="28">#REF!</definedName>
    <definedName name="raas" localSheetId="1">#REF!</definedName>
    <definedName name="raas" localSheetId="42">#REF!</definedName>
    <definedName name="raas" localSheetId="22">#REF!</definedName>
    <definedName name="raas">#REF!</definedName>
    <definedName name="RANGLIST" localSheetId="29">'[39]CGvt Rev'!#REF!</definedName>
    <definedName name="RANGLIST" localSheetId="42">'[39]CGvt Rev'!#REF!</definedName>
    <definedName name="RANGLIST">'[39]CGvt Rev'!#REF!</definedName>
    <definedName name="rave" localSheetId="42">#REF!</definedName>
    <definedName name="rave">#REF!</definedName>
    <definedName name="RD" localSheetId="28">#REF!</definedName>
    <definedName name="RD" localSheetId="1">#REF!</definedName>
    <definedName name="RD" localSheetId="42">#REF!</definedName>
    <definedName name="RD" localSheetId="22">#REF!</definedName>
    <definedName name="RD">#REF!</definedName>
    <definedName name="RD1A" localSheetId="28">#REF!</definedName>
    <definedName name="RD1A" localSheetId="1">#REF!</definedName>
    <definedName name="RD1A" localSheetId="42">#REF!</definedName>
    <definedName name="RD1A" localSheetId="22">#REF!</definedName>
    <definedName name="RD1A">#REF!</definedName>
    <definedName name="RDDic03">[96]ROE!$B$136</definedName>
    <definedName name="RDDic03_2" localSheetId="29">[97]ROE!$B$136</definedName>
    <definedName name="RDDic03_2" localSheetId="42">[97]ROE!$B$136</definedName>
    <definedName name="RDDic03_2">[97]ROE!$B$136</definedName>
    <definedName name="RDPESO" localSheetId="42">#REF!</definedName>
    <definedName name="RDPESO">#REF!</definedName>
    <definedName name="RDPESO1" localSheetId="42">#REF!</definedName>
    <definedName name="RDPESO1">#REF!</definedName>
    <definedName name="RDPESO2" localSheetId="42">#REF!</definedName>
    <definedName name="RDPESO2">#REF!</definedName>
    <definedName name="RDPESO3" localSheetId="42">#REF!</definedName>
    <definedName name="RDPESO3">#REF!</definedName>
    <definedName name="RE" localSheetId="28">#REF!</definedName>
    <definedName name="RE" localSheetId="1">#REF!</definedName>
    <definedName name="RE" localSheetId="42">#REF!</definedName>
    <definedName name="RE" localSheetId="22">#REF!</definedName>
    <definedName name="RE">#REF!</definedName>
    <definedName name="Realprint" localSheetId="42">#REF!</definedName>
    <definedName name="Realprint">#REF!</definedName>
    <definedName name="realtab" localSheetId="42">#REF!</definedName>
    <definedName name="realtab">#REF!</definedName>
    <definedName name="red" localSheetId="42">#REF!</definedName>
    <definedName name="red" localSheetId="22">#REF!</definedName>
    <definedName name="red">#REF!</definedName>
    <definedName name="RED_BOP" localSheetId="28">#REF!</definedName>
    <definedName name="RED_BOP" localSheetId="1">#REF!</definedName>
    <definedName name="RED_BOP" localSheetId="42">#REF!</definedName>
    <definedName name="RED_BOP" localSheetId="22">#REF!</definedName>
    <definedName name="RED_BOP">#REF!</definedName>
    <definedName name="red_cpi" localSheetId="28">#REF!</definedName>
    <definedName name="red_cpi" localSheetId="1">#REF!</definedName>
    <definedName name="red_cpi" localSheetId="42">#REF!</definedName>
    <definedName name="red_cpi" localSheetId="22">#REF!</definedName>
    <definedName name="red_cpi">#REF!</definedName>
    <definedName name="RED_D" localSheetId="28">#REF!</definedName>
    <definedName name="RED_D" localSheetId="1">#REF!</definedName>
    <definedName name="RED_D" localSheetId="42">#REF!</definedName>
    <definedName name="RED_D" localSheetId="22">#REF!</definedName>
    <definedName name="RED_D">#REF!</definedName>
    <definedName name="RED_DS" localSheetId="28">#REF!</definedName>
    <definedName name="RED_DS" localSheetId="1">#REF!</definedName>
    <definedName name="RED_DS" localSheetId="42">#REF!</definedName>
    <definedName name="RED_DS" localSheetId="22">#REF!</definedName>
    <definedName name="RED_DS">#REF!</definedName>
    <definedName name="red_gdp_exp" localSheetId="28">#REF!</definedName>
    <definedName name="red_gdp_exp" localSheetId="1">#REF!</definedName>
    <definedName name="red_gdp_exp" localSheetId="42">#REF!</definedName>
    <definedName name="red_gdp_exp" localSheetId="22">#REF!</definedName>
    <definedName name="red_gdp_exp">#REF!</definedName>
    <definedName name="red_govt_empl" localSheetId="28">#REF!</definedName>
    <definedName name="red_govt_empl" localSheetId="1">#REF!</definedName>
    <definedName name="red_govt_empl" localSheetId="42">#REF!</definedName>
    <definedName name="red_govt_empl" localSheetId="22">#REF!</definedName>
    <definedName name="red_govt_empl">#REF!</definedName>
    <definedName name="RED_NATCPI" localSheetId="28">#REF!</definedName>
    <definedName name="RED_NATCPI" localSheetId="1">#REF!</definedName>
    <definedName name="RED_NATCPI" localSheetId="42">#REF!</definedName>
    <definedName name="RED_NATCPI" localSheetId="22">#REF!</definedName>
    <definedName name="RED_NATCPI">#REF!</definedName>
    <definedName name="RED_TBCPI" localSheetId="28">#REF!</definedName>
    <definedName name="RED_TBCPI" localSheetId="1">#REF!</definedName>
    <definedName name="RED_TBCPI" localSheetId="42">#REF!</definedName>
    <definedName name="RED_TBCPI" localSheetId="22">#REF!</definedName>
    <definedName name="RED_TBCPI">#REF!</definedName>
    <definedName name="RED_TRD" localSheetId="28">#REF!</definedName>
    <definedName name="RED_TRD" localSheetId="1">#REF!</definedName>
    <definedName name="RED_TRD" localSheetId="42">#REF!</definedName>
    <definedName name="RED_TRD" localSheetId="22">#REF!</definedName>
    <definedName name="RED_TRD">#REF!</definedName>
    <definedName name="red42b" localSheetId="29">'[43]RED Table 41'!$A$7:$I$114</definedName>
    <definedName name="red42b" localSheetId="42">'[43]RED Table 41'!$A$7:$I$114</definedName>
    <definedName name="red42b">'[43]RED Table 41'!$A$7:$I$114</definedName>
    <definedName name="REDTbl3" localSheetId="42">#REF!</definedName>
    <definedName name="REDTbl3">#REF!</definedName>
    <definedName name="REDTbl4" localSheetId="42">#REF!</definedName>
    <definedName name="REDTbl4">#REF!</definedName>
    <definedName name="REDTbl5" localSheetId="42">#REF!</definedName>
    <definedName name="REDTbl5">#REF!</definedName>
    <definedName name="REDTbl6" localSheetId="42">#REF!</definedName>
    <definedName name="REDTbl6">#REF!</definedName>
    <definedName name="REDTbl7" localSheetId="42">#REF!</definedName>
    <definedName name="REDTbl7">#REF!</definedName>
    <definedName name="REDUC">[65]Sheet1!$I$1</definedName>
    <definedName name="reducido">#N/A</definedName>
    <definedName name="REF" localSheetId="28">#REF!</definedName>
    <definedName name="REF" localSheetId="1">#REF!</definedName>
    <definedName name="REF" localSheetId="42">#REF!</definedName>
    <definedName name="REF" localSheetId="22">#REF!</definedName>
    <definedName name="REF">#REF!</definedName>
    <definedName name="REFERENCIA1">[62]ARBOL!$E$10:$BK$10</definedName>
    <definedName name="Region" localSheetId="42">#REF!</definedName>
    <definedName name="Region">#REF!</definedName>
    <definedName name="Region_Province_Details" localSheetId="42">#REF!</definedName>
    <definedName name="Region_Province_Details">#REF!</definedName>
    <definedName name="registro" localSheetId="42">#REF!</definedName>
    <definedName name="registro" localSheetId="22">#REF!</definedName>
    <definedName name="registro">#REF!</definedName>
    <definedName name="REGREOUT" localSheetId="28" hidden="1">#REF!</definedName>
    <definedName name="REGREOUT" localSheetId="1" hidden="1">#REF!</definedName>
    <definedName name="REGREOUT" localSheetId="42" hidden="1">#REF!</definedName>
    <definedName name="REGREOUT" localSheetId="22" hidden="1">#REF!</definedName>
    <definedName name="REGREOUT" hidden="1">#REF!</definedName>
    <definedName name="REGREX" localSheetId="28" hidden="1">#REF!</definedName>
    <definedName name="REGREX" localSheetId="1" hidden="1">#REF!</definedName>
    <definedName name="REGREX" localSheetId="42" hidden="1">#REF!</definedName>
    <definedName name="REGREX" localSheetId="22" hidden="1">#REF!</definedName>
    <definedName name="REGREX" hidden="1">#REF!</definedName>
    <definedName name="REGREY" localSheetId="28" hidden="1">#REF!</definedName>
    <definedName name="REGREY" localSheetId="1" hidden="1">#REF!</definedName>
    <definedName name="REGREY" localSheetId="42" hidden="1">#REF!</definedName>
    <definedName name="REGREY" localSheetId="22" hidden="1">#REF!</definedName>
    <definedName name="REGREY" hidden="1">#REF!</definedName>
    <definedName name="renegocia" localSheetId="29">[23]Programa!#REF!</definedName>
    <definedName name="renegocia" localSheetId="42">[23]Programa!#REF!</definedName>
    <definedName name="renegocia">[23]Programa!#REF!</definedName>
    <definedName name="Rentabilidad">[78]Hoja1!$A$1:$L$77</definedName>
    <definedName name="REPORT" localSheetId="42">#REF!</definedName>
    <definedName name="REPORT">#REF!</definedName>
    <definedName name="REPORT1" localSheetId="42">#REF!</definedName>
    <definedName name="REPORT1">#REF!</definedName>
    <definedName name="rerer" localSheetId="28" hidden="1">#REF!</definedName>
    <definedName name="rerer" localSheetId="1" hidden="1">#REF!</definedName>
    <definedName name="rerer" localSheetId="42" hidden="1">#REF!</definedName>
    <definedName name="rerer" localSheetId="22" hidden="1">#REF!</definedName>
    <definedName name="rerer" hidden="1">#REF!</definedName>
    <definedName name="RES">[62]RESUMEN!$C$5</definedName>
    <definedName name="RESERVA" localSheetId="42">#REF!</definedName>
    <definedName name="RESERVA">#REF!</definedName>
    <definedName name="RESERVAS" localSheetId="28">#REF!</definedName>
    <definedName name="RESERVAS" localSheetId="1">#REF!</definedName>
    <definedName name="RESERVAS" localSheetId="42">#REF!</definedName>
    <definedName name="RESERVAS" localSheetId="22">#REF!</definedName>
    <definedName name="RESERVAS">#REF!</definedName>
    <definedName name="RESTFINSYS" localSheetId="42">#REF!</definedName>
    <definedName name="RESTFINSYS">#REF!</definedName>
    <definedName name="RESTNFPS" localSheetId="42">#REF!</definedName>
    <definedName name="RESTNFPS">#REF!</definedName>
    <definedName name="RESTNFPS_" localSheetId="42">#REF!</definedName>
    <definedName name="RESTNFPS_">#REF!</definedName>
    <definedName name="RESUMEN">'[141]Evolución Deuda Ene-jun 2004'!#REF!</definedName>
    <definedName name="RESUMEN1">'[142]TP 10C'!#REF!</definedName>
    <definedName name="RESUMEN11" localSheetId="42">#REF!</definedName>
    <definedName name="RESUMEN11">#REF!</definedName>
    <definedName name="RESUMEN2" localSheetId="28">#REF!</definedName>
    <definedName name="RESUMEN2" localSheetId="1">#REF!</definedName>
    <definedName name="RESUMEN2" localSheetId="29">#REF!</definedName>
    <definedName name="RESUMEN2" localSheetId="42">#REF!</definedName>
    <definedName name="RESUMEN2" localSheetId="43">#REF!</definedName>
    <definedName name="RESUMEN2" localSheetId="18">#REF!</definedName>
    <definedName name="RESUMEN2" localSheetId="20">#REF!</definedName>
    <definedName name="RESUMEN2" localSheetId="21">#REF!</definedName>
    <definedName name="RESUMEN2" localSheetId="22">#REF!</definedName>
    <definedName name="RESUMEN2">#REF!</definedName>
    <definedName name="RESUMEN3" localSheetId="28">#REF!</definedName>
    <definedName name="RESUMEN3" localSheetId="1">#REF!</definedName>
    <definedName name="RESUMEN3" localSheetId="42">#REF!</definedName>
    <definedName name="RESUMEN3" localSheetId="43">#REF!</definedName>
    <definedName name="RESUMEN3" localSheetId="22">#REF!</definedName>
    <definedName name="RESUMEN3">#REF!</definedName>
    <definedName name="RESUMEN4" localSheetId="28">#REF!</definedName>
    <definedName name="RESUMEN4" localSheetId="1">#REF!</definedName>
    <definedName name="RESUMEN4" localSheetId="42">#REF!</definedName>
    <definedName name="RESUMEN4" localSheetId="43">#REF!</definedName>
    <definedName name="RESUMEN4" localSheetId="22">#REF!</definedName>
    <definedName name="RESUMEN4">#REF!</definedName>
    <definedName name="RESUMEN5" localSheetId="28">#REF!</definedName>
    <definedName name="RESUMEN5" localSheetId="1">#REF!</definedName>
    <definedName name="RESUMEN5" localSheetId="42">#REF!</definedName>
    <definedName name="RESUMEN5" localSheetId="22">#REF!</definedName>
    <definedName name="RESUMEN5">#REF!</definedName>
    <definedName name="RESUMEN6" localSheetId="42">#REF!</definedName>
    <definedName name="RESUMEN6">#REF!</definedName>
    <definedName name="RESUMEN7" localSheetId="42">#REF!</definedName>
    <definedName name="RESUMEN7">#REF!</definedName>
    <definedName name="RESUMEN9" localSheetId="42">#REF!</definedName>
    <definedName name="RESUMEN9">#REF!</definedName>
    <definedName name="retre" hidden="1">'[92]Fax a enviar'!#REF!</definedName>
    <definedName name="revenue">[65]Sheet3!$A$747:$IV$747</definedName>
    <definedName name="REVENUE_" localSheetId="29">'[39]CGvt Rev'!#REF!</definedName>
    <definedName name="REVENUE_" localSheetId="42">'[39]CGvt Rev'!#REF!</definedName>
    <definedName name="REVENUE_">'[39]CGvt Rev'!#REF!</definedName>
    <definedName name="Revisions">[65]Sheet1!$B$4:$M$46</definedName>
    <definedName name="rf" localSheetId="29">[23]Programa!#REF!</definedName>
    <definedName name="rf" localSheetId="42">[23]Programa!#REF!</definedName>
    <definedName name="rf">[23]Programa!#REF!</definedName>
    <definedName name="RFSP" localSheetId="42">#REF!</definedName>
    <definedName name="RFSP">#REF!</definedName>
    <definedName name="rft" localSheetId="19" hidden="1">{"Riqfin97",#N/A,FALSE,"Tran";"Riqfinpro",#N/A,FALSE,"Tran"}</definedName>
    <definedName name="rft" localSheetId="23" hidden="1">{"Riqfin97",#N/A,FALSE,"Tran";"Riqfinpro",#N/A,FALSE,"Tran"}</definedName>
    <definedName name="rft" localSheetId="28" hidden="1">{"Riqfin97",#N/A,FALSE,"Tran";"Riqfinpro",#N/A,FALSE,"Tran"}</definedName>
    <definedName name="rft" localSheetId="30" hidden="1">{"Riqfin97",#N/A,FALSE,"Tran";"Riqfinpro",#N/A,FALSE,"Tran"}</definedName>
    <definedName name="rft" localSheetId="1" hidden="1">{"Riqfin97",#N/A,FALSE,"Tran";"Riqfinpro",#N/A,FALSE,"Tran"}</definedName>
    <definedName name="rft" localSheetId="24" hidden="1">{"Riqfin97",#N/A,FALSE,"Tran";"Riqfinpro",#N/A,FALSE,"Tran"}</definedName>
    <definedName name="rft" localSheetId="25" hidden="1">{"Riqfin97",#N/A,FALSE,"Tran";"Riqfinpro",#N/A,FALSE,"Tran"}</definedName>
    <definedName name="rft" localSheetId="26" hidden="1">{"Riqfin97",#N/A,FALSE,"Tran";"Riqfinpro",#N/A,FALSE,"Tran"}</definedName>
    <definedName name="rft" localSheetId="27" hidden="1">{"Riqfin97",#N/A,FALSE,"Tran";"Riqfinpro",#N/A,FALSE,"Tran"}</definedName>
    <definedName name="rft" localSheetId="29" hidden="1">{"Riqfin97",#N/A,FALSE,"Tran";"Riqfinpro",#N/A,FALSE,"Tran"}</definedName>
    <definedName name="rft" localSheetId="41" hidden="1">{"Riqfin97",#N/A,FALSE,"Tran";"Riqfinpro",#N/A,FALSE,"Tran"}</definedName>
    <definedName name="rft" localSheetId="42" hidden="1">{"Riqfin97",#N/A,FALSE,"Tran";"Riqfinpro",#N/A,FALSE,"Tran"}</definedName>
    <definedName name="rft" localSheetId="43" hidden="1">{"Riqfin97",#N/A,FALSE,"Tran";"Riqfinpro",#N/A,FALSE,"Tran"}</definedName>
    <definedName name="rft" localSheetId="18" hidden="1">{"Riqfin97",#N/A,FALSE,"Tran";"Riqfinpro",#N/A,FALSE,"Tran"}</definedName>
    <definedName name="rft" localSheetId="20" hidden="1">{"Riqfin97",#N/A,FALSE,"Tran";"Riqfinpro",#N/A,FALSE,"Tran"}</definedName>
    <definedName name="rft" localSheetId="21" hidden="1">{"Riqfin97",#N/A,FALSE,"Tran";"Riqfinpro",#N/A,FALSE,"Tran"}</definedName>
    <definedName name="rft" localSheetId="22" hidden="1">{"Riqfin97",#N/A,FALSE,"Tran";"Riqfinpro",#N/A,FALSE,"Tran"}</definedName>
    <definedName name="rft" hidden="1">{"Riqfin97",#N/A,FALSE,"Tran";"Riqfinpro",#N/A,FALSE,"Tran"}</definedName>
    <definedName name="rfv" localSheetId="19" hidden="1">{"Tab1",#N/A,FALSE,"P";"Tab2",#N/A,FALSE,"P"}</definedName>
    <definedName name="rfv" localSheetId="23" hidden="1">{"Tab1",#N/A,FALSE,"P";"Tab2",#N/A,FALSE,"P"}</definedName>
    <definedName name="rfv" localSheetId="28" hidden="1">{"Tab1",#N/A,FALSE,"P";"Tab2",#N/A,FALSE,"P"}</definedName>
    <definedName name="rfv" localSheetId="30" hidden="1">{"Tab1",#N/A,FALSE,"P";"Tab2",#N/A,FALSE,"P"}</definedName>
    <definedName name="rfv" localSheetId="1" hidden="1">{"Tab1",#N/A,FALSE,"P";"Tab2",#N/A,FALSE,"P"}</definedName>
    <definedName name="rfv" localSheetId="24" hidden="1">{"Tab1",#N/A,FALSE,"P";"Tab2",#N/A,FALSE,"P"}</definedName>
    <definedName name="rfv" localSheetId="25" hidden="1">{"Tab1",#N/A,FALSE,"P";"Tab2",#N/A,FALSE,"P"}</definedName>
    <definedName name="rfv" localSheetId="26" hidden="1">{"Tab1",#N/A,FALSE,"P";"Tab2",#N/A,FALSE,"P"}</definedName>
    <definedName name="rfv" localSheetId="27" hidden="1">{"Tab1",#N/A,FALSE,"P";"Tab2",#N/A,FALSE,"P"}</definedName>
    <definedName name="rfv" localSheetId="29" hidden="1">{"Tab1",#N/A,FALSE,"P";"Tab2",#N/A,FALSE,"P"}</definedName>
    <definedName name="rfv" localSheetId="41" hidden="1">{"Tab1",#N/A,FALSE,"P";"Tab2",#N/A,FALSE,"P"}</definedName>
    <definedName name="rfv" localSheetId="42" hidden="1">{"Tab1",#N/A,FALSE,"P";"Tab2",#N/A,FALSE,"P"}</definedName>
    <definedName name="rfv" localSheetId="43" hidden="1">{"Tab1",#N/A,FALSE,"P";"Tab2",#N/A,FALSE,"P"}</definedName>
    <definedName name="rfv" localSheetId="18" hidden="1">{"Tab1",#N/A,FALSE,"P";"Tab2",#N/A,FALSE,"P"}</definedName>
    <definedName name="rfv" localSheetId="20" hidden="1">{"Tab1",#N/A,FALSE,"P";"Tab2",#N/A,FALSE,"P"}</definedName>
    <definedName name="rfv" localSheetId="21" hidden="1">{"Tab1",#N/A,FALSE,"P";"Tab2",#N/A,FALSE,"P"}</definedName>
    <definedName name="rfv" localSheetId="22" hidden="1">{"Tab1",#N/A,FALSE,"P";"Tab2",#N/A,FALSE,"P"}</definedName>
    <definedName name="rfv" hidden="1">{"Tab1",#N/A,FALSE,"P";"Tab2",#N/A,FALSE,"P"}</definedName>
    <definedName name="RgCcode">[143]EERProfile!$B$2</definedName>
    <definedName name="RgCName">[143]EERProfile!$A$2</definedName>
    <definedName name="rgdfgd" localSheetId="28" hidden="1">#REF!</definedName>
    <definedName name="rgdfgd" localSheetId="1" hidden="1">#REF!</definedName>
    <definedName name="rgdfgd" localSheetId="29" hidden="1">#REF!</definedName>
    <definedName name="rgdfgd" localSheetId="42" hidden="1">#REF!</definedName>
    <definedName name="rgdfgd" localSheetId="43" hidden="1">#REF!</definedName>
    <definedName name="rgdfgd" localSheetId="18" hidden="1">#REF!</definedName>
    <definedName name="rgdfgd" localSheetId="20" hidden="1">#REF!</definedName>
    <definedName name="rgdfgd" localSheetId="21" hidden="1">#REF!</definedName>
    <definedName name="rgdfgd" localSheetId="22" hidden="1">#REF!</definedName>
    <definedName name="rgdfgd" hidden="1">#REF!</definedName>
    <definedName name="RGDPA" localSheetId="42">#REF!</definedName>
    <definedName name="RGDPA">#REF!</definedName>
    <definedName name="RgFdBaseYr">[143]EERProfile!$O$2</definedName>
    <definedName name="RgFdBper">[143]EERProfile!$M$2</definedName>
    <definedName name="RgFdDefBaseYr">[143]EERProfile!$P$2</definedName>
    <definedName name="RgFdEper">[143]EERProfile!$N$2</definedName>
    <definedName name="RgFdGrFoot">[143]EERProfile!$AC$2</definedName>
    <definedName name="RgFdGrSeries">[143]EERProfile!$AA$2:$AA$7</definedName>
    <definedName name="RgFdGrSeriesVal">[143]EERProfile!$AB$2:$AB$7</definedName>
    <definedName name="RgFdGrType">[143]EERProfile!$Z$2</definedName>
    <definedName name="RgFdPartCseries">[143]EERProfile!$K$2</definedName>
    <definedName name="RgFdPartCsource" localSheetId="42">#REF!</definedName>
    <definedName name="RgFdPartCsource">#REF!</definedName>
    <definedName name="RgFdPartEseries" localSheetId="42">#REF!</definedName>
    <definedName name="RgFdPartEseries">#REF!</definedName>
    <definedName name="RgFdPartEsource" localSheetId="42">#REF!</definedName>
    <definedName name="RgFdPartEsource">#REF!</definedName>
    <definedName name="RgFdPartUserFile">[143]EERProfile!$L$2</definedName>
    <definedName name="RgFdReptCSeries" localSheetId="42">#REF!</definedName>
    <definedName name="RgFdReptCSeries">#REF!</definedName>
    <definedName name="RgFdReptCsource" localSheetId="42">#REF!</definedName>
    <definedName name="RgFdReptCsource">#REF!</definedName>
    <definedName name="RgFdReptEseries" localSheetId="42">#REF!</definedName>
    <definedName name="RgFdReptEseries">#REF!</definedName>
    <definedName name="RgFdReptEsource" localSheetId="42">#REF!</definedName>
    <definedName name="RgFdReptEsource">#REF!</definedName>
    <definedName name="RgFdReptUserFile">[143]EERProfile!$G$2</definedName>
    <definedName name="RgFdSAMethod" localSheetId="42">#REF!</definedName>
    <definedName name="RgFdSAMethod">#REF!</definedName>
    <definedName name="RgFdTbBper" localSheetId="42">#REF!</definedName>
    <definedName name="RgFdTbBper">#REF!</definedName>
    <definedName name="RgFdTbCreate" localSheetId="42">#REF!</definedName>
    <definedName name="RgFdTbCreate">#REF!</definedName>
    <definedName name="RgFdTbEper" localSheetId="42">#REF!</definedName>
    <definedName name="RgFdTbEper">#REF!</definedName>
    <definedName name="RGFdTbFoot" localSheetId="42">#REF!</definedName>
    <definedName name="RGFdTbFoot">#REF!</definedName>
    <definedName name="RgFdTbFreq" localSheetId="42">#REF!</definedName>
    <definedName name="RgFdTbFreq">#REF!</definedName>
    <definedName name="RgFdTbFreqVal" localSheetId="42">#REF!</definedName>
    <definedName name="RgFdTbFreqVal">#REF!</definedName>
    <definedName name="RgFdTbSendto" localSheetId="42">#REF!</definedName>
    <definedName name="RgFdTbSendto">#REF!</definedName>
    <definedName name="RgFdWgtMethod" localSheetId="42">#REF!</definedName>
    <definedName name="RgFdWgtMethod">#REF!</definedName>
    <definedName name="RGSPA" localSheetId="42">#REF!</definedName>
    <definedName name="RGSPA">#REF!</definedName>
    <definedName name="rgz\dsf">#N/A</definedName>
    <definedName name="ri" localSheetId="28" hidden="1">#REF!</definedName>
    <definedName name="ri" localSheetId="1" hidden="1">#REF!</definedName>
    <definedName name="ri" localSheetId="29" hidden="1">#REF!</definedName>
    <definedName name="ri" localSheetId="42" hidden="1">#REF!</definedName>
    <definedName name="ri" localSheetId="43" hidden="1">#REF!</definedName>
    <definedName name="ri" localSheetId="18" hidden="1">#REF!</definedName>
    <definedName name="ri" localSheetId="20" hidden="1">#REF!</definedName>
    <definedName name="ri" localSheetId="21" hidden="1">#REF!</definedName>
    <definedName name="ri" localSheetId="22" hidden="1">#REF!</definedName>
    <definedName name="ri" hidden="1">#REF!</definedName>
    <definedName name="right" localSheetId="28">#REF!</definedName>
    <definedName name="right" localSheetId="1">#REF!</definedName>
    <definedName name="right" localSheetId="42">#REF!</definedName>
    <definedName name="right" localSheetId="43">#REF!</definedName>
    <definedName name="right" localSheetId="22">#REF!</definedName>
    <definedName name="right">#REF!</definedName>
    <definedName name="RIN" localSheetId="28">#REF!</definedName>
    <definedName name="RIN" localSheetId="1">#REF!</definedName>
    <definedName name="RIN" localSheetId="42">#REF!</definedName>
    <definedName name="RIN" localSheetId="43">#REF!</definedName>
    <definedName name="RIN" localSheetId="22">#REF!</definedName>
    <definedName name="RIN">#REF!</definedName>
    <definedName name="rindex" localSheetId="28">#REF!</definedName>
    <definedName name="rindex" localSheetId="1">#REF!</definedName>
    <definedName name="rindex" localSheetId="42">#REF!</definedName>
    <definedName name="rindex" localSheetId="22">#REF!</definedName>
    <definedName name="rindex">#REF!</definedName>
    <definedName name="rinfinpriv" localSheetId="42">#REF!</definedName>
    <definedName name="rinfinpriv">#REF!</definedName>
    <definedName name="RIQFIN" localSheetId="42">#REF!</definedName>
    <definedName name="RIQFIN">#REF!</definedName>
    <definedName name="riqueza" localSheetId="29">[23]Programa!#REF!</definedName>
    <definedName name="riqueza" localSheetId="42">[23]Programa!#REF!</definedName>
    <definedName name="riqueza">[23]Programa!#REF!</definedName>
    <definedName name="rita" localSheetId="29">[144]Hoja2!$1:$1048576</definedName>
    <definedName name="rita" localSheetId="42">[144]Hoja2!$1:$1048576</definedName>
    <definedName name="rita">[144]Hoja2!$1:$1048576</definedName>
    <definedName name="rjyktuk" localSheetId="29">[5]!rjyktuk</definedName>
    <definedName name="rjyktuk" localSheetId="42">[5]!rjyktuk</definedName>
    <definedName name="rjyktuk">[5]!rjyktuk</definedName>
    <definedName name="rngErrorSort">[108]ErrCheck!$A$4</definedName>
    <definedName name="rngLastSave">[108]Main!$G$19</definedName>
    <definedName name="rngLastSent">[108]Main!$G$18</definedName>
    <definedName name="rngLastUpdate">[108]Links!$D$2</definedName>
    <definedName name="rngNeedsUpdate">[108]Links!$E$2</definedName>
    <definedName name="RNGNM" localSheetId="42">#REF!</definedName>
    <definedName name="RNGNM">#REF!</definedName>
    <definedName name="rngQuestChecked">[108]ErrCheck!$A$3</definedName>
    <definedName name="ROE">[62]ROE!$C$4</definedName>
    <definedName name="ROS">#N/A</definedName>
    <definedName name="Rows_Table" localSheetId="28">#REF!</definedName>
    <definedName name="Rows_Table" localSheetId="1">#REF!</definedName>
    <definedName name="Rows_Table" localSheetId="29">#REF!</definedName>
    <definedName name="Rows_Table" localSheetId="42">#REF!</definedName>
    <definedName name="Rows_Table" localSheetId="43">#REF!</definedName>
    <definedName name="Rows_Table" localSheetId="18">#REF!</definedName>
    <definedName name="Rows_Table" localSheetId="20">#REF!</definedName>
    <definedName name="Rows_Table" localSheetId="21">#REF!</definedName>
    <definedName name="Rows_Table" localSheetId="22">#REF!</definedName>
    <definedName name="Rows_Table">#REF!</definedName>
    <definedName name="RP98RE" localSheetId="42">#REF!</definedName>
    <definedName name="RP98RE">#REF!</definedName>
    <definedName name="RPJun02">[96]ROE!$B$136</definedName>
    <definedName name="RPJun02_2" localSheetId="29">[97]ROE!$B$136</definedName>
    <definedName name="RPJun02_2" localSheetId="42">[97]ROE!$B$136</definedName>
    <definedName name="RPJun02_2">[97]ROE!$B$136</definedName>
    <definedName name="RR" localSheetId="28">#REF!</definedName>
    <definedName name="RR" localSheetId="1">#REF!</definedName>
    <definedName name="RR" localSheetId="42">#REF!</definedName>
    <definedName name="RR" localSheetId="43">#REF!</definedName>
    <definedName name="RR" localSheetId="22">#REF!</definedName>
    <definedName name="RR">#REF!</definedName>
    <definedName name="rrasrra" localSheetId="28">#REF!</definedName>
    <definedName name="rrasrra" localSheetId="1">#REF!</definedName>
    <definedName name="rrasrra" localSheetId="42">#REF!</definedName>
    <definedName name="rrasrra" localSheetId="43">#REF!</definedName>
    <definedName name="rrasrra" localSheetId="22">#REF!</definedName>
    <definedName name="rrasrra">#REF!</definedName>
    <definedName name="rrr" localSheetId="19" hidden="1">{"Riqfin97",#N/A,FALSE,"Tran";"Riqfinpro",#N/A,FALSE,"Tran"}</definedName>
    <definedName name="rrr" localSheetId="23" hidden="1">{"Riqfin97",#N/A,FALSE,"Tran";"Riqfinpro",#N/A,FALSE,"Tran"}</definedName>
    <definedName name="rrr" localSheetId="28" hidden="1">{"Riqfin97",#N/A,FALSE,"Tran";"Riqfinpro",#N/A,FALSE,"Tran"}</definedName>
    <definedName name="rrr" localSheetId="30" hidden="1">{"Riqfin97",#N/A,FALSE,"Tran";"Riqfinpro",#N/A,FALSE,"Tran"}</definedName>
    <definedName name="rrr" localSheetId="1" hidden="1">{"Riqfin97",#N/A,FALSE,"Tran";"Riqfinpro",#N/A,FALSE,"Tran"}</definedName>
    <definedName name="rrr" localSheetId="24" hidden="1">{"Riqfin97",#N/A,FALSE,"Tran";"Riqfinpro",#N/A,FALSE,"Tran"}</definedName>
    <definedName name="rrr" localSheetId="25" hidden="1">{"Riqfin97",#N/A,FALSE,"Tran";"Riqfinpro",#N/A,FALSE,"Tran"}</definedName>
    <definedName name="rrr" localSheetId="26" hidden="1">{"Riqfin97",#N/A,FALSE,"Tran";"Riqfinpro",#N/A,FALSE,"Tran"}</definedName>
    <definedName name="rrr" localSheetId="27" hidden="1">{"Riqfin97",#N/A,FALSE,"Tran";"Riqfinpro",#N/A,FALSE,"Tran"}</definedName>
    <definedName name="rrr" localSheetId="29" hidden="1">{"Riqfin97",#N/A,FALSE,"Tran";"Riqfinpro",#N/A,FALSE,"Tran"}</definedName>
    <definedName name="rrr" localSheetId="41" hidden="1">{"Riqfin97",#N/A,FALSE,"Tran";"Riqfinpro",#N/A,FALSE,"Tran"}</definedName>
    <definedName name="rrr" localSheetId="42" hidden="1">{"Riqfin97",#N/A,FALSE,"Tran";"Riqfinpro",#N/A,FALSE,"Tran"}</definedName>
    <definedName name="rrr" localSheetId="43" hidden="1">{"Riqfin97",#N/A,FALSE,"Tran";"Riqfinpro",#N/A,FALSE,"Tran"}</definedName>
    <definedName name="rrr" localSheetId="18" hidden="1">{"Riqfin97",#N/A,FALSE,"Tran";"Riqfinpro",#N/A,FALSE,"Tran"}</definedName>
    <definedName name="rrr" localSheetId="20" hidden="1">{"Riqfin97",#N/A,FALSE,"Tran";"Riqfinpro",#N/A,FALSE,"Tran"}</definedName>
    <definedName name="rrr" localSheetId="21" hidden="1">{"Riqfin97",#N/A,FALSE,"Tran";"Riqfinpro",#N/A,FALSE,"Tran"}</definedName>
    <definedName name="rrr" localSheetId="22" hidden="1">{"Riqfin97",#N/A,FALSE,"Tran";"Riqfinpro",#N/A,FALSE,"Tran"}</definedName>
    <definedName name="rrr" hidden="1">{"Riqfin97",#N/A,FALSE,"Tran";"Riqfinpro",#N/A,FALSE,"Tran"}</definedName>
    <definedName name="rrrr" localSheetId="1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19" hidden="1">{"Tab1",#N/A,FALSE,"P";"Tab2",#N/A,FALSE,"P"}</definedName>
    <definedName name="rrrrrr" localSheetId="23" hidden="1">{"Tab1",#N/A,FALSE,"P";"Tab2",#N/A,FALSE,"P"}</definedName>
    <definedName name="rrrrrr" localSheetId="28" hidden="1">{"Tab1",#N/A,FALSE,"P";"Tab2",#N/A,FALSE,"P"}</definedName>
    <definedName name="rrrrrr" localSheetId="30" hidden="1">{"Tab1",#N/A,FALSE,"P";"Tab2",#N/A,FALSE,"P"}</definedName>
    <definedName name="rrrrrr" localSheetId="1" hidden="1">{"Tab1",#N/A,FALSE,"P";"Tab2",#N/A,FALSE,"P"}</definedName>
    <definedName name="rrrrrr" localSheetId="24" hidden="1">{"Tab1",#N/A,FALSE,"P";"Tab2",#N/A,FALSE,"P"}</definedName>
    <definedName name="rrrrrr" localSheetId="25" hidden="1">{"Tab1",#N/A,FALSE,"P";"Tab2",#N/A,FALSE,"P"}</definedName>
    <definedName name="rrrrrr" localSheetId="26" hidden="1">{"Tab1",#N/A,FALSE,"P";"Tab2",#N/A,FALSE,"P"}</definedName>
    <definedName name="rrrrrr" localSheetId="27" hidden="1">{"Tab1",#N/A,FALSE,"P";"Tab2",#N/A,FALSE,"P"}</definedName>
    <definedName name="rrrrrr" localSheetId="29" hidden="1">{"Tab1",#N/A,FALSE,"P";"Tab2",#N/A,FALSE,"P"}</definedName>
    <definedName name="rrrrrr" localSheetId="41" hidden="1">{"Tab1",#N/A,FALSE,"P";"Tab2",#N/A,FALSE,"P"}</definedName>
    <definedName name="rrrrrr" localSheetId="42" hidden="1">{"Tab1",#N/A,FALSE,"P";"Tab2",#N/A,FALSE,"P"}</definedName>
    <definedName name="rrrrrr" localSheetId="43" hidden="1">{"Tab1",#N/A,FALSE,"P";"Tab2",#N/A,FALSE,"P"}</definedName>
    <definedName name="rrrrrr" localSheetId="18" hidden="1">{"Tab1",#N/A,FALSE,"P";"Tab2",#N/A,FALSE,"P"}</definedName>
    <definedName name="rrrrrr" localSheetId="20" hidden="1">{"Tab1",#N/A,FALSE,"P";"Tab2",#N/A,FALSE,"P"}</definedName>
    <definedName name="rrrrrr" localSheetId="21" hidden="1">{"Tab1",#N/A,FALSE,"P";"Tab2",#N/A,FALSE,"P"}</definedName>
    <definedName name="rrrrrr" localSheetId="22" hidden="1">{"Tab1",#N/A,FALSE,"P";"Tab2",#N/A,FALSE,"P"}</definedName>
    <definedName name="rrrrrr" hidden="1">{"Tab1",#N/A,FALSE,"P";"Tab2",#N/A,FALSE,"P"}</definedName>
    <definedName name="rrrrrrr" localSheetId="19" hidden="1">{"Tab1",#N/A,FALSE,"P";"Tab2",#N/A,FALSE,"P"}</definedName>
    <definedName name="rrrrrrr" localSheetId="23" hidden="1">{"Tab1",#N/A,FALSE,"P";"Tab2",#N/A,FALSE,"P"}</definedName>
    <definedName name="rrrrrrr" localSheetId="28" hidden="1">{"Tab1",#N/A,FALSE,"P";"Tab2",#N/A,FALSE,"P"}</definedName>
    <definedName name="rrrrrrr" localSheetId="30" hidden="1">{"Tab1",#N/A,FALSE,"P";"Tab2",#N/A,FALSE,"P"}</definedName>
    <definedName name="rrrrrrr" localSheetId="1" hidden="1">{"Tab1",#N/A,FALSE,"P";"Tab2",#N/A,FALSE,"P"}</definedName>
    <definedName name="rrrrrrr" localSheetId="24" hidden="1">{"Tab1",#N/A,FALSE,"P";"Tab2",#N/A,FALSE,"P"}</definedName>
    <definedName name="rrrrrrr" localSheetId="25" hidden="1">{"Tab1",#N/A,FALSE,"P";"Tab2",#N/A,FALSE,"P"}</definedName>
    <definedName name="rrrrrrr" localSheetId="26" hidden="1">{"Tab1",#N/A,FALSE,"P";"Tab2",#N/A,FALSE,"P"}</definedName>
    <definedName name="rrrrrrr" localSheetId="27" hidden="1">{"Tab1",#N/A,FALSE,"P";"Tab2",#N/A,FALSE,"P"}</definedName>
    <definedName name="rrrrrrr" localSheetId="29" hidden="1">{"Tab1",#N/A,FALSE,"P";"Tab2",#N/A,FALSE,"P"}</definedName>
    <definedName name="rrrrrrr" localSheetId="41" hidden="1">{"Tab1",#N/A,FALSE,"P";"Tab2",#N/A,FALSE,"P"}</definedName>
    <definedName name="rrrrrrr" localSheetId="42" hidden="1">{"Tab1",#N/A,FALSE,"P";"Tab2",#N/A,FALSE,"P"}</definedName>
    <definedName name="rrrrrrr" localSheetId="43" hidden="1">{"Tab1",#N/A,FALSE,"P";"Tab2",#N/A,FALSE,"P"}</definedName>
    <definedName name="rrrrrrr" localSheetId="18" hidden="1">{"Tab1",#N/A,FALSE,"P";"Tab2",#N/A,FALSE,"P"}</definedName>
    <definedName name="rrrrrrr" localSheetId="20" hidden="1">{"Tab1",#N/A,FALSE,"P";"Tab2",#N/A,FALSE,"P"}</definedName>
    <definedName name="rrrrrrr" localSheetId="21" hidden="1">{"Tab1",#N/A,FALSE,"P";"Tab2",#N/A,FALSE,"P"}</definedName>
    <definedName name="rrrrrrr" localSheetId="22" hidden="1">{"Tab1",#N/A,FALSE,"P";"Tab2",#N/A,FALSE,"P"}</definedName>
    <definedName name="rrrrrrr" hidden="1">{"Tab1",#N/A,FALSE,"P";"Tab2",#N/A,FALSE,"P"}</definedName>
    <definedName name="rrrrrrrrrrrrr" localSheetId="19" hidden="1">{"Tab1",#N/A,FALSE,"P";"Tab2",#N/A,FALSE,"P"}</definedName>
    <definedName name="rrrrrrrrrrrrr" localSheetId="23" hidden="1">{"Tab1",#N/A,FALSE,"P";"Tab2",#N/A,FALSE,"P"}</definedName>
    <definedName name="rrrrrrrrrrrrr" localSheetId="28" hidden="1">{"Tab1",#N/A,FALSE,"P";"Tab2",#N/A,FALSE,"P"}</definedName>
    <definedName name="rrrrrrrrrrrrr" localSheetId="30" hidden="1">{"Tab1",#N/A,FALSE,"P";"Tab2",#N/A,FALSE,"P"}</definedName>
    <definedName name="rrrrrrrrrrrrr" localSheetId="1" hidden="1">{"Tab1",#N/A,FALSE,"P";"Tab2",#N/A,FALSE,"P"}</definedName>
    <definedName name="rrrrrrrrrrrrr" localSheetId="24" hidden="1">{"Tab1",#N/A,FALSE,"P";"Tab2",#N/A,FALSE,"P"}</definedName>
    <definedName name="rrrrrrrrrrrrr" localSheetId="25" hidden="1">{"Tab1",#N/A,FALSE,"P";"Tab2",#N/A,FALSE,"P"}</definedName>
    <definedName name="rrrrrrrrrrrrr" localSheetId="26" hidden="1">{"Tab1",#N/A,FALSE,"P";"Tab2",#N/A,FALSE,"P"}</definedName>
    <definedName name="rrrrrrrrrrrrr" localSheetId="27" hidden="1">{"Tab1",#N/A,FALSE,"P";"Tab2",#N/A,FALSE,"P"}</definedName>
    <definedName name="rrrrrrrrrrrrr" localSheetId="29" hidden="1">{"Tab1",#N/A,FALSE,"P";"Tab2",#N/A,FALSE,"P"}</definedName>
    <definedName name="rrrrrrrrrrrrr" localSheetId="41" hidden="1">{"Tab1",#N/A,FALSE,"P";"Tab2",#N/A,FALSE,"P"}</definedName>
    <definedName name="rrrrrrrrrrrrr" localSheetId="42" hidden="1">{"Tab1",#N/A,FALSE,"P";"Tab2",#N/A,FALSE,"P"}</definedName>
    <definedName name="rrrrrrrrrrrrr" localSheetId="43" hidden="1">{"Tab1",#N/A,FALSE,"P";"Tab2",#N/A,FALSE,"P"}</definedName>
    <definedName name="rrrrrrrrrrrrr" localSheetId="18" hidden="1">{"Tab1",#N/A,FALSE,"P";"Tab2",#N/A,FALSE,"P"}</definedName>
    <definedName name="rrrrrrrrrrrrr" localSheetId="20" hidden="1">{"Tab1",#N/A,FALSE,"P";"Tab2",#N/A,FALSE,"P"}</definedName>
    <definedName name="rrrrrrrrrrrrr" localSheetId="21" hidden="1">{"Tab1",#N/A,FALSE,"P";"Tab2",#N/A,FALSE,"P"}</definedName>
    <definedName name="rrrrrrrrrrrrr" localSheetId="22" hidden="1">{"Tab1",#N/A,FALSE,"P";"Tab2",#N/A,FALSE,"P"}</definedName>
    <definedName name="rrrrrrrrrrrrr" hidden="1">{"Tab1",#N/A,FALSE,"P";"Tab2",#N/A,FALSE,"P"}</definedName>
    <definedName name="RS" localSheetId="28">#REF!</definedName>
    <definedName name="RS" localSheetId="1">#REF!</definedName>
    <definedName name="RS" localSheetId="29">#REF!</definedName>
    <definedName name="RS" localSheetId="42">#REF!</definedName>
    <definedName name="RS" localSheetId="43">#REF!</definedName>
    <definedName name="RS" localSheetId="18">#REF!</definedName>
    <definedName name="RS" localSheetId="20">#REF!</definedName>
    <definedName name="RS" localSheetId="21">#REF!</definedName>
    <definedName name="RS" localSheetId="22">#REF!</definedName>
    <definedName name="RS">#REF!</definedName>
    <definedName name="RS1A" localSheetId="28">#REF!</definedName>
    <definedName name="RS1A" localSheetId="1">#REF!</definedName>
    <definedName name="RS1A" localSheetId="42">#REF!</definedName>
    <definedName name="RS1A" localSheetId="43">#REF!</definedName>
    <definedName name="RS1A" localSheetId="22">#REF!</definedName>
    <definedName name="RS1A">#REF!</definedName>
    <definedName name="RSB" localSheetId="28">#REF!</definedName>
    <definedName name="RSB" localSheetId="1">#REF!</definedName>
    <definedName name="RSB" localSheetId="42">#REF!</definedName>
    <definedName name="RSB" localSheetId="43">#REF!</definedName>
    <definedName name="RSB" localSheetId="22">#REF!</definedName>
    <definedName name="RSB">#REF!</definedName>
    <definedName name="RSB_AHAP_40R" localSheetId="28">#REF!</definedName>
    <definedName name="RSB_AHAP_40R" localSheetId="1">#REF!</definedName>
    <definedName name="RSB_AHAP_40R" localSheetId="42">#REF!</definedName>
    <definedName name="RSB_AHAP_40R" localSheetId="22">#REF!</definedName>
    <definedName name="RSB_AHAP_40R">#REF!</definedName>
    <definedName name="RSB_Bcos_Des_40R" localSheetId="28">#REF!</definedName>
    <definedName name="RSB_Bcos_Des_40R" localSheetId="1">#REF!</definedName>
    <definedName name="RSB_Bcos_Des_40R" localSheetId="42">#REF!</definedName>
    <definedName name="RSB_Bcos_Des_40R" localSheetId="22">#REF!</definedName>
    <definedName name="RSB_Bcos_Des_40R">#REF!</definedName>
    <definedName name="RSB_SOCFIN_40R" localSheetId="28">#REF!</definedName>
    <definedName name="RSB_SOCFIN_40R" localSheetId="1">#REF!</definedName>
    <definedName name="RSB_SOCFIN_40R" localSheetId="42">#REF!</definedName>
    <definedName name="RSB_SOCFIN_40R" localSheetId="22">#REF!</definedName>
    <definedName name="RSB_SOCFIN_40R">#REF!</definedName>
    <definedName name="rstd" localSheetId="42">#REF!</definedName>
    <definedName name="rstd">#REF!</definedName>
    <definedName name="rt" localSheetId="19" hidden="1">{"Minpmon",#N/A,FALSE,"Monthinput"}</definedName>
    <definedName name="rt" localSheetId="23" hidden="1">{"Minpmon",#N/A,FALSE,"Monthinput"}</definedName>
    <definedName name="rt" localSheetId="28" hidden="1">{"Minpmon",#N/A,FALSE,"Monthinput"}</definedName>
    <definedName name="rt" localSheetId="30" hidden="1">{"Minpmon",#N/A,FALSE,"Monthinput"}</definedName>
    <definedName name="rt" localSheetId="1" hidden="1">{"Minpmon",#N/A,FALSE,"Monthinput"}</definedName>
    <definedName name="rt" localSheetId="24" hidden="1">{"Minpmon",#N/A,FALSE,"Monthinput"}</definedName>
    <definedName name="rt" localSheetId="25" hidden="1">{"Minpmon",#N/A,FALSE,"Monthinput"}</definedName>
    <definedName name="rt" localSheetId="26" hidden="1">{"Minpmon",#N/A,FALSE,"Monthinput"}</definedName>
    <definedName name="rt" localSheetId="27" hidden="1">{"Minpmon",#N/A,FALSE,"Monthinput"}</definedName>
    <definedName name="rt" localSheetId="29" hidden="1">{"Minpmon",#N/A,FALSE,"Monthinput"}</definedName>
    <definedName name="rt" localSheetId="41" hidden="1">{"Minpmon",#N/A,FALSE,"Monthinput"}</definedName>
    <definedName name="rt" localSheetId="42" hidden="1">{"Minpmon",#N/A,FALSE,"Monthinput"}</definedName>
    <definedName name="rt" localSheetId="43" hidden="1">{"Minpmon",#N/A,FALSE,"Monthinput"}</definedName>
    <definedName name="rt" localSheetId="18" hidden="1">{"Minpmon",#N/A,FALSE,"Monthinput"}</definedName>
    <definedName name="rt" localSheetId="20" hidden="1">{"Minpmon",#N/A,FALSE,"Monthinput"}</definedName>
    <definedName name="rt" localSheetId="21" hidden="1">{"Minpmon",#N/A,FALSE,"Monthinput"}</definedName>
    <definedName name="rt" localSheetId="22" hidden="1">{"Minpmon",#N/A,FALSE,"Monthinput"}</definedName>
    <definedName name="rt" hidden="1">{"Minpmon",#N/A,FALSE,"Monthinput"}</definedName>
    <definedName name="rte" localSheetId="19" hidden="1">{"Riqfin97",#N/A,FALSE,"Tran";"Riqfinpro",#N/A,FALSE,"Tran"}</definedName>
    <definedName name="rte" localSheetId="23" hidden="1">{"Riqfin97",#N/A,FALSE,"Tran";"Riqfinpro",#N/A,FALSE,"Tran"}</definedName>
    <definedName name="rte" localSheetId="28" hidden="1">{"Riqfin97",#N/A,FALSE,"Tran";"Riqfinpro",#N/A,FALSE,"Tran"}</definedName>
    <definedName name="rte" localSheetId="30" hidden="1">{"Riqfin97",#N/A,FALSE,"Tran";"Riqfinpro",#N/A,FALSE,"Tran"}</definedName>
    <definedName name="rte" localSheetId="1" hidden="1">{"Riqfin97",#N/A,FALSE,"Tran";"Riqfinpro",#N/A,FALSE,"Tran"}</definedName>
    <definedName name="rte" localSheetId="24" hidden="1">{"Riqfin97",#N/A,FALSE,"Tran";"Riqfinpro",#N/A,FALSE,"Tran"}</definedName>
    <definedName name="rte" localSheetId="25" hidden="1">{"Riqfin97",#N/A,FALSE,"Tran";"Riqfinpro",#N/A,FALSE,"Tran"}</definedName>
    <definedName name="rte" localSheetId="26" hidden="1">{"Riqfin97",#N/A,FALSE,"Tran";"Riqfinpro",#N/A,FALSE,"Tran"}</definedName>
    <definedName name="rte" localSheetId="27" hidden="1">{"Riqfin97",#N/A,FALSE,"Tran";"Riqfinpro",#N/A,FALSE,"Tran"}</definedName>
    <definedName name="rte" localSheetId="29" hidden="1">{"Riqfin97",#N/A,FALSE,"Tran";"Riqfinpro",#N/A,FALSE,"Tran"}</definedName>
    <definedName name="rte" localSheetId="41" hidden="1">{"Riqfin97",#N/A,FALSE,"Tran";"Riqfinpro",#N/A,FALSE,"Tran"}</definedName>
    <definedName name="rte" localSheetId="42" hidden="1">{"Riqfin97",#N/A,FALSE,"Tran";"Riqfinpro",#N/A,FALSE,"Tran"}</definedName>
    <definedName name="rte" localSheetId="43" hidden="1">{"Riqfin97",#N/A,FALSE,"Tran";"Riqfinpro",#N/A,FALSE,"Tran"}</definedName>
    <definedName name="rte" localSheetId="18" hidden="1">{"Riqfin97",#N/A,FALSE,"Tran";"Riqfinpro",#N/A,FALSE,"Tran"}</definedName>
    <definedName name="rte" localSheetId="20" hidden="1">{"Riqfin97",#N/A,FALSE,"Tran";"Riqfinpro",#N/A,FALSE,"Tran"}</definedName>
    <definedName name="rte" localSheetId="21" hidden="1">{"Riqfin97",#N/A,FALSE,"Tran";"Riqfinpro",#N/A,FALSE,"Tran"}</definedName>
    <definedName name="rte" localSheetId="22" hidden="1">{"Riqfin97",#N/A,FALSE,"Tran";"Riqfinpro",#N/A,FALSE,"Tran"}</definedName>
    <definedName name="rte" hidden="1">{"Riqfin97",#N/A,FALSE,"Tran";"Riqfinpro",#N/A,FALSE,"Tran"}</definedName>
    <definedName name="rtre" localSheetId="19" hidden="1">{"Main Economic Indicators",#N/A,FALSE,"C"}</definedName>
    <definedName name="rtre" localSheetId="23" hidden="1">{"Main Economic Indicators",#N/A,FALSE,"C"}</definedName>
    <definedName name="rtre" localSheetId="28" hidden="1">{"Main Economic Indicators",#N/A,FALSE,"C"}</definedName>
    <definedName name="rtre" localSheetId="30" hidden="1">{"Main Economic Indicators",#N/A,FALSE,"C"}</definedName>
    <definedName name="rtre" localSheetId="1" hidden="1">{"Main Economic Indicators",#N/A,FALSE,"C"}</definedName>
    <definedName name="rtre" localSheetId="24" hidden="1">{"Main Economic Indicators",#N/A,FALSE,"C"}</definedName>
    <definedName name="rtre" localSheetId="25" hidden="1">{"Main Economic Indicators",#N/A,FALSE,"C"}</definedName>
    <definedName name="rtre" localSheetId="26" hidden="1">{"Main Economic Indicators",#N/A,FALSE,"C"}</definedName>
    <definedName name="rtre" localSheetId="27" hidden="1">{"Main Economic Indicators",#N/A,FALSE,"C"}</definedName>
    <definedName name="rtre" localSheetId="29" hidden="1">{"Main Economic Indicators",#N/A,FALSE,"C"}</definedName>
    <definedName name="rtre" localSheetId="41" hidden="1">{"Main Economic Indicators",#N/A,FALSE,"C"}</definedName>
    <definedName name="rtre" localSheetId="42" hidden="1">{"Main Economic Indicators",#N/A,FALSE,"C"}</definedName>
    <definedName name="rtre" localSheetId="43" hidden="1">{"Main Economic Indicators",#N/A,FALSE,"C"}</definedName>
    <definedName name="rtre" localSheetId="18" hidden="1">{"Main Economic Indicators",#N/A,FALSE,"C"}</definedName>
    <definedName name="rtre" localSheetId="20" hidden="1">{"Main Economic Indicators",#N/A,FALSE,"C"}</definedName>
    <definedName name="rtre" localSheetId="21" hidden="1">{"Main Economic Indicators",#N/A,FALSE,"C"}</definedName>
    <definedName name="rtre" localSheetId="22" hidden="1">{"Main Economic Indicators",#N/A,FALSE,"C"}</definedName>
    <definedName name="rtre" hidden="1">{"Main Economic Indicators",#N/A,FALSE,"C"}</definedName>
    <definedName name="rtre1" localSheetId="19" hidden="1">{"Main Economic Indicators",#N/A,FALSE,"C"}</definedName>
    <definedName name="rtre1" localSheetId="23" hidden="1">{"Main Economic Indicators",#N/A,FALSE,"C"}</definedName>
    <definedName name="rtre1" localSheetId="28" hidden="1">{"Main Economic Indicators",#N/A,FALSE,"C"}</definedName>
    <definedName name="rtre1" localSheetId="30" hidden="1">{"Main Economic Indicators",#N/A,FALSE,"C"}</definedName>
    <definedName name="rtre1" localSheetId="1" hidden="1">{"Main Economic Indicators",#N/A,FALSE,"C"}</definedName>
    <definedName name="rtre1" localSheetId="24" hidden="1">{"Main Economic Indicators",#N/A,FALSE,"C"}</definedName>
    <definedName name="rtre1" localSheetId="25" hidden="1">{"Main Economic Indicators",#N/A,FALSE,"C"}</definedName>
    <definedName name="rtre1" localSheetId="26" hidden="1">{"Main Economic Indicators",#N/A,FALSE,"C"}</definedName>
    <definedName name="rtre1" localSheetId="27" hidden="1">{"Main Economic Indicators",#N/A,FALSE,"C"}</definedName>
    <definedName name="rtre1" localSheetId="29" hidden="1">{"Main Economic Indicators",#N/A,FALSE,"C"}</definedName>
    <definedName name="rtre1" localSheetId="41" hidden="1">{"Main Economic Indicators",#N/A,FALSE,"C"}</definedName>
    <definedName name="rtre1" localSheetId="42" hidden="1">{"Main Economic Indicators",#N/A,FALSE,"C"}</definedName>
    <definedName name="rtre1" localSheetId="43" hidden="1">{"Main Economic Indicators",#N/A,FALSE,"C"}</definedName>
    <definedName name="rtre1" localSheetId="18" hidden="1">{"Main Economic Indicators",#N/A,FALSE,"C"}</definedName>
    <definedName name="rtre1" localSheetId="20" hidden="1">{"Main Economic Indicators",#N/A,FALSE,"C"}</definedName>
    <definedName name="rtre1" localSheetId="21" hidden="1">{"Main Economic Indicators",#N/A,FALSE,"C"}</definedName>
    <definedName name="rtre1" localSheetId="22" hidden="1">{"Main Economic Indicators",#N/A,FALSE,"C"}</definedName>
    <definedName name="rtre1" hidden="1">{"Main Economic Indicators",#N/A,FALSE,"C"}</definedName>
    <definedName name="rty" localSheetId="19" hidden="1">{"Riqfin97",#N/A,FALSE,"Tran";"Riqfinpro",#N/A,FALSE,"Tran"}</definedName>
    <definedName name="rty" localSheetId="23" hidden="1">{"Riqfin97",#N/A,FALSE,"Tran";"Riqfinpro",#N/A,FALSE,"Tran"}</definedName>
    <definedName name="rty" localSheetId="28" hidden="1">{"Riqfin97",#N/A,FALSE,"Tran";"Riqfinpro",#N/A,FALSE,"Tran"}</definedName>
    <definedName name="rty" localSheetId="30" hidden="1">{"Riqfin97",#N/A,FALSE,"Tran";"Riqfinpro",#N/A,FALSE,"Tran"}</definedName>
    <definedName name="rty" localSheetId="1" hidden="1">{"Riqfin97",#N/A,FALSE,"Tran";"Riqfinpro",#N/A,FALSE,"Tran"}</definedName>
    <definedName name="rty" localSheetId="24" hidden="1">{"Riqfin97",#N/A,FALSE,"Tran";"Riqfinpro",#N/A,FALSE,"Tran"}</definedName>
    <definedName name="rty" localSheetId="25" hidden="1">{"Riqfin97",#N/A,FALSE,"Tran";"Riqfinpro",#N/A,FALSE,"Tran"}</definedName>
    <definedName name="rty" localSheetId="26" hidden="1">{"Riqfin97",#N/A,FALSE,"Tran";"Riqfinpro",#N/A,FALSE,"Tran"}</definedName>
    <definedName name="rty" localSheetId="27" hidden="1">{"Riqfin97",#N/A,FALSE,"Tran";"Riqfinpro",#N/A,FALSE,"Tran"}</definedName>
    <definedName name="rty" localSheetId="29" hidden="1">{"Riqfin97",#N/A,FALSE,"Tran";"Riqfinpro",#N/A,FALSE,"Tran"}</definedName>
    <definedName name="rty" localSheetId="41" hidden="1">{"Riqfin97",#N/A,FALSE,"Tran";"Riqfinpro",#N/A,FALSE,"Tran"}</definedName>
    <definedName name="rty" localSheetId="42" hidden="1">{"Riqfin97",#N/A,FALSE,"Tran";"Riqfinpro",#N/A,FALSE,"Tran"}</definedName>
    <definedName name="rty" localSheetId="43" hidden="1">{"Riqfin97",#N/A,FALSE,"Tran";"Riqfinpro",#N/A,FALSE,"Tran"}</definedName>
    <definedName name="rty" localSheetId="18" hidden="1">{"Riqfin97",#N/A,FALSE,"Tran";"Riqfinpro",#N/A,FALSE,"Tran"}</definedName>
    <definedName name="rty" localSheetId="20" hidden="1">{"Riqfin97",#N/A,FALSE,"Tran";"Riqfinpro",#N/A,FALSE,"Tran"}</definedName>
    <definedName name="rty" localSheetId="21" hidden="1">{"Riqfin97",#N/A,FALSE,"Tran";"Riqfinpro",#N/A,FALSE,"Tran"}</definedName>
    <definedName name="rty" localSheetId="22" hidden="1">{"Riqfin97",#N/A,FALSE,"Tran";"Riqfinpro",#N/A,FALSE,"Tran"}</definedName>
    <definedName name="rty" hidden="1">{"Riqfin97",#N/A,FALSE,"Tran";"Riqfinpro",#N/A,FALSE,"Tran"}</definedName>
    <definedName name="RUIZ" localSheetId="28">#REF!</definedName>
    <definedName name="RUIZ" localSheetId="1">#REF!</definedName>
    <definedName name="RUIZ" localSheetId="29">#REF!</definedName>
    <definedName name="RUIZ" localSheetId="42">#REF!</definedName>
    <definedName name="RUIZ" localSheetId="43">#REF!</definedName>
    <definedName name="RUIZ" localSheetId="18">#REF!</definedName>
    <definedName name="RUIZ" localSheetId="20">#REF!</definedName>
    <definedName name="RUIZ" localSheetId="21">#REF!</definedName>
    <definedName name="RUIZ" localSheetId="22">#REF!</definedName>
    <definedName name="RUIZ">#REF!</definedName>
    <definedName name="Rwvu.PLA2." localSheetId="29" hidden="1">'[51]COP FED'!#REF!</definedName>
    <definedName name="Rwvu.PLA2." localSheetId="43" hidden="1">'[51]COP FED'!#REF!</definedName>
    <definedName name="Rwvu.PLA2." localSheetId="18" hidden="1">'[51]COP FED'!#REF!</definedName>
    <definedName name="Rwvu.PLA2." localSheetId="20" hidden="1">'[51]COP FED'!#REF!</definedName>
    <definedName name="Rwvu.PLA2." localSheetId="21" hidden="1">'[51]COP FED'!#REF!</definedName>
    <definedName name="Rwvu.PLA2." localSheetId="22" hidden="1">'[51]COP FED'!#REF!</definedName>
    <definedName name="Rwvu.PLA2." hidden="1">'[51]COP FED'!#REF!</definedName>
    <definedName name="rx" localSheetId="28" hidden="1">#REF!</definedName>
    <definedName name="rx" localSheetId="1" hidden="1">#REF!</definedName>
    <definedName name="rx" localSheetId="29" hidden="1">#REF!</definedName>
    <definedName name="rx" localSheetId="42" hidden="1">#REF!</definedName>
    <definedName name="rx" localSheetId="43" hidden="1">#REF!</definedName>
    <definedName name="rx" localSheetId="18" hidden="1">#REF!</definedName>
    <definedName name="rx" localSheetId="20" hidden="1">#REF!</definedName>
    <definedName name="rx" localSheetId="21" hidden="1">#REF!</definedName>
    <definedName name="rx" localSheetId="22" hidden="1">#REF!</definedName>
    <definedName name="rx" hidden="1">#REF!</definedName>
    <definedName name="rXDR">[52]CIRRs!$C$109</definedName>
    <definedName name="s" localSheetId="19" hidden="1">{"Tab1",#N/A,FALSE,"P";"Tab2",#N/A,FALSE,"P"}</definedName>
    <definedName name="s" localSheetId="23" hidden="1">{"Tab1",#N/A,FALSE,"P";"Tab2",#N/A,FALSE,"P"}</definedName>
    <definedName name="s" localSheetId="28" hidden="1">{"Tab1",#N/A,FALSE,"P";"Tab2",#N/A,FALSE,"P"}</definedName>
    <definedName name="s" localSheetId="30" hidden="1">{"Tab1",#N/A,FALSE,"P";"Tab2",#N/A,FALSE,"P"}</definedName>
    <definedName name="s" localSheetId="1" hidden="1">{"Tab1",#N/A,FALSE,"P";"Tab2",#N/A,FALSE,"P"}</definedName>
    <definedName name="s" localSheetId="24" hidden="1">{"Tab1",#N/A,FALSE,"P";"Tab2",#N/A,FALSE,"P"}</definedName>
    <definedName name="s" localSheetId="25" hidden="1">{"Tab1",#N/A,FALSE,"P";"Tab2",#N/A,FALSE,"P"}</definedName>
    <definedName name="s" localSheetId="26" hidden="1">{"Tab1",#N/A,FALSE,"P";"Tab2",#N/A,FALSE,"P"}</definedName>
    <definedName name="s" localSheetId="27" hidden="1">{"Tab1",#N/A,FALSE,"P";"Tab2",#N/A,FALSE,"P"}</definedName>
    <definedName name="s" localSheetId="29" hidden="1">{"Tab1",#N/A,FALSE,"P";"Tab2",#N/A,FALSE,"P"}</definedName>
    <definedName name="s" localSheetId="41" hidden="1">{"Tab1",#N/A,FALSE,"P";"Tab2",#N/A,FALSE,"P"}</definedName>
    <definedName name="s" localSheetId="42" hidden="1">{"Tab1",#N/A,FALSE,"P";"Tab2",#N/A,FALSE,"P"}</definedName>
    <definedName name="s" localSheetId="43" hidden="1">{"Tab1",#N/A,FALSE,"P";"Tab2",#N/A,FALSE,"P"}</definedName>
    <definedName name="s" localSheetId="18" hidden="1">{"Tab1",#N/A,FALSE,"P";"Tab2",#N/A,FALSE,"P"}</definedName>
    <definedName name="s" localSheetId="20" hidden="1">{"Tab1",#N/A,FALSE,"P";"Tab2",#N/A,FALSE,"P"}</definedName>
    <definedName name="s" localSheetId="21" hidden="1">{"Tab1",#N/A,FALSE,"P";"Tab2",#N/A,FALSE,"P"}</definedName>
    <definedName name="s" localSheetId="22" hidden="1">{"Tab1",#N/A,FALSE,"P";"Tab2",#N/A,FALSE,"P"}</definedName>
    <definedName name="s" hidden="1">{"Tab1",#N/A,FALSE,"P";"Tab2",#N/A,FALSE,"P"}</definedName>
    <definedName name="S_" localSheetId="28">#REF!</definedName>
    <definedName name="S_" localSheetId="1">#REF!</definedName>
    <definedName name="S_" localSheetId="29">#REF!</definedName>
    <definedName name="S_" localSheetId="42">#REF!</definedName>
    <definedName name="S_" localSheetId="43">#REF!</definedName>
    <definedName name="S_" localSheetId="18">#REF!</definedName>
    <definedName name="S_" localSheetId="20">#REF!</definedName>
    <definedName name="S_" localSheetId="21">#REF!</definedName>
    <definedName name="S_" localSheetId="22">#REF!</definedName>
    <definedName name="S_">#REF!</definedName>
    <definedName name="S_1A" localSheetId="28">#REF!</definedName>
    <definedName name="S_1A" localSheetId="1">#REF!</definedName>
    <definedName name="S_1A" localSheetId="42">#REF!</definedName>
    <definedName name="S_1A" localSheetId="43">#REF!</definedName>
    <definedName name="S_1A" localSheetId="22">#REF!</definedName>
    <definedName name="S_1A">#REF!</definedName>
    <definedName name="SA_Tab" localSheetId="28">#REF!</definedName>
    <definedName name="SA_Tab" localSheetId="1">#REF!</definedName>
    <definedName name="SA_Tab" localSheetId="42">#REF!</definedName>
    <definedName name="SA_Tab" localSheetId="43">#REF!</definedName>
    <definedName name="SA_Tab" localSheetId="22">#REF!</definedName>
    <definedName name="SA_Tab">#REF!</definedName>
    <definedName name="sad" localSheetId="19" hidden="1">{"Riqfin97",#N/A,FALSE,"Tran";"Riqfinpro",#N/A,FALSE,"Tran"}</definedName>
    <definedName name="sad" localSheetId="23" hidden="1">{"Riqfin97",#N/A,FALSE,"Tran";"Riqfinpro",#N/A,FALSE,"Tran"}</definedName>
    <definedName name="sad" localSheetId="28" hidden="1">{"Riqfin97",#N/A,FALSE,"Tran";"Riqfinpro",#N/A,FALSE,"Tran"}</definedName>
    <definedName name="sad" localSheetId="30" hidden="1">{"Riqfin97",#N/A,FALSE,"Tran";"Riqfinpro",#N/A,FALSE,"Tran"}</definedName>
    <definedName name="sad" localSheetId="1" hidden="1">{"Riqfin97",#N/A,FALSE,"Tran";"Riqfinpro",#N/A,FALSE,"Tran"}</definedName>
    <definedName name="sad" localSheetId="24" hidden="1">{"Riqfin97",#N/A,FALSE,"Tran";"Riqfinpro",#N/A,FALSE,"Tran"}</definedName>
    <definedName name="sad" localSheetId="25" hidden="1">{"Riqfin97",#N/A,FALSE,"Tran";"Riqfinpro",#N/A,FALSE,"Tran"}</definedName>
    <definedName name="sad" localSheetId="26" hidden="1">{"Riqfin97",#N/A,FALSE,"Tran";"Riqfinpro",#N/A,FALSE,"Tran"}</definedName>
    <definedName name="sad" localSheetId="27" hidden="1">{"Riqfin97",#N/A,FALSE,"Tran";"Riqfinpro",#N/A,FALSE,"Tran"}</definedName>
    <definedName name="sad" localSheetId="29" hidden="1">{"Riqfin97",#N/A,FALSE,"Tran";"Riqfinpro",#N/A,FALSE,"Tran"}</definedName>
    <definedName name="sad" localSheetId="41" hidden="1">{"Riqfin97",#N/A,FALSE,"Tran";"Riqfinpro",#N/A,FALSE,"Tran"}</definedName>
    <definedName name="sad" localSheetId="42" hidden="1">{"Riqfin97",#N/A,FALSE,"Tran";"Riqfinpro",#N/A,FALSE,"Tran"}</definedName>
    <definedName name="sad" localSheetId="43" hidden="1">{"Riqfin97",#N/A,FALSE,"Tran";"Riqfinpro",#N/A,FALSE,"Tran"}</definedName>
    <definedName name="sad" localSheetId="18" hidden="1">{"Riqfin97",#N/A,FALSE,"Tran";"Riqfinpro",#N/A,FALSE,"Tran"}</definedName>
    <definedName name="sad" localSheetId="20" hidden="1">{"Riqfin97",#N/A,FALSE,"Tran";"Riqfinpro",#N/A,FALSE,"Tran"}</definedName>
    <definedName name="sad" localSheetId="21" hidden="1">{"Riqfin97",#N/A,FALSE,"Tran";"Riqfinpro",#N/A,FALSE,"Tran"}</definedName>
    <definedName name="sad" localSheetId="22" hidden="1">{"Riqfin97",#N/A,FALSE,"Tran";"Riqfinpro",#N/A,FALSE,"Tran"}</definedName>
    <definedName name="sad" hidden="1">{"Riqfin97",#N/A,FALSE,"Tran";"Riqfinpro",#N/A,FALSE,"Tran"}</definedName>
    <definedName name="Salida_Recimp98" localSheetId="42">#REF!</definedName>
    <definedName name="Salida_Recimp98">#REF!</definedName>
    <definedName name="Salida_Recimp99" localSheetId="42">#REF!</definedName>
    <definedName name="Salida_Recimp99">#REF!</definedName>
    <definedName name="SALO" localSheetId="42">#REF!</definedName>
    <definedName name="SALO">#REF!</definedName>
    <definedName name="SAR" localSheetId="28">#REF!</definedName>
    <definedName name="SAR" localSheetId="1">#REF!</definedName>
    <definedName name="SAR" localSheetId="29">#REF!</definedName>
    <definedName name="SAR" localSheetId="42">#REF!</definedName>
    <definedName name="SAR" localSheetId="43">#REF!</definedName>
    <definedName name="SAR" localSheetId="18">#REF!</definedName>
    <definedName name="SAR" localSheetId="20">#REF!</definedName>
    <definedName name="SAR" localSheetId="21">#REF!</definedName>
    <definedName name="SAR" localSheetId="22">#REF!</definedName>
    <definedName name="SAR">#REF!</definedName>
    <definedName name="sbn" localSheetId="42">#REF!</definedName>
    <definedName name="sbn">#REF!</definedName>
    <definedName name="Scale" localSheetId="28">#REF!</definedName>
    <definedName name="Scale" localSheetId="1">#REF!</definedName>
    <definedName name="Scale" localSheetId="42">#REF!</definedName>
    <definedName name="Scale" localSheetId="43">#REF!</definedName>
    <definedName name="Scale" localSheetId="22">#REF!</definedName>
    <definedName name="Scale">#REF!</definedName>
    <definedName name="ScaleLabel" localSheetId="28">#REF!</definedName>
    <definedName name="ScaleLabel" localSheetId="1">#REF!</definedName>
    <definedName name="ScaleLabel" localSheetId="42">#REF!</definedName>
    <definedName name="ScaleLabel" localSheetId="43">#REF!</definedName>
    <definedName name="ScaleLabel" localSheetId="22">#REF!</definedName>
    <definedName name="ScaleLabel">#REF!</definedName>
    <definedName name="ScaleMultiplier" localSheetId="28">#REF!</definedName>
    <definedName name="ScaleMultiplier" localSheetId="1">#REF!</definedName>
    <definedName name="ScaleMultiplier" localSheetId="42">#REF!</definedName>
    <definedName name="ScaleMultiplier" localSheetId="22">#REF!</definedName>
    <definedName name="ScaleMultiplier">#REF!</definedName>
    <definedName name="ScaleType" localSheetId="28">#REF!</definedName>
    <definedName name="ScaleType" localSheetId="1">#REF!</definedName>
    <definedName name="ScaleType" localSheetId="42">#REF!</definedName>
    <definedName name="ScaleType" localSheetId="22">#REF!</definedName>
    <definedName name="ScaleType">#REF!</definedName>
    <definedName name="SCEN2" localSheetId="29">'[145]BOP Summary'!$AU$1</definedName>
    <definedName name="SCEN2" localSheetId="42">'[145]BOP Summary'!$AU$1</definedName>
    <definedName name="SCEN2">'[145]BOP Summary'!$AU$1</definedName>
    <definedName name="SCHILL" localSheetId="28">#REF!</definedName>
    <definedName name="SCHILL" localSheetId="1">#REF!</definedName>
    <definedName name="SCHILL" localSheetId="42">#REF!</definedName>
    <definedName name="SCHILL" localSheetId="22">#REF!</definedName>
    <definedName name="SCHILL">#REF!</definedName>
    <definedName name="SCHILL1" localSheetId="28">#REF!</definedName>
    <definedName name="SCHILL1" localSheetId="1">#REF!</definedName>
    <definedName name="SCHILL1" localSheetId="42">#REF!</definedName>
    <definedName name="SCHILL1" localSheetId="22">#REF!</definedName>
    <definedName name="SCHILL1">#REF!</definedName>
    <definedName name="SCOTT1" localSheetId="28">#REF!</definedName>
    <definedName name="SCOTT1" localSheetId="1">#REF!</definedName>
    <definedName name="SCOTT1" localSheetId="42">#REF!</definedName>
    <definedName name="SCOTT1" localSheetId="22">#REF!</definedName>
    <definedName name="SCOTT1">#REF!</definedName>
    <definedName name="sd" localSheetId="28">#REF!</definedName>
    <definedName name="sd" localSheetId="1">#REF!</definedName>
    <definedName name="sd" localSheetId="42">#REF!</definedName>
    <definedName name="sd" localSheetId="22">#REF!</definedName>
    <definedName name="sd">#REF!</definedName>
    <definedName name="sdfsdfsdfsd" localSheetId="19" hidden="1">{"Riqfin97",#N/A,FALSE,"Tran";"Riqfinpro",#N/A,FALSE,"Tran"}</definedName>
    <definedName name="sdfsdfsdfsd" localSheetId="23" hidden="1">{"Riqfin97",#N/A,FALSE,"Tran";"Riqfinpro",#N/A,FALSE,"Tran"}</definedName>
    <definedName name="sdfsdfsdfsd" localSheetId="28" hidden="1">{"Riqfin97",#N/A,FALSE,"Tran";"Riqfinpro",#N/A,FALSE,"Tran"}</definedName>
    <definedName name="sdfsdfsdfsd" localSheetId="30" hidden="1">{"Riqfin97",#N/A,FALSE,"Tran";"Riqfinpro",#N/A,FALSE,"Tran"}</definedName>
    <definedName name="sdfsdfsdfsd" localSheetId="1" hidden="1">{"Riqfin97",#N/A,FALSE,"Tran";"Riqfinpro",#N/A,FALSE,"Tran"}</definedName>
    <definedName name="sdfsdfsdfsd" localSheetId="24" hidden="1">{"Riqfin97",#N/A,FALSE,"Tran";"Riqfinpro",#N/A,FALSE,"Tran"}</definedName>
    <definedName name="sdfsdfsdfsd" localSheetId="25" hidden="1">{"Riqfin97",#N/A,FALSE,"Tran";"Riqfinpro",#N/A,FALSE,"Tran"}</definedName>
    <definedName name="sdfsdfsdfsd" localSheetId="26" hidden="1">{"Riqfin97",#N/A,FALSE,"Tran";"Riqfinpro",#N/A,FALSE,"Tran"}</definedName>
    <definedName name="sdfsdfsdfsd" localSheetId="27" hidden="1">{"Riqfin97",#N/A,FALSE,"Tran";"Riqfinpro",#N/A,FALSE,"Tran"}</definedName>
    <definedName name="sdfsdfsdfsd" localSheetId="29" hidden="1">{"Riqfin97",#N/A,FALSE,"Tran";"Riqfinpro",#N/A,FALSE,"Tran"}</definedName>
    <definedName name="sdfsdfsdfsd" localSheetId="41" hidden="1">{"Riqfin97",#N/A,FALSE,"Tran";"Riqfinpro",#N/A,FALSE,"Tran"}</definedName>
    <definedName name="sdfsdfsdfsd" localSheetId="42" hidden="1">{"Riqfin97",#N/A,FALSE,"Tran";"Riqfinpro",#N/A,FALSE,"Tran"}</definedName>
    <definedName name="sdfsdfsdfsd" localSheetId="43" hidden="1">{"Riqfin97",#N/A,FALSE,"Tran";"Riqfinpro",#N/A,FALSE,"Tran"}</definedName>
    <definedName name="sdfsdfsdfsd" localSheetId="18" hidden="1">{"Riqfin97",#N/A,FALSE,"Tran";"Riqfinpro",#N/A,FALSE,"Tran"}</definedName>
    <definedName name="sdfsdfsdfsd" localSheetId="20" hidden="1">{"Riqfin97",#N/A,FALSE,"Tran";"Riqfinpro",#N/A,FALSE,"Tran"}</definedName>
    <definedName name="sdfsdfsdfsd" localSheetId="21" hidden="1">{"Riqfin97",#N/A,FALSE,"Tran";"Riqfinpro",#N/A,FALSE,"Tran"}</definedName>
    <definedName name="sdfsdfsdfsd" localSheetId="22" hidden="1">{"Riqfin97",#N/A,FALSE,"Tran";"Riqfinpro",#N/A,FALSE,"Tran"}</definedName>
    <definedName name="sdfsdfsdfsd" hidden="1">{"Riqfin97",#N/A,FALSE,"Tran";"Riqfinpro",#N/A,FALSE,"Tran"}</definedName>
    <definedName name="sdr" localSheetId="19" hidden="1">{"Riqfin97",#N/A,FALSE,"Tran";"Riqfinpro",#N/A,FALSE,"Tran"}</definedName>
    <definedName name="sdr" localSheetId="23" hidden="1">{"Riqfin97",#N/A,FALSE,"Tran";"Riqfinpro",#N/A,FALSE,"Tran"}</definedName>
    <definedName name="sdr" localSheetId="28" hidden="1">{"Riqfin97",#N/A,FALSE,"Tran";"Riqfinpro",#N/A,FALSE,"Tran"}</definedName>
    <definedName name="sdr" localSheetId="30" hidden="1">{"Riqfin97",#N/A,FALSE,"Tran";"Riqfinpro",#N/A,FALSE,"Tran"}</definedName>
    <definedName name="sdr" localSheetId="24" hidden="1">{"Riqfin97",#N/A,FALSE,"Tran";"Riqfinpro",#N/A,FALSE,"Tran"}</definedName>
    <definedName name="sdr" localSheetId="25" hidden="1">{"Riqfin97",#N/A,FALSE,"Tran";"Riqfinpro",#N/A,FALSE,"Tran"}</definedName>
    <definedName name="sdr" localSheetId="26" hidden="1">{"Riqfin97",#N/A,FALSE,"Tran";"Riqfinpro",#N/A,FALSE,"Tran"}</definedName>
    <definedName name="sdr" localSheetId="27" hidden="1">{"Riqfin97",#N/A,FALSE,"Tran";"Riqfinpro",#N/A,FALSE,"Tran"}</definedName>
    <definedName name="sdr" localSheetId="29" hidden="1">{"Riqfin97",#N/A,FALSE,"Tran";"Riqfinpro",#N/A,FALSE,"Tran"}</definedName>
    <definedName name="sdr" localSheetId="41" hidden="1">{"Riqfin97",#N/A,FALSE,"Tran";"Riqfinpro",#N/A,FALSE,"Tran"}</definedName>
    <definedName name="sdr" localSheetId="42" hidden="1">{"Riqfin97",#N/A,FALSE,"Tran";"Riqfinpro",#N/A,FALSE,"Tran"}</definedName>
    <definedName name="sdr" localSheetId="43" hidden="1">{"Riqfin97",#N/A,FALSE,"Tran";"Riqfinpro",#N/A,FALSE,"Tran"}</definedName>
    <definedName name="sdr" localSheetId="21" hidden="1">{"Riqfin97",#N/A,FALSE,"Tran";"Riqfinpro",#N/A,FALSE,"Tran"}</definedName>
    <definedName name="sdr" localSheetId="22" hidden="1">{"Riqfin97",#N/A,FALSE,"Tran";"Riqfinpro",#N/A,FALSE,"Tran"}</definedName>
    <definedName name="sdr" hidden="1">{"Riqfin97",#N/A,FALSE,"Tran";"Riqfinpro",#N/A,FALSE,"Tran"}</definedName>
    <definedName name="sds_gdp_exp_lari" localSheetId="28">#REF!</definedName>
    <definedName name="sds_gdp_exp_lari" localSheetId="1">#REF!</definedName>
    <definedName name="sds_gdp_exp_lari" localSheetId="29">#REF!</definedName>
    <definedName name="sds_gdp_exp_lari" localSheetId="42">#REF!</definedName>
    <definedName name="sds_gdp_exp_lari" localSheetId="43">#REF!</definedName>
    <definedName name="sds_gdp_exp_lari" localSheetId="18">#REF!</definedName>
    <definedName name="sds_gdp_exp_lari" localSheetId="20">#REF!</definedName>
    <definedName name="sds_gdp_exp_lari" localSheetId="21">#REF!</definedName>
    <definedName name="sds_gdp_exp_lari" localSheetId="22">#REF!</definedName>
    <definedName name="sds_gdp_exp_lari">#REF!</definedName>
    <definedName name="sds_gdp_origin" localSheetId="28">#REF!</definedName>
    <definedName name="sds_gdp_origin" localSheetId="1">#REF!</definedName>
    <definedName name="sds_gdp_origin" localSheetId="42">#REF!</definedName>
    <definedName name="sds_gdp_origin" localSheetId="43">#REF!</definedName>
    <definedName name="sds_gdp_origin" localSheetId="22">#REF!</definedName>
    <definedName name="sds_gdp_origin">#REF!</definedName>
    <definedName name="sds_gpd_exp_gdp" localSheetId="28">#REF!</definedName>
    <definedName name="sds_gpd_exp_gdp" localSheetId="1">#REF!</definedName>
    <definedName name="sds_gpd_exp_gdp" localSheetId="42">#REF!</definedName>
    <definedName name="sds_gpd_exp_gdp" localSheetId="43">#REF!</definedName>
    <definedName name="sds_gpd_exp_gdp" localSheetId="22">#REF!</definedName>
    <definedName name="sds_gpd_exp_gdp">#REF!</definedName>
    <definedName name="sdsd" localSheetId="43" hidden="1">'[92]Fax a enviar'!#REF!</definedName>
    <definedName name="sdsd" localSheetId="22" hidden="1">'[92]Fax a enviar'!#REF!</definedName>
    <definedName name="sdsd" hidden="1">'[92]Fax a enviar'!#REF!</definedName>
    <definedName name="sdsds" localSheetId="28" hidden="1">#REF!</definedName>
    <definedName name="sdsds" localSheetId="1" hidden="1">#REF!</definedName>
    <definedName name="sdsds" localSheetId="29" hidden="1">#REF!</definedName>
    <definedName name="sdsds" localSheetId="42" hidden="1">#REF!</definedName>
    <definedName name="sdsds" localSheetId="43" hidden="1">#REF!</definedName>
    <definedName name="sdsds" localSheetId="18" hidden="1">#REF!</definedName>
    <definedName name="sdsds" localSheetId="20" hidden="1">#REF!</definedName>
    <definedName name="sdsds" localSheetId="21" hidden="1">#REF!</definedName>
    <definedName name="sdsds" localSheetId="22" hidden="1">#REF!</definedName>
    <definedName name="sdsds" hidden="1">#REF!</definedName>
    <definedName name="SECIND" localSheetId="42">#REF!</definedName>
    <definedName name="SECIND">#REF!</definedName>
    <definedName name="SECTORES" localSheetId="29">[132]SPNF!#REF!</definedName>
    <definedName name="SECTORES" localSheetId="42">[132]SPNF!#REF!</definedName>
    <definedName name="SECTORES">[132]SPNF!#REF!</definedName>
    <definedName name="seguimiento" localSheetId="29">#REF!</definedName>
    <definedName name="seguimiento" localSheetId="42">#REF!</definedName>
    <definedName name="seguimiento" localSheetId="22">#REF!</definedName>
    <definedName name="seguimiento">#REF!</definedName>
    <definedName name="SEGURIDAD_SOCIAL___BS._PERS._NO_INCORP._AL_PROCESO_ECONOMICO__LEY_N__23966__ART._30">[4]C!$B$22:$N$22</definedName>
    <definedName name="SEGURIDAD_SOCIAL___IVA__LEY_N__23966_ART._5_PTO._2">[4]C!$B$21:$N$21</definedName>
    <definedName name="sei" localSheetId="42">#REF!</definedName>
    <definedName name="sei">#REF!</definedName>
    <definedName name="SEK" localSheetId="28">#REF!</definedName>
    <definedName name="SEK" localSheetId="1">#REF!</definedName>
    <definedName name="SEK" localSheetId="42">#REF!</definedName>
    <definedName name="SEK" localSheetId="43">#REF!</definedName>
    <definedName name="SEK" localSheetId="22">#REF!</definedName>
    <definedName name="SEK">#REF!</definedName>
    <definedName name="Selected_Economic_and_Financial_Indicators" localSheetId="42">#REF!</definedName>
    <definedName name="Selected_Economic_and_Financial_Indicators">#REF!</definedName>
    <definedName name="SelNE" localSheetId="42">#REF!</definedName>
    <definedName name="SelNE">#REF!</definedName>
    <definedName name="SelNEperc" localSheetId="42">#REF!</definedName>
    <definedName name="SelNEperc">#REF!</definedName>
    <definedName name="SEMANAL" localSheetId="42">#REF!</definedName>
    <definedName name="SEMANAL">#REF!</definedName>
    <definedName name="sencount" hidden="1">2</definedName>
    <definedName name="SEP._89" localSheetId="42">#REF!</definedName>
    <definedName name="SEP._89">#REF!</definedName>
    <definedName name="ser" localSheetId="19" hidden="1">{"Riqfin97",#N/A,FALSE,"Tran";"Riqfinpro",#N/A,FALSE,"Tran"}</definedName>
    <definedName name="ser" localSheetId="23" hidden="1">{"Riqfin97",#N/A,FALSE,"Tran";"Riqfinpro",#N/A,FALSE,"Tran"}</definedName>
    <definedName name="ser" localSheetId="28" hidden="1">{"Riqfin97",#N/A,FALSE,"Tran";"Riqfinpro",#N/A,FALSE,"Tran"}</definedName>
    <definedName name="ser" localSheetId="30" hidden="1">{"Riqfin97",#N/A,FALSE,"Tran";"Riqfinpro",#N/A,FALSE,"Tran"}</definedName>
    <definedName name="ser" localSheetId="1" hidden="1">{"Riqfin97",#N/A,FALSE,"Tran";"Riqfinpro",#N/A,FALSE,"Tran"}</definedName>
    <definedName name="ser" localSheetId="24" hidden="1">{"Riqfin97",#N/A,FALSE,"Tran";"Riqfinpro",#N/A,FALSE,"Tran"}</definedName>
    <definedName name="ser" localSheetId="25" hidden="1">{"Riqfin97",#N/A,FALSE,"Tran";"Riqfinpro",#N/A,FALSE,"Tran"}</definedName>
    <definedName name="ser" localSheetId="26" hidden="1">{"Riqfin97",#N/A,FALSE,"Tran";"Riqfinpro",#N/A,FALSE,"Tran"}</definedName>
    <definedName name="ser" localSheetId="27" hidden="1">{"Riqfin97",#N/A,FALSE,"Tran";"Riqfinpro",#N/A,FALSE,"Tran"}</definedName>
    <definedName name="ser" localSheetId="29" hidden="1">{"Riqfin97",#N/A,FALSE,"Tran";"Riqfinpro",#N/A,FALSE,"Tran"}</definedName>
    <definedName name="ser" localSheetId="41" hidden="1">{"Riqfin97",#N/A,FALSE,"Tran";"Riqfinpro",#N/A,FALSE,"Tran"}</definedName>
    <definedName name="ser" localSheetId="42" hidden="1">{"Riqfin97",#N/A,FALSE,"Tran";"Riqfinpro",#N/A,FALSE,"Tran"}</definedName>
    <definedName name="ser" localSheetId="43" hidden="1">{"Riqfin97",#N/A,FALSE,"Tran";"Riqfinpro",#N/A,FALSE,"Tran"}</definedName>
    <definedName name="ser" localSheetId="18" hidden="1">{"Riqfin97",#N/A,FALSE,"Tran";"Riqfinpro",#N/A,FALSE,"Tran"}</definedName>
    <definedName name="ser" localSheetId="20" hidden="1">{"Riqfin97",#N/A,FALSE,"Tran";"Riqfinpro",#N/A,FALSE,"Tran"}</definedName>
    <definedName name="ser" localSheetId="21" hidden="1">{"Riqfin97",#N/A,FALSE,"Tran";"Riqfinpro",#N/A,FALSE,"Tran"}</definedName>
    <definedName name="ser" localSheetId="22" hidden="1">{"Riqfin97",#N/A,FALSE,"Tran";"Riqfinpro",#N/A,FALSE,"Tran"}</definedName>
    <definedName name="ser" hidden="1">{"Riqfin97",#N/A,FALSE,"Tran";"Riqfinpro",#N/A,FALSE,"Tran"}</definedName>
    <definedName name="SHEET_A._Contents_and_file_description" localSheetId="42">#REF!</definedName>
    <definedName name="SHEET_A._Contents_and_file_description">#REF!</definedName>
    <definedName name="SHEET_B._DATA_FROM_TO_OTHER_FILES" localSheetId="42">#REF!</definedName>
    <definedName name="SHEET_B._DATA_FROM_TO_OTHER_FILES">#REF!</definedName>
    <definedName name="SHEET_C._RAW_DATA1" localSheetId="42">#REF!</definedName>
    <definedName name="SHEET_C._RAW_DATA1">#REF!</definedName>
    <definedName name="SHEET_C._RAW_DATA2" localSheetId="42">#REF!</definedName>
    <definedName name="SHEET_C._RAW_DATA2">#REF!</definedName>
    <definedName name="SHEET_D._DATA_TRANSFORMATIONS" localSheetId="42">#REF!</definedName>
    <definedName name="SHEET_D._DATA_TRANSFORMATIONS">#REF!</definedName>
    <definedName name="SHEET_E._FINAL_TABLES" localSheetId="42">#REF!</definedName>
    <definedName name="SHEET_E._FINAL_TABLES">#REF!</definedName>
    <definedName name="Sheet1_Chart_2_ChartType" hidden="1">64</definedName>
    <definedName name="SID" localSheetId="28">#REF!</definedName>
    <definedName name="SID" localSheetId="1">#REF!</definedName>
    <definedName name="SID" localSheetId="29">#REF!</definedName>
    <definedName name="SID" localSheetId="42">#REF!</definedName>
    <definedName name="SID" localSheetId="43">#REF!</definedName>
    <definedName name="SID" localSheetId="18">#REF!</definedName>
    <definedName name="SID" localSheetId="20">#REF!</definedName>
    <definedName name="SID" localSheetId="21">#REF!</definedName>
    <definedName name="SID" localSheetId="22">#REF!</definedName>
    <definedName name="SID">#REF!</definedName>
    <definedName name="SIDXGOB">'[85]SFISCAL-MOD'!$A$146:$IV$146</definedName>
    <definedName name="SING" localSheetId="28">#REF!</definedName>
    <definedName name="SING" localSheetId="1">#REF!</definedName>
    <definedName name="SING" localSheetId="42">#REF!</definedName>
    <definedName name="SING" localSheetId="43">#REF!</definedName>
    <definedName name="SING" localSheetId="22">#REF!</definedName>
    <definedName name="SING">#REF!</definedName>
    <definedName name="SING1" localSheetId="28">#REF!</definedName>
    <definedName name="SING1" localSheetId="1">#REF!</definedName>
    <definedName name="SING1" localSheetId="42">#REF!</definedName>
    <definedName name="SING1" localSheetId="43">#REF!</definedName>
    <definedName name="SING1" localSheetId="22">#REF!</definedName>
    <definedName name="SING1">#REF!</definedName>
    <definedName name="SISBANCARIO" localSheetId="42">#REF!</definedName>
    <definedName name="SISBANCARIO">#REF!</definedName>
    <definedName name="sisfin1" localSheetId="42">#REF!</definedName>
    <definedName name="sisfin1">#REF!</definedName>
    <definedName name="sisfin2" localSheetId="42">#REF!</definedName>
    <definedName name="sisfin2">#REF!</definedName>
    <definedName name="SISTEMA_BANCARIO_NACIONAL" localSheetId="42">#REF!</definedName>
    <definedName name="SISTEMA_BANCARIO_NACIONAL">#REF!</definedName>
    <definedName name="sksksksk" localSheetId="42">#REF!</definedName>
    <definedName name="sksksksk">#REF!</definedName>
    <definedName name="snp" localSheetId="43">'[126]Credit ratings on 1st issues'!#REF!</definedName>
    <definedName name="snp" localSheetId="22">'[126]Credit ratings on 1st issues'!#REF!</definedName>
    <definedName name="snp">'[126]Credit ratings on 1st issues'!#REF!</definedName>
    <definedName name="SOL">[62]SOLVENCIA!$D$5</definedName>
    <definedName name="Solvencia">'[50]Ranking Bancario'!$B$4:$F$54</definedName>
    <definedName name="SortRange" localSheetId="28">#REF!</definedName>
    <definedName name="SortRange" localSheetId="1">#REF!</definedName>
    <definedName name="SortRange" localSheetId="29">#REF!</definedName>
    <definedName name="SortRange" localSheetId="42">#REF!</definedName>
    <definedName name="SortRange" localSheetId="43">#REF!</definedName>
    <definedName name="SortRange" localSheetId="18">#REF!</definedName>
    <definedName name="SortRange" localSheetId="20">#REF!</definedName>
    <definedName name="SortRange" localSheetId="21">#REF!</definedName>
    <definedName name="SortRange" localSheetId="22">#REF!</definedName>
    <definedName name="SortRange">#REF!</definedName>
    <definedName name="SP" localSheetId="42">#REF!</definedName>
    <definedName name="SP">#REF!</definedName>
    <definedName name="Spain_wt">'[67]OECD wgt'!$B$31</definedName>
    <definedName name="SPG" localSheetId="42">#REF!</definedName>
    <definedName name="SPG">#REF!</definedName>
    <definedName name="SPN">#N/A</definedName>
    <definedName name="spnf" localSheetId="37">'[131]SPNF Acuerdo Incl. Int.'!spnf</definedName>
    <definedName name="spnf" localSheetId="38">'[131]SPNF Acuerdo Incl. Int.'!spnf</definedName>
    <definedName name="spnf" localSheetId="39">'[131]SPNF Acuerdo Incl. Int.'!spnf</definedName>
    <definedName name="spnf" localSheetId="40">'[131]SPNF Acuerdo Incl. Int.'!spnf</definedName>
    <definedName name="spnf" localSheetId="29">'[131]SPNF Acuerdo Incl. Int.'!spnf</definedName>
    <definedName name="spnf" localSheetId="41">'[131]SPNF Acuerdo Incl. Int.'!spnf</definedName>
    <definedName name="spnf">'[131]SPNF Acuerdo Incl. Int.'!spnf</definedName>
    <definedName name="Spread_Between_Highest_and_Lowest_Rates">'[68]Inter-Bank'!$N$5</definedName>
    <definedName name="SPSS" localSheetId="42">#REF!</definedName>
    <definedName name="SPSS">#REF!</definedName>
    <definedName name="SRTable" localSheetId="42">#REF!</definedName>
    <definedName name="SRTable">#REF!</definedName>
    <definedName name="srtable1" localSheetId="42">#REF!</definedName>
    <definedName name="srtable1">#REF!</definedName>
    <definedName name="srtbl" localSheetId="42">#REF!</definedName>
    <definedName name="srtbl">#REF!</definedName>
    <definedName name="SS">[146]IMATA!$B$45:$B$108</definedName>
    <definedName name="SSperc" localSheetId="42">#REF!</definedName>
    <definedName name="SSperc">#REF!</definedName>
    <definedName name="sss" localSheetId="19" hidden="1">{"Minpmon",#N/A,FALSE,"Monthinput"}</definedName>
    <definedName name="sss" localSheetId="23" hidden="1">{"Minpmon",#N/A,FALSE,"Monthinput"}</definedName>
    <definedName name="sss" localSheetId="28" hidden="1">{"Minpmon",#N/A,FALSE,"Monthinput"}</definedName>
    <definedName name="sss" localSheetId="30" hidden="1">{"Minpmon",#N/A,FALSE,"Monthinput"}</definedName>
    <definedName name="sss" localSheetId="1" hidden="1">{"Minpmon",#N/A,FALSE,"Monthinput"}</definedName>
    <definedName name="sss" localSheetId="24" hidden="1">{"Minpmon",#N/A,FALSE,"Monthinput"}</definedName>
    <definedName name="sss" localSheetId="25" hidden="1">{"Minpmon",#N/A,FALSE,"Monthinput"}</definedName>
    <definedName name="sss" localSheetId="26" hidden="1">{"Minpmon",#N/A,FALSE,"Monthinput"}</definedName>
    <definedName name="sss" localSheetId="27" hidden="1">{"Minpmon",#N/A,FALSE,"Monthinput"}</definedName>
    <definedName name="sss" localSheetId="29" hidden="1">{"Minpmon",#N/A,FALSE,"Monthinput"}</definedName>
    <definedName name="sss" localSheetId="41" hidden="1">{"Minpmon",#N/A,FALSE,"Monthinput"}</definedName>
    <definedName name="sss" localSheetId="42" hidden="1">{"Minpmon",#N/A,FALSE,"Monthinput"}</definedName>
    <definedName name="sss" localSheetId="43" hidden="1">{"Minpmon",#N/A,FALSE,"Monthinput"}</definedName>
    <definedName name="sss" localSheetId="18" hidden="1">{"Minpmon",#N/A,FALSE,"Monthinput"}</definedName>
    <definedName name="sss" localSheetId="20" hidden="1">{"Minpmon",#N/A,FALSE,"Monthinput"}</definedName>
    <definedName name="sss" localSheetId="21" hidden="1">{"Minpmon",#N/A,FALSE,"Monthinput"}</definedName>
    <definedName name="sss" localSheetId="22" hidden="1">{"Minpmon",#N/A,FALSE,"Monthinput"}</definedName>
    <definedName name="sss" hidden="1">{"Minpmon",#N/A,FALSE,"Monthinput"}</definedName>
    <definedName name="ssss" localSheetId="19" hidden="1">{"Riqfin97",#N/A,FALSE,"Tran";"Riqfinpro",#N/A,FALSE,"Tran"}</definedName>
    <definedName name="ssss" localSheetId="23" hidden="1">{"Riqfin97",#N/A,FALSE,"Tran";"Riqfinpro",#N/A,FALSE,"Tran"}</definedName>
    <definedName name="ssss" localSheetId="28" hidden="1">{"Riqfin97",#N/A,FALSE,"Tran";"Riqfinpro",#N/A,FALSE,"Tran"}</definedName>
    <definedName name="ssss" localSheetId="30" hidden="1">{"Riqfin97",#N/A,FALSE,"Tran";"Riqfinpro",#N/A,FALSE,"Tran"}</definedName>
    <definedName name="ssss" localSheetId="1" hidden="1">{"Riqfin97",#N/A,FALSE,"Tran";"Riqfinpro",#N/A,FALSE,"Tran"}</definedName>
    <definedName name="ssss" localSheetId="24" hidden="1">{"Riqfin97",#N/A,FALSE,"Tran";"Riqfinpro",#N/A,FALSE,"Tran"}</definedName>
    <definedName name="ssss" localSheetId="25" hidden="1">{"Riqfin97",#N/A,FALSE,"Tran";"Riqfinpro",#N/A,FALSE,"Tran"}</definedName>
    <definedName name="ssss" localSheetId="26" hidden="1">{"Riqfin97",#N/A,FALSE,"Tran";"Riqfinpro",#N/A,FALSE,"Tran"}</definedName>
    <definedName name="ssss" localSheetId="27" hidden="1">{"Riqfin97",#N/A,FALSE,"Tran";"Riqfinpro",#N/A,FALSE,"Tran"}</definedName>
    <definedName name="ssss" localSheetId="29" hidden="1">{"Riqfin97",#N/A,FALSE,"Tran";"Riqfinpro",#N/A,FALSE,"Tran"}</definedName>
    <definedName name="ssss" localSheetId="41" hidden="1">{"Riqfin97",#N/A,FALSE,"Tran";"Riqfinpro",#N/A,FALSE,"Tran"}</definedName>
    <definedName name="ssss" localSheetId="42" hidden="1">{"Riqfin97",#N/A,FALSE,"Tran";"Riqfinpro",#N/A,FALSE,"Tran"}</definedName>
    <definedName name="ssss" localSheetId="43" hidden="1">{"Riqfin97",#N/A,FALSE,"Tran";"Riqfinpro",#N/A,FALSE,"Tran"}</definedName>
    <definedName name="ssss" localSheetId="18" hidden="1">{"Riqfin97",#N/A,FALSE,"Tran";"Riqfinpro",#N/A,FALSE,"Tran"}</definedName>
    <definedName name="ssss" localSheetId="20" hidden="1">{"Riqfin97",#N/A,FALSE,"Tran";"Riqfinpro",#N/A,FALSE,"Tran"}</definedName>
    <definedName name="ssss" localSheetId="21" hidden="1">{"Riqfin97",#N/A,FALSE,"Tran";"Riqfinpro",#N/A,FALSE,"Tran"}</definedName>
    <definedName name="ssss" localSheetId="22" hidden="1">{"Riqfin97",#N/A,FALSE,"Tran";"Riqfinpro",#N/A,FALSE,"Tran"}</definedName>
    <definedName name="ssss" hidden="1">{"Riqfin97",#N/A,FALSE,"Tran";"Riqfinpro",#N/A,FALSE,"Tran"}</definedName>
    <definedName name="ssssss">#N/A</definedName>
    <definedName name="Staff" localSheetId="42">#REF!</definedName>
    <definedName name="Staff">#REF!</definedName>
    <definedName name="staffrp" localSheetId="42">#REF!</definedName>
    <definedName name="staffrp">#REF!</definedName>
    <definedName name="START" localSheetId="28">#REF!</definedName>
    <definedName name="START" localSheetId="1">#REF!</definedName>
    <definedName name="START" localSheetId="29">#REF!</definedName>
    <definedName name="START" localSheetId="42">#REF!</definedName>
    <definedName name="START" localSheetId="43">#REF!</definedName>
    <definedName name="START" localSheetId="18">#REF!</definedName>
    <definedName name="START" localSheetId="20">#REF!</definedName>
    <definedName name="START" localSheetId="21">#REF!</definedName>
    <definedName name="START" localSheetId="22">#REF!</definedName>
    <definedName name="START">#REF!</definedName>
    <definedName name="StartPosition" localSheetId="28">#REF!</definedName>
    <definedName name="StartPosition" localSheetId="1">#REF!</definedName>
    <definedName name="StartPosition" localSheetId="42">#REF!</definedName>
    <definedName name="StartPosition" localSheetId="43">#REF!</definedName>
    <definedName name="StartPosition" localSheetId="22">#REF!</definedName>
    <definedName name="StartPosition">#REF!</definedName>
    <definedName name="STFQTAB" localSheetId="28">#REF!</definedName>
    <definedName name="STFQTAB" localSheetId="1">#REF!</definedName>
    <definedName name="STFQTAB" localSheetId="42">#REF!</definedName>
    <definedName name="STFQTAB" localSheetId="43">#REF!</definedName>
    <definedName name="STFQTAB" localSheetId="22">#REF!</definedName>
    <definedName name="STFQTAB">#REF!</definedName>
    <definedName name="STOCK">[136]STOCK!$D$4:$K$69</definedName>
    <definedName name="stocksumm" localSheetId="42">#REF!</definedName>
    <definedName name="stocksumm">#REF!</definedName>
    <definedName name="STOP" localSheetId="28">#REF!</definedName>
    <definedName name="STOP" localSheetId="1">#REF!</definedName>
    <definedName name="STOP" localSheetId="42">#REF!</definedName>
    <definedName name="STOP" localSheetId="22">#REF!</definedName>
    <definedName name="STOP">#REF!</definedName>
    <definedName name="STTAB4" localSheetId="42">#REF!</definedName>
    <definedName name="STTAB4">#REF!</definedName>
    <definedName name="SUM">[13]BoP!$E$313:$BE$365</definedName>
    <definedName name="SUMA_FIJA_FINANCIADA_CON__LA_COPARTICIPACION_FEDERAL_DE_NACION__LEY_N__23621_ART._1">[4]C!$B$19:$N$19</definedName>
    <definedName name="SUMGDP" localSheetId="29">[115]NA!#REF!</definedName>
    <definedName name="SUMGDP" localSheetId="42">[115]NA!#REF!</definedName>
    <definedName name="SUMGDP">[115]NA!#REF!</definedName>
    <definedName name="SUMTAB">[147]CPI:NA!$A$272:$R$990</definedName>
    <definedName name="SUPLI" localSheetId="28">#REF!</definedName>
    <definedName name="SUPLI" localSheetId="1">#REF!</definedName>
    <definedName name="SUPLI" localSheetId="29">#REF!</definedName>
    <definedName name="SUPLI" localSheetId="42">#REF!</definedName>
    <definedName name="SUPLI" localSheetId="43">#REF!</definedName>
    <definedName name="SUPLI" localSheetId="18">#REF!</definedName>
    <definedName name="SUPLI" localSheetId="20">#REF!</definedName>
    <definedName name="SUPLI" localSheetId="21">#REF!</definedName>
    <definedName name="SUPLI" localSheetId="22">#REF!</definedName>
    <definedName name="SUPLI">#REF!</definedName>
    <definedName name="SUPLIDORES" localSheetId="28">#REF!</definedName>
    <definedName name="SUPLIDORES" localSheetId="1">#REF!</definedName>
    <definedName name="SUPLIDORES" localSheetId="42">#REF!</definedName>
    <definedName name="SUPLIDORES" localSheetId="43">#REF!</definedName>
    <definedName name="SUPLIDORES" localSheetId="22">#REF!</definedName>
    <definedName name="SUPLIDORES">#REF!</definedName>
    <definedName name="SUPPLY">[79]MONTHLY!$A$87:$Q$193</definedName>
    <definedName name="SUPPLY2">[79]MONTHLY!$A$422:$Z$477</definedName>
    <definedName name="SUPUES" localSheetId="42">#REF!</definedName>
    <definedName name="SUPUES">#REF!</definedName>
    <definedName name="supuestos" localSheetId="42">#REF!</definedName>
    <definedName name="supuestos">#REF!</definedName>
    <definedName name="swe" localSheetId="19" hidden="1">{"Tab1",#N/A,FALSE,"P";"Tab2",#N/A,FALSE,"P"}</definedName>
    <definedName name="swe" localSheetId="23" hidden="1">{"Tab1",#N/A,FALSE,"P";"Tab2",#N/A,FALSE,"P"}</definedName>
    <definedName name="swe" localSheetId="28" hidden="1">{"Tab1",#N/A,FALSE,"P";"Tab2",#N/A,FALSE,"P"}</definedName>
    <definedName name="swe" localSheetId="30" hidden="1">{"Tab1",#N/A,FALSE,"P";"Tab2",#N/A,FALSE,"P"}</definedName>
    <definedName name="swe" localSheetId="1" hidden="1">{"Tab1",#N/A,FALSE,"P";"Tab2",#N/A,FALSE,"P"}</definedName>
    <definedName name="swe" localSheetId="24" hidden="1">{"Tab1",#N/A,FALSE,"P";"Tab2",#N/A,FALSE,"P"}</definedName>
    <definedName name="swe" localSheetId="25" hidden="1">{"Tab1",#N/A,FALSE,"P";"Tab2",#N/A,FALSE,"P"}</definedName>
    <definedName name="swe" localSheetId="26" hidden="1">{"Tab1",#N/A,FALSE,"P";"Tab2",#N/A,FALSE,"P"}</definedName>
    <definedName name="swe" localSheetId="27" hidden="1">{"Tab1",#N/A,FALSE,"P";"Tab2",#N/A,FALSE,"P"}</definedName>
    <definedName name="swe" localSheetId="29" hidden="1">{"Tab1",#N/A,FALSE,"P";"Tab2",#N/A,FALSE,"P"}</definedName>
    <definedName name="swe" localSheetId="41" hidden="1">{"Tab1",#N/A,FALSE,"P";"Tab2",#N/A,FALSE,"P"}</definedName>
    <definedName name="swe" localSheetId="42" hidden="1">{"Tab1",#N/A,FALSE,"P";"Tab2",#N/A,FALSE,"P"}</definedName>
    <definedName name="swe" localSheetId="43" hidden="1">{"Tab1",#N/A,FALSE,"P";"Tab2",#N/A,FALSE,"P"}</definedName>
    <definedName name="swe" localSheetId="18" hidden="1">{"Tab1",#N/A,FALSE,"P";"Tab2",#N/A,FALSE,"P"}</definedName>
    <definedName name="swe" localSheetId="20" hidden="1">{"Tab1",#N/A,FALSE,"P";"Tab2",#N/A,FALSE,"P"}</definedName>
    <definedName name="swe" localSheetId="21" hidden="1">{"Tab1",#N/A,FALSE,"P";"Tab2",#N/A,FALSE,"P"}</definedName>
    <definedName name="swe" localSheetId="22" hidden="1">{"Tab1",#N/A,FALSE,"P";"Tab2",#N/A,FALSE,"P"}</definedName>
    <definedName name="swe" hidden="1">{"Tab1",#N/A,FALSE,"P";"Tab2",#N/A,FALSE,"P"}</definedName>
    <definedName name="Sweden_wt">'[67]OECD wgt'!$B$32</definedName>
    <definedName name="SwitchColor" localSheetId="42">#REF!</definedName>
    <definedName name="SwitchColor">#REF!</definedName>
    <definedName name="Switzerland_wt">'[67]OECD wgt'!$B$33</definedName>
    <definedName name="Swvu.PLA1." hidden="1">'[51]COP FED'!#REF!</definedName>
    <definedName name="Swvu.PLA2." hidden="1">'[51]COP FED'!$A$1:$N$49</definedName>
    <definedName name="sxc" localSheetId="19" hidden="1">{"Riqfin97",#N/A,FALSE,"Tran";"Riqfinpro",#N/A,FALSE,"Tran"}</definedName>
    <definedName name="sxc" localSheetId="23" hidden="1">{"Riqfin97",#N/A,FALSE,"Tran";"Riqfinpro",#N/A,FALSE,"Tran"}</definedName>
    <definedName name="sxc" localSheetId="28" hidden="1">{"Riqfin97",#N/A,FALSE,"Tran";"Riqfinpro",#N/A,FALSE,"Tran"}</definedName>
    <definedName name="sxc" localSheetId="30" hidden="1">{"Riqfin97",#N/A,FALSE,"Tran";"Riqfinpro",#N/A,FALSE,"Tran"}</definedName>
    <definedName name="sxc" localSheetId="1" hidden="1">{"Riqfin97",#N/A,FALSE,"Tran";"Riqfinpro",#N/A,FALSE,"Tran"}</definedName>
    <definedName name="sxc" localSheetId="24" hidden="1">{"Riqfin97",#N/A,FALSE,"Tran";"Riqfinpro",#N/A,FALSE,"Tran"}</definedName>
    <definedName name="sxc" localSheetId="25" hidden="1">{"Riqfin97",#N/A,FALSE,"Tran";"Riqfinpro",#N/A,FALSE,"Tran"}</definedName>
    <definedName name="sxc" localSheetId="26" hidden="1">{"Riqfin97",#N/A,FALSE,"Tran";"Riqfinpro",#N/A,FALSE,"Tran"}</definedName>
    <definedName name="sxc" localSheetId="27" hidden="1">{"Riqfin97",#N/A,FALSE,"Tran";"Riqfinpro",#N/A,FALSE,"Tran"}</definedName>
    <definedName name="sxc" localSheetId="29" hidden="1">{"Riqfin97",#N/A,FALSE,"Tran";"Riqfinpro",#N/A,FALSE,"Tran"}</definedName>
    <definedName name="sxc" localSheetId="41" hidden="1">{"Riqfin97",#N/A,FALSE,"Tran";"Riqfinpro",#N/A,FALSE,"Tran"}</definedName>
    <definedName name="sxc" localSheetId="42" hidden="1">{"Riqfin97",#N/A,FALSE,"Tran";"Riqfinpro",#N/A,FALSE,"Tran"}</definedName>
    <definedName name="sxc" localSheetId="43" hidden="1">{"Riqfin97",#N/A,FALSE,"Tran";"Riqfinpro",#N/A,FALSE,"Tran"}</definedName>
    <definedName name="sxc" localSheetId="18" hidden="1">{"Riqfin97",#N/A,FALSE,"Tran";"Riqfinpro",#N/A,FALSE,"Tran"}</definedName>
    <definedName name="sxc" localSheetId="20" hidden="1">{"Riqfin97",#N/A,FALSE,"Tran";"Riqfinpro",#N/A,FALSE,"Tran"}</definedName>
    <definedName name="sxc" localSheetId="21" hidden="1">{"Riqfin97",#N/A,FALSE,"Tran";"Riqfinpro",#N/A,FALSE,"Tran"}</definedName>
    <definedName name="sxc" localSheetId="22" hidden="1">{"Riqfin97",#N/A,FALSE,"Tran";"Riqfinpro",#N/A,FALSE,"Tran"}</definedName>
    <definedName name="sxc" hidden="1">{"Riqfin97",#N/A,FALSE,"Tran";"Riqfinpro",#N/A,FALSE,"Tran"}</definedName>
    <definedName name="sxe" localSheetId="19" hidden="1">{"Riqfin97",#N/A,FALSE,"Tran";"Riqfinpro",#N/A,FALSE,"Tran"}</definedName>
    <definedName name="sxe" localSheetId="23" hidden="1">{"Riqfin97",#N/A,FALSE,"Tran";"Riqfinpro",#N/A,FALSE,"Tran"}</definedName>
    <definedName name="sxe" localSheetId="28" hidden="1">{"Riqfin97",#N/A,FALSE,"Tran";"Riqfinpro",#N/A,FALSE,"Tran"}</definedName>
    <definedName name="sxe" localSheetId="30" hidden="1">{"Riqfin97",#N/A,FALSE,"Tran";"Riqfinpro",#N/A,FALSE,"Tran"}</definedName>
    <definedName name="sxe" localSheetId="1" hidden="1">{"Riqfin97",#N/A,FALSE,"Tran";"Riqfinpro",#N/A,FALSE,"Tran"}</definedName>
    <definedName name="sxe" localSheetId="24" hidden="1">{"Riqfin97",#N/A,FALSE,"Tran";"Riqfinpro",#N/A,FALSE,"Tran"}</definedName>
    <definedName name="sxe" localSheetId="25" hidden="1">{"Riqfin97",#N/A,FALSE,"Tran";"Riqfinpro",#N/A,FALSE,"Tran"}</definedName>
    <definedName name="sxe" localSheetId="26" hidden="1">{"Riqfin97",#N/A,FALSE,"Tran";"Riqfinpro",#N/A,FALSE,"Tran"}</definedName>
    <definedName name="sxe" localSheetId="27" hidden="1">{"Riqfin97",#N/A,FALSE,"Tran";"Riqfinpro",#N/A,FALSE,"Tran"}</definedName>
    <definedName name="sxe" localSheetId="29" hidden="1">{"Riqfin97",#N/A,FALSE,"Tran";"Riqfinpro",#N/A,FALSE,"Tran"}</definedName>
    <definedName name="sxe" localSheetId="41" hidden="1">{"Riqfin97",#N/A,FALSE,"Tran";"Riqfinpro",#N/A,FALSE,"Tran"}</definedName>
    <definedName name="sxe" localSheetId="42" hidden="1">{"Riqfin97",#N/A,FALSE,"Tran";"Riqfinpro",#N/A,FALSE,"Tran"}</definedName>
    <definedName name="sxe" localSheetId="43" hidden="1">{"Riqfin97",#N/A,FALSE,"Tran";"Riqfinpro",#N/A,FALSE,"Tran"}</definedName>
    <definedName name="sxe" localSheetId="18" hidden="1">{"Riqfin97",#N/A,FALSE,"Tran";"Riqfinpro",#N/A,FALSE,"Tran"}</definedName>
    <definedName name="sxe" localSheetId="20" hidden="1">{"Riqfin97",#N/A,FALSE,"Tran";"Riqfinpro",#N/A,FALSE,"Tran"}</definedName>
    <definedName name="sxe" localSheetId="21" hidden="1">{"Riqfin97",#N/A,FALSE,"Tran";"Riqfinpro",#N/A,FALSE,"Tran"}</definedName>
    <definedName name="sxe" localSheetId="22" hidden="1">{"Riqfin97",#N/A,FALSE,"Tran";"Riqfinpro",#N/A,FALSE,"Tran"}</definedName>
    <definedName name="sxe" hidden="1">{"Riqfin97",#N/A,FALSE,"Tran";"Riqfinpro",#N/A,FALSE,"Tran"}</definedName>
    <definedName name="t" localSheetId="19" hidden="1">{"Minpmon",#N/A,FALSE,"Monthinput"}</definedName>
    <definedName name="t" localSheetId="23" hidden="1">{"Minpmon",#N/A,FALSE,"Monthinput"}</definedName>
    <definedName name="t" localSheetId="28" hidden="1">{"Minpmon",#N/A,FALSE,"Monthinput"}</definedName>
    <definedName name="t" localSheetId="30" hidden="1">{"Minpmon",#N/A,FALSE,"Monthinput"}</definedName>
    <definedName name="t" localSheetId="1" hidden="1">{"Minpmon",#N/A,FALSE,"Monthinput"}</definedName>
    <definedName name="t" localSheetId="24" hidden="1">{"Minpmon",#N/A,FALSE,"Monthinput"}</definedName>
    <definedName name="t" localSheetId="25" hidden="1">{"Minpmon",#N/A,FALSE,"Monthinput"}</definedName>
    <definedName name="t" localSheetId="26" hidden="1">{"Minpmon",#N/A,FALSE,"Monthinput"}</definedName>
    <definedName name="t" localSheetId="27" hidden="1">{"Minpmon",#N/A,FALSE,"Monthinput"}</definedName>
    <definedName name="t" localSheetId="29" hidden="1">{"Minpmon",#N/A,FALSE,"Monthinput"}</definedName>
    <definedName name="t" localSheetId="41" hidden="1">{"Minpmon",#N/A,FALSE,"Monthinput"}</definedName>
    <definedName name="t" localSheetId="42" hidden="1">{"Minpmon",#N/A,FALSE,"Monthinput"}</definedName>
    <definedName name="t" localSheetId="43" hidden="1">{"Minpmon",#N/A,FALSE,"Monthinput"}</definedName>
    <definedName name="t" localSheetId="18" hidden="1">{"Minpmon",#N/A,FALSE,"Monthinput"}</definedName>
    <definedName name="t" localSheetId="20" hidden="1">{"Minpmon",#N/A,FALSE,"Monthinput"}</definedName>
    <definedName name="t" localSheetId="21" hidden="1">{"Minpmon",#N/A,FALSE,"Monthinput"}</definedName>
    <definedName name="t" localSheetId="22" hidden="1">{"Minpmon",#N/A,FALSE,"Monthinput"}</definedName>
    <definedName name="t" hidden="1">{"Minpmon",#N/A,FALSE,"Monthinput"}</definedName>
    <definedName name="Tab_2" localSheetId="42">#REF!</definedName>
    <definedName name="Tab_2">#REF!</definedName>
    <definedName name="Tab_Assumptions" localSheetId="42">#REF!</definedName>
    <definedName name="Tab_Assumptions">#REF!</definedName>
    <definedName name="Tab_results" localSheetId="42">#REF!</definedName>
    <definedName name="Tab_results">#REF!</definedName>
    <definedName name="Tab1_A" localSheetId="42">#REF!</definedName>
    <definedName name="Tab1_A">#REF!</definedName>
    <definedName name="Tab1_B" localSheetId="42">#REF!</definedName>
    <definedName name="Tab1_B">#REF!</definedName>
    <definedName name="tab1a" localSheetId="42">#REF!</definedName>
    <definedName name="tab1a">#REF!</definedName>
    <definedName name="tab1b" localSheetId="42">#REF!</definedName>
    <definedName name="tab1b">#REF!</definedName>
    <definedName name="TAB1CK" localSheetId="42">#REF!</definedName>
    <definedName name="TAB1CK">#REF!</definedName>
    <definedName name="Tab2_DSA">[148]Output_1!#REF!</definedName>
    <definedName name="Tab25a" localSheetId="28">#REF!</definedName>
    <definedName name="Tab25a" localSheetId="1">#REF!</definedName>
    <definedName name="Tab25a" localSheetId="29">#REF!</definedName>
    <definedName name="Tab25a" localSheetId="42">#REF!</definedName>
    <definedName name="Tab25a" localSheetId="43">#REF!</definedName>
    <definedName name="Tab25a" localSheetId="18">#REF!</definedName>
    <definedName name="Tab25a" localSheetId="20">#REF!</definedName>
    <definedName name="Tab25a" localSheetId="21">#REF!</definedName>
    <definedName name="Tab25a" localSheetId="22">#REF!</definedName>
    <definedName name="Tab25a">#REF!</definedName>
    <definedName name="Tab25b" localSheetId="28">#REF!</definedName>
    <definedName name="Tab25b" localSheetId="1">#REF!</definedName>
    <definedName name="Tab25b" localSheetId="42">#REF!</definedName>
    <definedName name="Tab25b" localSheetId="43">#REF!</definedName>
    <definedName name="Tab25b" localSheetId="22">#REF!</definedName>
    <definedName name="Tab25b">#REF!</definedName>
    <definedName name="TAB2A" localSheetId="42">#REF!</definedName>
    <definedName name="TAB2A">#REF!</definedName>
    <definedName name="tab2GC" localSheetId="42">#REF!</definedName>
    <definedName name="tab2GC">#REF!</definedName>
    <definedName name="tab3BPS" localSheetId="42">#REF!</definedName>
    <definedName name="tab3BPS">#REF!</definedName>
    <definedName name="tab4Int" localSheetId="42">#REF!</definedName>
    <definedName name="tab4Int">#REF!</definedName>
    <definedName name="TAB5A" localSheetId="42">#REF!</definedName>
    <definedName name="TAB5A">#REF!</definedName>
    <definedName name="tab5Emp" localSheetId="42">#REF!</definedName>
    <definedName name="tab5Emp">#REF!</definedName>
    <definedName name="TAB6A">'[40]Annual Tables'!#REF!</definedName>
    <definedName name="TAB6B">'[40]Annual Tables'!#REF!</definedName>
    <definedName name="tab6BCU" localSheetId="42">#REF!</definedName>
    <definedName name="tab6BCU">#REF!</definedName>
    <definedName name="TAB6C" localSheetId="42">#REF!</definedName>
    <definedName name="TAB6C">#REF!</definedName>
    <definedName name="TAB7A" localSheetId="42">#REF!</definedName>
    <definedName name="TAB7A">#REF!</definedName>
    <definedName name="tab7DGI" localSheetId="42">#REF!</definedName>
    <definedName name="tab7DGI">#REF!</definedName>
    <definedName name="Tabasic" localSheetId="42">#REF!</definedName>
    <definedName name="Tabasic">#REF!</definedName>
    <definedName name="Tabe" localSheetId="28">#REF!</definedName>
    <definedName name="Tabe" localSheetId="1">#REF!</definedName>
    <definedName name="Tabe" localSheetId="42">#REF!</definedName>
    <definedName name="Tabe" localSheetId="43">#REF!</definedName>
    <definedName name="Tabe" localSheetId="22">#REF!</definedName>
    <definedName name="Tabe">#REF!</definedName>
    <definedName name="Tabla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4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4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e" localSheetId="42">#REF!</definedName>
    <definedName name="Table">#REF!</definedName>
    <definedName name="Table__47">[149]RED47!$A$1:$I$53</definedName>
    <definedName name="TABLE_1">'[150]150dp'!$A$3:$K$94</definedName>
    <definedName name="Table_16.__Guatemala__National_Accounts_at_Current_Prices" localSheetId="42">#REF!</definedName>
    <definedName name="Table_16.__Guatemala__National_Accounts_at_Current_Prices">#REF!</definedName>
    <definedName name="Table_2._Country_X___Public_Sector_Financing_1" localSheetId="28">#REF!</definedName>
    <definedName name="Table_2._Country_X___Public_Sector_Financing_1" localSheetId="1">#REF!</definedName>
    <definedName name="Table_2._Country_X___Public_Sector_Financing_1" localSheetId="29">#REF!</definedName>
    <definedName name="Table_2._Country_X___Public_Sector_Financing_1" localSheetId="42">#REF!</definedName>
    <definedName name="Table_2._Country_X___Public_Sector_Financing_1" localSheetId="43">#REF!</definedName>
    <definedName name="Table_2._Country_X___Public_Sector_Financing_1" localSheetId="18">#REF!</definedName>
    <definedName name="Table_2._Country_X___Public_Sector_Financing_1" localSheetId="20">#REF!</definedName>
    <definedName name="Table_2._Country_X___Public_Sector_Financing_1" localSheetId="21">#REF!</definedName>
    <definedName name="Table_2._Country_X___Public_Sector_Financing_1" localSheetId="22">#REF!</definedName>
    <definedName name="Table_2._Country_X___Public_Sector_Financing_1">#REF!</definedName>
    <definedName name="Table_20.cont__Guatemala___Selected_Agricultural_Sector_Statistics__concluded" localSheetId="42">#REF!</definedName>
    <definedName name="Table_20.cont__Guatemala___Selected_Agricultural_Sector_Statistics__concluded">#REF!</definedName>
    <definedName name="Table_28._Guatemala___Selected_Wage_Indicators_1" localSheetId="42">#REF!</definedName>
    <definedName name="Table_28._Guatemala___Selected_Wage_Indicators_1">#REF!</definedName>
    <definedName name="Table_28a._Guatemala___Selected_Wage_Indicators_1" localSheetId="42">#REF!</definedName>
    <definedName name="Table_28a._Guatemala___Selected_Wage_Indicators_1">#REF!</definedName>
    <definedName name="Table_3.5b" localSheetId="28">#REF!</definedName>
    <definedName name="Table_3.5b" localSheetId="1">#REF!</definedName>
    <definedName name="Table_3.5b" localSheetId="42">#REF!</definedName>
    <definedName name="Table_3.5b" localSheetId="43">#REF!</definedName>
    <definedName name="Table_3.5b" localSheetId="22">#REF!</definedName>
    <definedName name="Table_3.5b">#REF!</definedName>
    <definedName name="Table_30a._Guatemala___Selected_Employment_and_Labor_Productivity_Indicators" localSheetId="42">#REF!</definedName>
    <definedName name="Table_30a._Guatemala___Selected_Employment_and_Labor_Productivity_Indicators">#REF!</definedName>
    <definedName name="Table_31._Guatemala___Selected_Wage_and_Employment_Indicators_1" localSheetId="42">#REF!</definedName>
    <definedName name="Table_31._Guatemala___Selected_Wage_and_Employment_Indicators_1">#REF!</definedName>
    <definedName name="Table_32.__Guatemala__Trends_in_Unit_Labor_Costs__ULC___Real_Wages__Productivity_and_Employment" localSheetId="42">#REF!</definedName>
    <definedName name="Table_32.__Guatemala__Trends_in_Unit_Labor_Costs__ULC___Real_Wages__Productivity_and_Employment">#REF!</definedName>
    <definedName name="Table_33.__Guatemala__Indicators_of_Competitiveness" localSheetId="42">#REF!</definedName>
    <definedName name="Table_33.__Guatemala__Indicators_of_Competitiveness">#REF!</definedName>
    <definedName name="Table_4._Guatemala___Consumer_Price_Indices__1" localSheetId="42">#REF!</definedName>
    <definedName name="Table_4._Guatemala___Consumer_Price_Indices__1">#REF!</definedName>
    <definedName name="Table_4SR" localSheetId="42">#REF!</definedName>
    <definedName name="Table_4SR">#REF!</definedName>
    <definedName name="Table_5a" localSheetId="42">#REF!</definedName>
    <definedName name="Table_5a">#REF!</definedName>
    <definedName name="Table_7SR" localSheetId="42">#REF!</definedName>
    <definedName name="Table_7SR">#REF!</definedName>
    <definedName name="Table_A.__Guatemala__Trends_in_Private_Sector_Unit_Labor_Costs__ULC___Real_Wages__Productivity_and_Employment" localSheetId="42">#REF!</definedName>
    <definedName name="Table_A.__Guatemala__Trends_in_Private_Sector_Unit_Labor_Costs__ULC___Real_Wages__Productivity_and_Employment">#REF!</definedName>
    <definedName name="Table_debt" localSheetId="42">#REF!</definedName>
    <definedName name="Table_debt">#REF!</definedName>
    <definedName name="Table_Template" localSheetId="28">#REF!</definedName>
    <definedName name="Table_Template" localSheetId="1">#REF!</definedName>
    <definedName name="Table_Template" localSheetId="42">#REF!</definedName>
    <definedName name="Table_Template" localSheetId="43">#REF!</definedName>
    <definedName name="Table_Template" localSheetId="22">#REF!</definedName>
    <definedName name="Table_Template">#REF!</definedName>
    <definedName name="table1" localSheetId="28">#REF!</definedName>
    <definedName name="table1" localSheetId="1">#REF!</definedName>
    <definedName name="table1" localSheetId="42">#REF!</definedName>
    <definedName name="table1" localSheetId="22">#REF!</definedName>
    <definedName name="table1">#REF!</definedName>
    <definedName name="table10">'[150]150dp'!$A$1:$F$58</definedName>
    <definedName name="table11" localSheetId="42">#REF!</definedName>
    <definedName name="table11">#REF!</definedName>
    <definedName name="table11?" localSheetId="42">#REF!</definedName>
    <definedName name="table11?">#REF!</definedName>
    <definedName name="table12" localSheetId="42">#REF!</definedName>
    <definedName name="table12">#REF!</definedName>
    <definedName name="table13" localSheetId="42">#REF!</definedName>
    <definedName name="table13">#REF!</definedName>
    <definedName name="table15" localSheetId="42">#REF!</definedName>
    <definedName name="table15">#REF!</definedName>
    <definedName name="table16" localSheetId="42">#REF!</definedName>
    <definedName name="table16">#REF!</definedName>
    <definedName name="table17" localSheetId="42">#REF!</definedName>
    <definedName name="table17">#REF!</definedName>
    <definedName name="table18" localSheetId="42">#REF!</definedName>
    <definedName name="table18">#REF!</definedName>
    <definedName name="table19" localSheetId="42">#REF!</definedName>
    <definedName name="table19">#REF!</definedName>
    <definedName name="Table2" localSheetId="28">#REF!</definedName>
    <definedName name="Table2" localSheetId="1">#REF!</definedName>
    <definedName name="Table2" localSheetId="42">#REF!</definedName>
    <definedName name="Table2" localSheetId="22">#REF!</definedName>
    <definedName name="Table2">#REF!</definedName>
    <definedName name="table20" localSheetId="42">#REF!</definedName>
    <definedName name="table20">#REF!</definedName>
    <definedName name="table21" localSheetId="42">#REF!</definedName>
    <definedName name="table21">#REF!</definedName>
    <definedName name="table22a" localSheetId="42">#REF!</definedName>
    <definedName name="table22a">#REF!</definedName>
    <definedName name="table22b" localSheetId="42">#REF!</definedName>
    <definedName name="table22b">#REF!</definedName>
    <definedName name="table25" localSheetId="42">#REF!</definedName>
    <definedName name="table25">#REF!</definedName>
    <definedName name="table26" localSheetId="42">#REF!</definedName>
    <definedName name="table26">#REF!</definedName>
    <definedName name="table3">'[151]Table 8'!$A$3:$K$61</definedName>
    <definedName name="table4" localSheetId="42">#REF!</definedName>
    <definedName name="table4">#REF!</definedName>
    <definedName name="table41" localSheetId="42">#REF!</definedName>
    <definedName name="table41">#REF!</definedName>
    <definedName name="Table5">[152]Stfrprtables!#REF!</definedName>
    <definedName name="table6" localSheetId="42">#REF!</definedName>
    <definedName name="table6">#REF!</definedName>
    <definedName name="table7" localSheetId="42">#REF!</definedName>
    <definedName name="table7">#REF!</definedName>
    <definedName name="Table8">'[46]shared data'!$A$1:$E$32</definedName>
    <definedName name="table9" localSheetId="42">#REF!</definedName>
    <definedName name="table9">#REF!</definedName>
    <definedName name="TableA" localSheetId="28">#REF!</definedName>
    <definedName name="TableA" localSheetId="1">#REF!</definedName>
    <definedName name="TableA" localSheetId="29">#REF!</definedName>
    <definedName name="TableA" localSheetId="42">#REF!</definedName>
    <definedName name="TableA" localSheetId="43">#REF!</definedName>
    <definedName name="TableA" localSheetId="18">#REF!</definedName>
    <definedName name="TableA" localSheetId="20">#REF!</definedName>
    <definedName name="TableA" localSheetId="21">#REF!</definedName>
    <definedName name="TableA" localSheetId="22">#REF!</definedName>
    <definedName name="TableA">#REF!</definedName>
    <definedName name="TableB1" localSheetId="28">#REF!</definedName>
    <definedName name="TableB1" localSheetId="1">#REF!</definedName>
    <definedName name="TableB1" localSheetId="42">#REF!</definedName>
    <definedName name="TableB1" localSheetId="43">#REF!</definedName>
    <definedName name="TableB1" localSheetId="22">#REF!</definedName>
    <definedName name="TableB1">#REF!</definedName>
    <definedName name="TableB2" localSheetId="28">#REF!</definedName>
    <definedName name="TableB2" localSheetId="1">#REF!</definedName>
    <definedName name="TableB2" localSheetId="42">#REF!</definedName>
    <definedName name="TableB2" localSheetId="43">#REF!</definedName>
    <definedName name="TableB2" localSheetId="22">#REF!</definedName>
    <definedName name="TableB2">#REF!</definedName>
    <definedName name="TableB3" localSheetId="28">#REF!</definedName>
    <definedName name="TableB3" localSheetId="1">#REF!</definedName>
    <definedName name="TableB3" localSheetId="42">#REF!</definedName>
    <definedName name="TableB3" localSheetId="22">#REF!</definedName>
    <definedName name="TableB3">#REF!</definedName>
    <definedName name="TableC1" localSheetId="28">#REF!</definedName>
    <definedName name="TableC1" localSheetId="1">#REF!</definedName>
    <definedName name="TableC1" localSheetId="42">#REF!</definedName>
    <definedName name="TableC1" localSheetId="22">#REF!</definedName>
    <definedName name="TableC1">#REF!</definedName>
    <definedName name="TableC2" localSheetId="28">#REF!</definedName>
    <definedName name="TableC2" localSheetId="1">#REF!</definedName>
    <definedName name="TableC2" localSheetId="42">#REF!</definedName>
    <definedName name="TableC2" localSheetId="22">#REF!</definedName>
    <definedName name="TableC2">#REF!</definedName>
    <definedName name="TableC3" localSheetId="28">#REF!</definedName>
    <definedName name="TableC3" localSheetId="1">#REF!</definedName>
    <definedName name="TableC3" localSheetId="42">#REF!</definedName>
    <definedName name="TableC3" localSheetId="22">#REF!</definedName>
    <definedName name="TableC3">#REF!</definedName>
    <definedName name="tabreal" localSheetId="42">#REF!</definedName>
    <definedName name="tabreal">#REF!</definedName>
    <definedName name="TAME" localSheetId="42">#REF!</definedName>
    <definedName name="TAME">#REF!</definedName>
    <definedName name="TASA" localSheetId="28">#REF!</definedName>
    <definedName name="TASA" localSheetId="1">#REF!</definedName>
    <definedName name="TASA" localSheetId="42">#REF!</definedName>
    <definedName name="TASA" localSheetId="22">#REF!</definedName>
    <definedName name="TASA">#REF!</definedName>
    <definedName name="TASAS" localSheetId="28">#REF!</definedName>
    <definedName name="TASAS" localSheetId="1">#REF!</definedName>
    <definedName name="TASAS" localSheetId="42">#REF!</definedName>
    <definedName name="TASAS" localSheetId="22">#REF!</definedName>
    <definedName name="TASAS">#REF!</definedName>
    <definedName name="Tasas_Interes_06R">[153]A!$A$1:$T$54</definedName>
    <definedName name="Tbl_GFN" localSheetId="29">[154]Table_GEF!$B$2:$T$53</definedName>
    <definedName name="Tbl_GFN" localSheetId="42">[154]Table_GEF!$B$2:$T$53</definedName>
    <definedName name="Tbl_GFN">[154]Table_GEF!$B$2:$T$53</definedName>
    <definedName name="tblChecks">[108]ErrCheck!$A$3:$E$5</definedName>
    <definedName name="tblLinks">[108]Links!$A$4:$F$33</definedName>
    <definedName name="tc">#VALUE!</definedName>
    <definedName name="TCN">[85]SREAL!A$158</definedName>
    <definedName name="TD" localSheetId="28">#REF!</definedName>
    <definedName name="TD" localSheetId="1">#REF!</definedName>
    <definedName name="TD" localSheetId="29">#REF!</definedName>
    <definedName name="TD" localSheetId="42">#REF!</definedName>
    <definedName name="TD" localSheetId="43">#REF!</definedName>
    <definedName name="TD" localSheetId="18">#REF!</definedName>
    <definedName name="TD" localSheetId="20">#REF!</definedName>
    <definedName name="TD" localSheetId="21">#REF!</definedName>
    <definedName name="TD" localSheetId="22">#REF!</definedName>
    <definedName name="TD">#REF!</definedName>
    <definedName name="TD1A" localSheetId="28">#REF!</definedName>
    <definedName name="TD1A" localSheetId="1">#REF!</definedName>
    <definedName name="TD1A" localSheetId="42">#REF!</definedName>
    <definedName name="TD1A" localSheetId="43">#REF!</definedName>
    <definedName name="TD1A" localSheetId="22">#REF!</definedName>
    <definedName name="TD1A">#REF!</definedName>
    <definedName name="TDATE" localSheetId="42">#REF!</definedName>
    <definedName name="TDATE">#REF!</definedName>
    <definedName name="teetwetw" localSheetId="28" hidden="1">#REF!</definedName>
    <definedName name="teetwetw" localSheetId="1" hidden="1">#REF!</definedName>
    <definedName name="teetwetw" localSheetId="42" hidden="1">#REF!</definedName>
    <definedName name="teetwetw" localSheetId="43" hidden="1">#REF!</definedName>
    <definedName name="teetwetw" localSheetId="22" hidden="1">#REF!</definedName>
    <definedName name="teetwetw" hidden="1">#REF!</definedName>
    <definedName name="TELAS" localSheetId="28">#REF!</definedName>
    <definedName name="TELAS" localSheetId="1">#REF!</definedName>
    <definedName name="TELAS" localSheetId="42">#REF!</definedName>
    <definedName name="TELAS" localSheetId="22">#REF!</definedName>
    <definedName name="TELAS">#REF!</definedName>
    <definedName name="Template_Table" localSheetId="28">#REF!</definedName>
    <definedName name="Template_Table" localSheetId="1">#REF!</definedName>
    <definedName name="Template_Table" localSheetId="42">#REF!</definedName>
    <definedName name="Template_Table" localSheetId="22">#REF!</definedName>
    <definedName name="Template_Table">#REF!</definedName>
    <definedName name="terte" localSheetId="28" hidden="1">#REF!</definedName>
    <definedName name="terte" localSheetId="1" hidden="1">#REF!</definedName>
    <definedName name="terte" localSheetId="42" hidden="1">#REF!</definedName>
    <definedName name="terte" localSheetId="22" hidden="1">#REF!</definedName>
    <definedName name="terte" hidden="1">#REF!</definedName>
    <definedName name="tete" localSheetId="28" hidden="1">#REF!</definedName>
    <definedName name="tete" localSheetId="1" hidden="1">#REF!</definedName>
    <definedName name="tete" localSheetId="42" hidden="1">#REF!</definedName>
    <definedName name="tete" localSheetId="22" hidden="1">#REF!</definedName>
    <definedName name="tete" hidden="1">#REF!</definedName>
    <definedName name="tetetwe" hidden="1">'[99]Fax a enviar'!#REF!</definedName>
    <definedName name="TEXTO1" localSheetId="42">#REF!</definedName>
    <definedName name="TEXTO1">#REF!</definedName>
    <definedName name="TEXTO2" localSheetId="42">#REF!</definedName>
    <definedName name="TEXTO2">#REF!</definedName>
    <definedName name="textToday" localSheetId="28">#REF!</definedName>
    <definedName name="textToday" localSheetId="1">#REF!</definedName>
    <definedName name="textToday" localSheetId="29">#REF!</definedName>
    <definedName name="textToday" localSheetId="42">#REF!</definedName>
    <definedName name="textToday" localSheetId="43">#REF!</definedName>
    <definedName name="textToday" localSheetId="18">#REF!</definedName>
    <definedName name="textToday" localSheetId="20">#REF!</definedName>
    <definedName name="textToday" localSheetId="21">#REF!</definedName>
    <definedName name="textToday" localSheetId="22">#REF!</definedName>
    <definedName name="textToday">#REF!</definedName>
    <definedName name="TIPOCAMBIO" localSheetId="28">#REF!</definedName>
    <definedName name="TIPOCAMBIO" localSheetId="1">#REF!</definedName>
    <definedName name="TIPOCAMBIO" localSheetId="42">#REF!</definedName>
    <definedName name="TIPOCAMBIO" localSheetId="43">#REF!</definedName>
    <definedName name="TIPOCAMBIO" localSheetId="22">#REF!</definedName>
    <definedName name="TIPOCAMBIO">#REF!</definedName>
    <definedName name="TITLES" localSheetId="28">#REF!</definedName>
    <definedName name="TITLES" localSheetId="1">#REF!</definedName>
    <definedName name="TITLES" localSheetId="42">#REF!</definedName>
    <definedName name="TITLES" localSheetId="43">#REF!</definedName>
    <definedName name="TITLES" localSheetId="22">#REF!</definedName>
    <definedName name="TITLES">#REF!</definedName>
    <definedName name="TítuloDeColumna1" localSheetId="28">#REF!</definedName>
    <definedName name="TítuloDeColumna1" localSheetId="42">#REF!</definedName>
    <definedName name="TítuloDeColumna1" localSheetId="22">#REF!</definedName>
    <definedName name="TítuloDeColumna1">#REF!</definedName>
    <definedName name="TítuloDeColumna2" localSheetId="28">#REF!</definedName>
    <definedName name="TítuloDeColumna2" localSheetId="42">#REF!</definedName>
    <definedName name="TítuloDeColumna2" localSheetId="22">#REF!</definedName>
    <definedName name="TítuloDeColumna2">#REF!</definedName>
    <definedName name="títulos" localSheetId="42">#REF!</definedName>
    <definedName name="títulos">#REF!</definedName>
    <definedName name="_xlnm.Print_Titles" localSheetId="28">#REF!</definedName>
    <definedName name="_xlnm.Print_Titles" localSheetId="1">#REF!</definedName>
    <definedName name="_xlnm.Print_Titles" localSheetId="42">#REF!</definedName>
    <definedName name="_xlnm.Print_Titles" localSheetId="43">#REF!</definedName>
    <definedName name="_xlnm.Print_Titles" localSheetId="22">#REF!</definedName>
    <definedName name="_xlnm.Print_Titles">#REF!</definedName>
    <definedName name="tj" localSheetId="19" hidden="1">{"Riqfin97",#N/A,FALSE,"Tran";"Riqfinpro",#N/A,FALSE,"Tran"}</definedName>
    <definedName name="tj" localSheetId="23" hidden="1">{"Riqfin97",#N/A,FALSE,"Tran";"Riqfinpro",#N/A,FALSE,"Tran"}</definedName>
    <definedName name="tj" localSheetId="28" hidden="1">{"Riqfin97",#N/A,FALSE,"Tran";"Riqfinpro",#N/A,FALSE,"Tran"}</definedName>
    <definedName name="tj" localSheetId="30" hidden="1">{"Riqfin97",#N/A,FALSE,"Tran";"Riqfinpro",#N/A,FALSE,"Tran"}</definedName>
    <definedName name="tj" localSheetId="1" hidden="1">{"Riqfin97",#N/A,FALSE,"Tran";"Riqfinpro",#N/A,FALSE,"Tran"}</definedName>
    <definedName name="tj" localSheetId="24" hidden="1">{"Riqfin97",#N/A,FALSE,"Tran";"Riqfinpro",#N/A,FALSE,"Tran"}</definedName>
    <definedName name="tj" localSheetId="25" hidden="1">{"Riqfin97",#N/A,FALSE,"Tran";"Riqfinpro",#N/A,FALSE,"Tran"}</definedName>
    <definedName name="tj" localSheetId="26" hidden="1">{"Riqfin97",#N/A,FALSE,"Tran";"Riqfinpro",#N/A,FALSE,"Tran"}</definedName>
    <definedName name="tj" localSheetId="27" hidden="1">{"Riqfin97",#N/A,FALSE,"Tran";"Riqfinpro",#N/A,FALSE,"Tran"}</definedName>
    <definedName name="tj" localSheetId="29" hidden="1">{"Riqfin97",#N/A,FALSE,"Tran";"Riqfinpro",#N/A,FALSE,"Tran"}</definedName>
    <definedName name="tj" localSheetId="41" hidden="1">{"Riqfin97",#N/A,FALSE,"Tran";"Riqfinpro",#N/A,FALSE,"Tran"}</definedName>
    <definedName name="tj" localSheetId="42" hidden="1">{"Riqfin97",#N/A,FALSE,"Tran";"Riqfinpro",#N/A,FALSE,"Tran"}</definedName>
    <definedName name="tj" localSheetId="43" hidden="1">{"Riqfin97",#N/A,FALSE,"Tran";"Riqfinpro",#N/A,FALSE,"Tran"}</definedName>
    <definedName name="tj" localSheetId="18" hidden="1">{"Riqfin97",#N/A,FALSE,"Tran";"Riqfinpro",#N/A,FALSE,"Tran"}</definedName>
    <definedName name="tj" localSheetId="20" hidden="1">{"Riqfin97",#N/A,FALSE,"Tran";"Riqfinpro",#N/A,FALSE,"Tran"}</definedName>
    <definedName name="tj" localSheetId="21" hidden="1">{"Riqfin97",#N/A,FALSE,"Tran";"Riqfinpro",#N/A,FALSE,"Tran"}</definedName>
    <definedName name="tj" localSheetId="22" hidden="1">{"Riqfin97",#N/A,FALSE,"Tran";"Riqfinpro",#N/A,FALSE,"Tran"}</definedName>
    <definedName name="tj" hidden="1">{"Riqfin97",#N/A,FALSE,"Tran";"Riqfinpro",#N/A,FALSE,"Tran"}</definedName>
    <definedName name="tjutju" hidden="1">'[92]Fax a enviar'!#REF!</definedName>
    <definedName name="TM" localSheetId="28">#REF!</definedName>
    <definedName name="TM" localSheetId="1">#REF!</definedName>
    <definedName name="TM" localSheetId="29">#REF!</definedName>
    <definedName name="TM" localSheetId="42">#REF!</definedName>
    <definedName name="TM" localSheetId="43">#REF!</definedName>
    <definedName name="TM" localSheetId="18">#REF!</definedName>
    <definedName name="TM" localSheetId="20">#REF!</definedName>
    <definedName name="TM" localSheetId="21">#REF!</definedName>
    <definedName name="TM" localSheetId="22">#REF!</definedName>
    <definedName name="TM">#REF!</definedName>
    <definedName name="TM_D" localSheetId="28">#REF!</definedName>
    <definedName name="TM_D" localSheetId="1">#REF!</definedName>
    <definedName name="TM_D" localSheetId="42">#REF!</definedName>
    <definedName name="TM_D" localSheetId="43">#REF!</definedName>
    <definedName name="TM_D" localSheetId="22">#REF!</definedName>
    <definedName name="TM_D">#REF!</definedName>
    <definedName name="TM_DPCH" localSheetId="28">#REF!</definedName>
    <definedName name="TM_DPCH" localSheetId="1">#REF!</definedName>
    <definedName name="TM_DPCH" localSheetId="42">#REF!</definedName>
    <definedName name="TM_DPCH" localSheetId="43">#REF!</definedName>
    <definedName name="TM_DPCH" localSheetId="22">#REF!</definedName>
    <definedName name="TM_DPCH">#REF!</definedName>
    <definedName name="TM_R" localSheetId="28">#REF!</definedName>
    <definedName name="TM_R" localSheetId="1">#REF!</definedName>
    <definedName name="TM_R" localSheetId="42">#REF!</definedName>
    <definedName name="TM_R" localSheetId="22">#REF!</definedName>
    <definedName name="TM_R">#REF!</definedName>
    <definedName name="TM_RPCH" localSheetId="28">#REF!</definedName>
    <definedName name="TM_RPCH" localSheetId="1">#REF!</definedName>
    <definedName name="TM_RPCH" localSheetId="42">#REF!</definedName>
    <definedName name="TM_RPCH" localSheetId="22">#REF!</definedName>
    <definedName name="TM_RPCH">#REF!</definedName>
    <definedName name="TMG" localSheetId="28">#REF!</definedName>
    <definedName name="TMG" localSheetId="1">#REF!</definedName>
    <definedName name="TMG" localSheetId="42">#REF!</definedName>
    <definedName name="TMG" localSheetId="22">#REF!</definedName>
    <definedName name="TMG">#REF!</definedName>
    <definedName name="TMG_D">[76]Q5!$E$23:$AH$23</definedName>
    <definedName name="TMG_DPCH" localSheetId="28">#REF!</definedName>
    <definedName name="TMG_DPCH" localSheetId="1">#REF!</definedName>
    <definedName name="TMG_DPCH" localSheetId="29">#REF!</definedName>
    <definedName name="TMG_DPCH" localSheetId="42">#REF!</definedName>
    <definedName name="TMG_DPCH" localSheetId="43">#REF!</definedName>
    <definedName name="TMG_DPCH" localSheetId="18">#REF!</definedName>
    <definedName name="TMG_DPCH" localSheetId="20">#REF!</definedName>
    <definedName name="TMG_DPCH" localSheetId="21">#REF!</definedName>
    <definedName name="TMG_DPCH" localSheetId="22">#REF!</definedName>
    <definedName name="TMG_DPCH">#REF!</definedName>
    <definedName name="TMG_R" localSheetId="28">#REF!</definedName>
    <definedName name="TMG_R" localSheetId="1">#REF!</definedName>
    <definedName name="TMG_R" localSheetId="42">#REF!</definedName>
    <definedName name="TMG_R" localSheetId="43">#REF!</definedName>
    <definedName name="TMG_R" localSheetId="22">#REF!</definedName>
    <definedName name="TMG_R">#REF!</definedName>
    <definedName name="TMG_RPCH" localSheetId="28">#REF!</definedName>
    <definedName name="TMG_RPCH" localSheetId="1">#REF!</definedName>
    <definedName name="TMG_RPCH" localSheetId="42">#REF!</definedName>
    <definedName name="TMG_RPCH" localSheetId="43">#REF!</definedName>
    <definedName name="TMG_RPCH" localSheetId="22">#REF!</definedName>
    <definedName name="TMG_RPCH">#REF!</definedName>
    <definedName name="TMGO">#N/A</definedName>
    <definedName name="TMGO_D" localSheetId="28">#REF!</definedName>
    <definedName name="TMGO_D" localSheetId="1">#REF!</definedName>
    <definedName name="TMGO_D" localSheetId="29">#REF!</definedName>
    <definedName name="TMGO_D" localSheetId="42">#REF!</definedName>
    <definedName name="TMGO_D" localSheetId="43">#REF!</definedName>
    <definedName name="TMGO_D" localSheetId="18">#REF!</definedName>
    <definedName name="TMGO_D" localSheetId="20">#REF!</definedName>
    <definedName name="TMGO_D" localSheetId="21">#REF!</definedName>
    <definedName name="TMGO_D" localSheetId="22">#REF!</definedName>
    <definedName name="TMGO_D">#REF!</definedName>
    <definedName name="TMGO_DPCH" localSheetId="28">#REF!</definedName>
    <definedName name="TMGO_DPCH" localSheetId="1">#REF!</definedName>
    <definedName name="TMGO_DPCH" localSheetId="42">#REF!</definedName>
    <definedName name="TMGO_DPCH" localSheetId="43">#REF!</definedName>
    <definedName name="TMGO_DPCH" localSheetId="22">#REF!</definedName>
    <definedName name="TMGO_DPCH">#REF!</definedName>
    <definedName name="TMGO_R" localSheetId="28">#REF!</definedName>
    <definedName name="TMGO_R" localSheetId="1">#REF!</definedName>
    <definedName name="TMGO_R" localSheetId="42">#REF!</definedName>
    <definedName name="TMGO_R" localSheetId="43">#REF!</definedName>
    <definedName name="TMGO_R" localSheetId="22">#REF!</definedName>
    <definedName name="TMGO_R">#REF!</definedName>
    <definedName name="TMGO_RPCH" localSheetId="28">#REF!</definedName>
    <definedName name="TMGO_RPCH" localSheetId="1">#REF!</definedName>
    <definedName name="TMGO_RPCH" localSheetId="42">#REF!</definedName>
    <definedName name="TMGO_RPCH" localSheetId="22">#REF!</definedName>
    <definedName name="TMGO_RPCH">#REF!</definedName>
    <definedName name="TMGXO" localSheetId="28">#REF!</definedName>
    <definedName name="TMGXO" localSheetId="1">#REF!</definedName>
    <definedName name="TMGXO" localSheetId="42">#REF!</definedName>
    <definedName name="TMGXO" localSheetId="22">#REF!</definedName>
    <definedName name="TMGXO">#REF!</definedName>
    <definedName name="TMGXO_D" localSheetId="28">#REF!</definedName>
    <definedName name="TMGXO_D" localSheetId="1">#REF!</definedName>
    <definedName name="TMGXO_D" localSheetId="42">#REF!</definedName>
    <definedName name="TMGXO_D" localSheetId="22">#REF!</definedName>
    <definedName name="TMGXO_D">#REF!</definedName>
    <definedName name="TMGXO_DPCH" localSheetId="28">#REF!</definedName>
    <definedName name="TMGXO_DPCH" localSheetId="1">#REF!</definedName>
    <definedName name="TMGXO_DPCH" localSheetId="42">#REF!</definedName>
    <definedName name="TMGXO_DPCH" localSheetId="22">#REF!</definedName>
    <definedName name="TMGXO_DPCH">#REF!</definedName>
    <definedName name="TMGXO_R" localSheetId="28">#REF!</definedName>
    <definedName name="TMGXO_R" localSheetId="1">#REF!</definedName>
    <definedName name="TMGXO_R" localSheetId="42">#REF!</definedName>
    <definedName name="TMGXO_R" localSheetId="22">#REF!</definedName>
    <definedName name="TMGXO_R">#REF!</definedName>
    <definedName name="TMGXO_RPCH" localSheetId="28">#REF!</definedName>
    <definedName name="TMGXO_RPCH" localSheetId="1">#REF!</definedName>
    <definedName name="TMGXO_RPCH" localSheetId="42">#REF!</definedName>
    <definedName name="TMGXO_RPCH" localSheetId="22">#REF!</definedName>
    <definedName name="TMGXO_RPCH">#REF!</definedName>
    <definedName name="TMS" localSheetId="28">#REF!</definedName>
    <definedName name="TMS" localSheetId="1">#REF!</definedName>
    <definedName name="TMS" localSheetId="42">#REF!</definedName>
    <definedName name="TMS" localSheetId="22">#REF!</definedName>
    <definedName name="TMS">#REF!</definedName>
    <definedName name="TNAME" localSheetId="42">#REF!</definedName>
    <definedName name="TNAME">#REF!</definedName>
    <definedName name="tnt">#N/A</definedName>
    <definedName name="TNTmar">#N/A</definedName>
    <definedName name="tntoct">#N/A</definedName>
    <definedName name="TOC" localSheetId="28">#REF!</definedName>
    <definedName name="TOC" localSheetId="1">#REF!</definedName>
    <definedName name="TOC" localSheetId="42">#REF!</definedName>
    <definedName name="TOC" localSheetId="22">#REF!</definedName>
    <definedName name="TOC">#REF!</definedName>
    <definedName name="TODO">[155]BCC!$A$1:$N$821,[155]BCC!$A$822:$N$1624</definedName>
    <definedName name="TOT00" localSheetId="28">#REF!</definedName>
    <definedName name="TOT00" localSheetId="1">#REF!</definedName>
    <definedName name="TOT00" localSheetId="29">#REF!</definedName>
    <definedName name="TOT00" localSheetId="42">#REF!</definedName>
    <definedName name="TOT00" localSheetId="43">#REF!</definedName>
    <definedName name="TOT00" localSheetId="18">#REF!</definedName>
    <definedName name="TOT00" localSheetId="20">#REF!</definedName>
    <definedName name="TOT00" localSheetId="21">#REF!</definedName>
    <definedName name="TOT00" localSheetId="22">#REF!</definedName>
    <definedName name="TOT00">#REF!</definedName>
    <definedName name="TOTAL" localSheetId="28">#REF!</definedName>
    <definedName name="TOTAL" localSheetId="1">#REF!</definedName>
    <definedName name="TOTAL" localSheetId="42">#REF!</definedName>
    <definedName name="TOTAL" localSheetId="43">#REF!</definedName>
    <definedName name="TOTAL" localSheetId="22">#REF!</definedName>
    <definedName name="TOTAL">#REF!</definedName>
    <definedName name="TOWEO" localSheetId="42">#REF!</definedName>
    <definedName name="TOWEO">#REF!</definedName>
    <definedName name="Trade" localSheetId="28">#REF!</definedName>
    <definedName name="Trade" localSheetId="1">#REF!</definedName>
    <definedName name="Trade" localSheetId="42">#REF!</definedName>
    <definedName name="Trade" localSheetId="43">#REF!</definedName>
    <definedName name="Trade" localSheetId="22">#REF!</definedName>
    <definedName name="Trade">#REF!</definedName>
    <definedName name="TRADE3" localSheetId="43">[20]Trade!#REF!</definedName>
    <definedName name="TRADE3" localSheetId="22">[20]Trade!#REF!</definedName>
    <definedName name="TRADE3">[20]Trade!#REF!</definedName>
    <definedName name="trans" localSheetId="42">#REF!</definedName>
    <definedName name="trans">#REF!</definedName>
    <definedName name="TransChoice" localSheetId="19">OFFSET(TransList,0,0,COUNTA(TransList),1)</definedName>
    <definedName name="TransChoice" localSheetId="23">OFFSET(TransList,0,0,COUNTA(TransList),1)</definedName>
    <definedName name="TransChoice" localSheetId="28">OFFSET(TransList,0,0,COUNTA(TransList),1)</definedName>
    <definedName name="TransChoice" localSheetId="30">OFFSET(TransList,0,0,COUNTA(TransList),1)</definedName>
    <definedName name="TransChoice" localSheetId="37">OFFSET(TransList,0,0,COUNTA(TransList),1)</definedName>
    <definedName name="TransChoice" localSheetId="38">OFFSET(TransList,0,0,COUNTA(TransList),1)</definedName>
    <definedName name="TransChoice" localSheetId="39">OFFSET(TransList,0,0,COUNTA(TransList),1)</definedName>
    <definedName name="TransChoice" localSheetId="40">OFFSET(TransList,0,0,COUNTA(TransList),1)</definedName>
    <definedName name="TransChoice" localSheetId="1">OFFSET(TransList,0,0,COUNTA(TransList),1)</definedName>
    <definedName name="TransChoice" localSheetId="24">OFFSET(TransList,0,0,COUNTA(TransList),1)</definedName>
    <definedName name="TransChoice" localSheetId="25">OFFSET(TransList,0,0,COUNTA(TransList),1)</definedName>
    <definedName name="TransChoice" localSheetId="26">OFFSET(TransList,0,0,COUNTA(TransList),1)</definedName>
    <definedName name="TransChoice" localSheetId="27">OFFSET(TransList,0,0,COUNTA(TransList),1)</definedName>
    <definedName name="TransChoice" localSheetId="29">OFFSET(TransList,0,0,COUNTA(TransList),1)</definedName>
    <definedName name="TransChoice" localSheetId="41">OFFSET(TransList,0,0,COUNTA(TransList),1)</definedName>
    <definedName name="TransChoice" localSheetId="42">OFFSET(TransList,0,0,COUNTA(TransList),1)</definedName>
    <definedName name="TransChoice" localSheetId="43">OFFSET(TransList,0,0,COUNTA(TransList),1)</definedName>
    <definedName name="TransChoice" localSheetId="18">OFFSET(TransList,0,0,COUNTA(TransList),1)</definedName>
    <definedName name="TransChoice" localSheetId="20">OFFSET(TransList,0,0,COUNTA(TransList),1)</definedName>
    <definedName name="TransChoice" localSheetId="21">OFFSET(TransList,0,0,COUNTA(TransList),1)</definedName>
    <definedName name="TransChoice" localSheetId="22">OFFSET(TransList,0,0,COUNTA(TransList),1)</definedName>
    <definedName name="TransChoice">OFFSET(TransList,0,0,COUNTA(TransList),1)</definedName>
    <definedName name="Transfer_check" localSheetId="42">#REF!</definedName>
    <definedName name="Transfer_check">#REF!</definedName>
    <definedName name="TRANSFERENCIA" localSheetId="37">[77]!TRANSFERENCIA</definedName>
    <definedName name="TRANSFERENCIA" localSheetId="38">[77]!TRANSFERENCIA</definedName>
    <definedName name="TRANSFERENCIA" localSheetId="39">[77]!TRANSFERENCIA</definedName>
    <definedName name="TRANSFERENCIA" localSheetId="40">[77]!TRANSFERENCIA</definedName>
    <definedName name="TRANSFERENCIA">[77]!TRANSFERENCIA</definedName>
    <definedName name="TRANSFERENCIA_DE_SERVICIOS__LEY_N__24049_Y_COMPLEMENTARIAS">[4]C!$B$14:$N$14</definedName>
    <definedName name="TRANSNAVE" localSheetId="42">#REF!</definedName>
    <definedName name="TRANSNAVE">#REF!</definedName>
    <definedName name="transp">#N/A</definedName>
    <definedName name="transporte">#N/A</definedName>
    <definedName name="TRAS">#N/A</definedName>
    <definedName name="trert" localSheetId="23" hidden="1">'[99]Fax a enviar'!#REF!</definedName>
    <definedName name="trert" localSheetId="28" hidden="1">'[99]Fax a enviar'!#REF!</definedName>
    <definedName name="trert" localSheetId="29" hidden="1">'[99]Fax a enviar'!#REF!</definedName>
    <definedName name="trert" localSheetId="43" hidden="1">'[99]Fax a enviar'!#REF!</definedName>
    <definedName name="trert" localSheetId="18" hidden="1">'[99]Fax a enviar'!#REF!</definedName>
    <definedName name="trert" localSheetId="20" hidden="1">'[99]Fax a enviar'!#REF!</definedName>
    <definedName name="trert" localSheetId="21" hidden="1">'[99]Fax a enviar'!#REF!</definedName>
    <definedName name="trert" localSheetId="22" hidden="1">'[99]Fax a enviar'!#REF!</definedName>
    <definedName name="trert" hidden="1">'[99]Fax a enviar'!#REF!</definedName>
    <definedName name="TRIGO" localSheetId="28">#REF!</definedName>
    <definedName name="TRIGO" localSheetId="1">#REF!</definedName>
    <definedName name="TRIGO" localSheetId="29">#REF!</definedName>
    <definedName name="TRIGO" localSheetId="42">#REF!</definedName>
    <definedName name="TRIGO" localSheetId="43">#REF!</definedName>
    <definedName name="TRIGO" localSheetId="18">#REF!</definedName>
    <definedName name="TRIGO" localSheetId="20">#REF!</definedName>
    <definedName name="TRIGO" localSheetId="21">#REF!</definedName>
    <definedName name="TRIGO" localSheetId="22">#REF!</definedName>
    <definedName name="TRIGO">#REF!</definedName>
    <definedName name="Trim">[125]Codigos!$A$5:$E$11</definedName>
    <definedName name="trim9702">[156]bop1!#REF!</definedName>
    <definedName name="trim9798990001">'[157]bop1datos rev'!#REF!</definedName>
    <definedName name="trimestres9902">[156]bop1!#REF!</definedName>
    <definedName name="trrtr" localSheetId="28" hidden="1">#REF!</definedName>
    <definedName name="trrtr" localSheetId="1" hidden="1">#REF!</definedName>
    <definedName name="trrtr" localSheetId="29" hidden="1">#REF!</definedName>
    <definedName name="trrtr" localSheetId="42" hidden="1">#REF!</definedName>
    <definedName name="trrtr" localSheetId="43" hidden="1">#REF!</definedName>
    <definedName name="trrtr" localSheetId="18" hidden="1">#REF!</definedName>
    <definedName name="trrtr" localSheetId="20" hidden="1">#REF!</definedName>
    <definedName name="trrtr" localSheetId="21" hidden="1">#REF!</definedName>
    <definedName name="trrtr" localSheetId="22" hidden="1">#REF!</definedName>
    <definedName name="trrtr" hidden="1">#REF!</definedName>
    <definedName name="trtert" localSheetId="29" hidden="1">'[99]Fax a enviar'!#REF!</definedName>
    <definedName name="trtert" localSheetId="43" hidden="1">'[99]Fax a enviar'!#REF!</definedName>
    <definedName name="trtert" localSheetId="18" hidden="1">'[99]Fax a enviar'!#REF!</definedName>
    <definedName name="trtert" localSheetId="20" hidden="1">'[99]Fax a enviar'!#REF!</definedName>
    <definedName name="trtert" localSheetId="21" hidden="1">'[99]Fax a enviar'!#REF!</definedName>
    <definedName name="trtert" localSheetId="22" hidden="1">'[99]Fax a enviar'!#REF!</definedName>
    <definedName name="trtert" hidden="1">'[99]Fax a enviar'!#REF!</definedName>
    <definedName name="trtr" localSheetId="29" hidden="1">'[99]Fax a enviar'!#REF!</definedName>
    <definedName name="trtr" localSheetId="43" hidden="1">'[99]Fax a enviar'!#REF!</definedName>
    <definedName name="trtr" localSheetId="18" hidden="1">'[99]Fax a enviar'!#REF!</definedName>
    <definedName name="trtr" localSheetId="20" hidden="1">'[99]Fax a enviar'!#REF!</definedName>
    <definedName name="trtr" localSheetId="21" hidden="1">'[99]Fax a enviar'!#REF!</definedName>
    <definedName name="trtr" localSheetId="22" hidden="1">'[99]Fax a enviar'!#REF!</definedName>
    <definedName name="trtr" hidden="1">'[99]Fax a enviar'!#REF!</definedName>
    <definedName name="tt" localSheetId="28">#REF!</definedName>
    <definedName name="tt" localSheetId="1">#REF!</definedName>
    <definedName name="tt" localSheetId="29">#REF!</definedName>
    <definedName name="tt" localSheetId="42">#REF!</definedName>
    <definedName name="tt" localSheetId="43">#REF!</definedName>
    <definedName name="tt" localSheetId="18">#REF!</definedName>
    <definedName name="tt" localSheetId="20">#REF!</definedName>
    <definedName name="tt" localSheetId="21">#REF!</definedName>
    <definedName name="tt" localSheetId="22">#REF!</definedName>
    <definedName name="tt">#REF!</definedName>
    <definedName name="tta" localSheetId="28">#REF!</definedName>
    <definedName name="tta" localSheetId="1">#REF!</definedName>
    <definedName name="tta" localSheetId="42">#REF!</definedName>
    <definedName name="tta" localSheetId="43">#REF!</definedName>
    <definedName name="tta" localSheetId="22">#REF!</definedName>
    <definedName name="tta">#REF!</definedName>
    <definedName name="ttaa" localSheetId="28">#REF!</definedName>
    <definedName name="ttaa" localSheetId="1">#REF!</definedName>
    <definedName name="ttaa" localSheetId="42">#REF!</definedName>
    <definedName name="ttaa" localSheetId="43">#REF!</definedName>
    <definedName name="ttaa" localSheetId="22">#REF!</definedName>
    <definedName name="ttaa">#REF!</definedName>
    <definedName name="ttetet" localSheetId="43" hidden="1">'[99]Fax a enviar'!#REF!</definedName>
    <definedName name="ttetet" localSheetId="22" hidden="1">'[99]Fax a enviar'!#REF!</definedName>
    <definedName name="ttetet" hidden="1">'[99]Fax a enviar'!#REF!</definedName>
    <definedName name="ttt" localSheetId="43" hidden="1">'[92]Fax a enviar'!#REF!</definedName>
    <definedName name="ttt" localSheetId="22" hidden="1">'[92]Fax a enviar'!#REF!</definedName>
    <definedName name="ttt" hidden="1">'[92]Fax a enviar'!#REF!</definedName>
    <definedName name="tttt" localSheetId="19" hidden="1">{"Tab1",#N/A,FALSE,"P";"Tab2",#N/A,FALSE,"P"}</definedName>
    <definedName name="tttt" localSheetId="23" hidden="1">{"Tab1",#N/A,FALSE,"P";"Tab2",#N/A,FALSE,"P"}</definedName>
    <definedName name="tttt" localSheetId="28" hidden="1">{"Tab1",#N/A,FALSE,"P";"Tab2",#N/A,FALSE,"P"}</definedName>
    <definedName name="tttt" localSheetId="30" hidden="1">{"Tab1",#N/A,FALSE,"P";"Tab2",#N/A,FALSE,"P"}</definedName>
    <definedName name="tttt" localSheetId="1" hidden="1">{"Tab1",#N/A,FALSE,"P";"Tab2",#N/A,FALSE,"P"}</definedName>
    <definedName name="tttt" localSheetId="24" hidden="1">{"Tab1",#N/A,FALSE,"P";"Tab2",#N/A,FALSE,"P"}</definedName>
    <definedName name="tttt" localSheetId="25" hidden="1">{"Tab1",#N/A,FALSE,"P";"Tab2",#N/A,FALSE,"P"}</definedName>
    <definedName name="tttt" localSheetId="26" hidden="1">{"Tab1",#N/A,FALSE,"P";"Tab2",#N/A,FALSE,"P"}</definedName>
    <definedName name="tttt" localSheetId="27" hidden="1">{"Tab1",#N/A,FALSE,"P";"Tab2",#N/A,FALSE,"P"}</definedName>
    <definedName name="tttt" localSheetId="29" hidden="1">{"Tab1",#N/A,FALSE,"P";"Tab2",#N/A,FALSE,"P"}</definedName>
    <definedName name="tttt" localSheetId="41" hidden="1">{"Tab1",#N/A,FALSE,"P";"Tab2",#N/A,FALSE,"P"}</definedName>
    <definedName name="tttt" localSheetId="42" hidden="1">{"Tab1",#N/A,FALSE,"P";"Tab2",#N/A,FALSE,"P"}</definedName>
    <definedName name="tttt" localSheetId="43" hidden="1">{"Tab1",#N/A,FALSE,"P";"Tab2",#N/A,FALSE,"P"}</definedName>
    <definedName name="tttt" localSheetId="18" hidden="1">{"Tab1",#N/A,FALSE,"P";"Tab2",#N/A,FALSE,"P"}</definedName>
    <definedName name="tttt" localSheetId="20" hidden="1">{"Tab1",#N/A,FALSE,"P";"Tab2",#N/A,FALSE,"P"}</definedName>
    <definedName name="tttt" localSheetId="21" hidden="1">{"Tab1",#N/A,FALSE,"P";"Tab2",#N/A,FALSE,"P"}</definedName>
    <definedName name="tttt" localSheetId="22" hidden="1">{"Tab1",#N/A,FALSE,"P";"Tab2",#N/A,FALSE,"P"}</definedName>
    <definedName name="tttt" hidden="1">{"Tab1",#N/A,FALSE,"P";"Tab2",#N/A,FALSE,"P"}</definedName>
    <definedName name="ttttt" hidden="1">[124]M!#REF!</definedName>
    <definedName name="twetwee" localSheetId="28" hidden="1">#REF!</definedName>
    <definedName name="twetwee" localSheetId="1" hidden="1">#REF!</definedName>
    <definedName name="twetwee" localSheetId="29" hidden="1">#REF!</definedName>
    <definedName name="twetwee" localSheetId="42" hidden="1">#REF!</definedName>
    <definedName name="twetwee" localSheetId="43" hidden="1">#REF!</definedName>
    <definedName name="twetwee" localSheetId="18" hidden="1">#REF!</definedName>
    <definedName name="twetwee" localSheetId="20" hidden="1">#REF!</definedName>
    <definedName name="twetwee" localSheetId="21" hidden="1">#REF!</definedName>
    <definedName name="twetwee" localSheetId="22" hidden="1">#REF!</definedName>
    <definedName name="twetwee" hidden="1">#REF!</definedName>
    <definedName name="TX" localSheetId="28">#REF!</definedName>
    <definedName name="TX" localSheetId="1">#REF!</definedName>
    <definedName name="TX" localSheetId="42">#REF!</definedName>
    <definedName name="TX" localSheetId="43">#REF!</definedName>
    <definedName name="TX" localSheetId="22">#REF!</definedName>
    <definedName name="TX">#REF!</definedName>
    <definedName name="TX_D" localSheetId="28">#REF!</definedName>
    <definedName name="TX_D" localSheetId="1">#REF!</definedName>
    <definedName name="TX_D" localSheetId="42">#REF!</definedName>
    <definedName name="TX_D" localSheetId="43">#REF!</definedName>
    <definedName name="TX_D" localSheetId="22">#REF!</definedName>
    <definedName name="TX_D">#REF!</definedName>
    <definedName name="TX_DPCH" localSheetId="28">#REF!</definedName>
    <definedName name="TX_DPCH" localSheetId="1">#REF!</definedName>
    <definedName name="TX_DPCH" localSheetId="42">#REF!</definedName>
    <definedName name="TX_DPCH" localSheetId="22">#REF!</definedName>
    <definedName name="TX_DPCH">#REF!</definedName>
    <definedName name="TX_R" localSheetId="28">#REF!</definedName>
    <definedName name="TX_R" localSheetId="1">#REF!</definedName>
    <definedName name="TX_R" localSheetId="42">#REF!</definedName>
    <definedName name="TX_R" localSheetId="22">#REF!</definedName>
    <definedName name="TX_R">#REF!</definedName>
    <definedName name="TX_RPCH" localSheetId="28">#REF!</definedName>
    <definedName name="TX_RPCH" localSheetId="1">#REF!</definedName>
    <definedName name="TX_RPCH" localSheetId="42">#REF!</definedName>
    <definedName name="TX_RPCH" localSheetId="22">#REF!</definedName>
    <definedName name="TX_RPCH">#REF!</definedName>
    <definedName name="TXG" localSheetId="28">#REF!</definedName>
    <definedName name="TXG" localSheetId="1">#REF!</definedName>
    <definedName name="TXG" localSheetId="42">#REF!</definedName>
    <definedName name="TXG" localSheetId="22">#REF!</definedName>
    <definedName name="TXG">#REF!</definedName>
    <definedName name="TXG_D">#N/A</definedName>
    <definedName name="TXG_DPCH" localSheetId="28">#REF!</definedName>
    <definedName name="TXG_DPCH" localSheetId="1">#REF!</definedName>
    <definedName name="TXG_DPCH" localSheetId="29">#REF!</definedName>
    <definedName name="TXG_DPCH" localSheetId="42">#REF!</definedName>
    <definedName name="TXG_DPCH" localSheetId="43">#REF!</definedName>
    <definedName name="TXG_DPCH" localSheetId="18">#REF!</definedName>
    <definedName name="TXG_DPCH" localSheetId="20">#REF!</definedName>
    <definedName name="TXG_DPCH" localSheetId="21">#REF!</definedName>
    <definedName name="TXG_DPCH" localSheetId="22">#REF!</definedName>
    <definedName name="TXG_DPCH">#REF!</definedName>
    <definedName name="TXG_R" localSheetId="28">#REF!</definedName>
    <definedName name="TXG_R" localSheetId="1">#REF!</definedName>
    <definedName name="TXG_R" localSheetId="42">#REF!</definedName>
    <definedName name="TXG_R" localSheetId="43">#REF!</definedName>
    <definedName name="TXG_R" localSheetId="22">#REF!</definedName>
    <definedName name="TXG_R">#REF!</definedName>
    <definedName name="TXG_RPCH" localSheetId="28">#REF!</definedName>
    <definedName name="TXG_RPCH" localSheetId="1">#REF!</definedName>
    <definedName name="TXG_RPCH" localSheetId="42">#REF!</definedName>
    <definedName name="TXG_RPCH" localSheetId="43">#REF!</definedName>
    <definedName name="TXG_RPCH" localSheetId="22">#REF!</definedName>
    <definedName name="TXG_RPCH">#REF!</definedName>
    <definedName name="TXGO">#N/A</definedName>
    <definedName name="TXGO_D" localSheetId="28">#REF!</definedName>
    <definedName name="TXGO_D" localSheetId="1">#REF!</definedName>
    <definedName name="TXGO_D" localSheetId="29">#REF!</definedName>
    <definedName name="TXGO_D" localSheetId="42">#REF!</definedName>
    <definedName name="TXGO_D" localSheetId="43">#REF!</definedName>
    <definedName name="TXGO_D" localSheetId="18">#REF!</definedName>
    <definedName name="TXGO_D" localSheetId="20">#REF!</definedName>
    <definedName name="TXGO_D" localSheetId="21">#REF!</definedName>
    <definedName name="TXGO_D" localSheetId="22">#REF!</definedName>
    <definedName name="TXGO_D">#REF!</definedName>
    <definedName name="TXGO_DPCH" localSheetId="28">#REF!</definedName>
    <definedName name="TXGO_DPCH" localSheetId="1">#REF!</definedName>
    <definedName name="TXGO_DPCH" localSheetId="42">#REF!</definedName>
    <definedName name="TXGO_DPCH" localSheetId="43">#REF!</definedName>
    <definedName name="TXGO_DPCH" localSheetId="22">#REF!</definedName>
    <definedName name="TXGO_DPCH">#REF!</definedName>
    <definedName name="TXGO_R" localSheetId="28">#REF!</definedName>
    <definedName name="TXGO_R" localSheetId="1">#REF!</definedName>
    <definedName name="TXGO_R" localSheetId="42">#REF!</definedName>
    <definedName name="TXGO_R" localSheetId="43">#REF!</definedName>
    <definedName name="TXGO_R" localSheetId="22">#REF!</definedName>
    <definedName name="TXGO_R">#REF!</definedName>
    <definedName name="TXGO_RPCH" localSheetId="28">#REF!</definedName>
    <definedName name="TXGO_RPCH" localSheetId="1">#REF!</definedName>
    <definedName name="TXGO_RPCH" localSheetId="42">#REF!</definedName>
    <definedName name="TXGO_RPCH" localSheetId="22">#REF!</definedName>
    <definedName name="TXGO_RPCH">#REF!</definedName>
    <definedName name="TXGXO" localSheetId="28">#REF!</definedName>
    <definedName name="TXGXO" localSheetId="1">#REF!</definedName>
    <definedName name="TXGXO" localSheetId="42">#REF!</definedName>
    <definedName name="TXGXO" localSheetId="22">#REF!</definedName>
    <definedName name="TXGXO">#REF!</definedName>
    <definedName name="TXGXO_D" localSheetId="28">#REF!</definedName>
    <definedName name="TXGXO_D" localSheetId="1">#REF!</definedName>
    <definedName name="TXGXO_D" localSheetId="42">#REF!</definedName>
    <definedName name="TXGXO_D" localSheetId="22">#REF!</definedName>
    <definedName name="TXGXO_D">#REF!</definedName>
    <definedName name="TXGXO_DPCH" localSheetId="28">#REF!</definedName>
    <definedName name="TXGXO_DPCH" localSheetId="1">#REF!</definedName>
    <definedName name="TXGXO_DPCH" localSheetId="42">#REF!</definedName>
    <definedName name="TXGXO_DPCH" localSheetId="22">#REF!</definedName>
    <definedName name="TXGXO_DPCH">#REF!</definedName>
    <definedName name="TXGXO_R" localSheetId="28">#REF!</definedName>
    <definedName name="TXGXO_R" localSheetId="1">#REF!</definedName>
    <definedName name="TXGXO_R" localSheetId="42">#REF!</definedName>
    <definedName name="TXGXO_R" localSheetId="22">#REF!</definedName>
    <definedName name="TXGXO_R">#REF!</definedName>
    <definedName name="TXGXO_RPCH" localSheetId="28">#REF!</definedName>
    <definedName name="TXGXO_RPCH" localSheetId="1">#REF!</definedName>
    <definedName name="TXGXO_RPCH" localSheetId="42">#REF!</definedName>
    <definedName name="TXGXO_RPCH" localSheetId="22">#REF!</definedName>
    <definedName name="TXGXO_RPCH">#REF!</definedName>
    <definedName name="TXS" localSheetId="28">#REF!</definedName>
    <definedName name="TXS" localSheetId="1">#REF!</definedName>
    <definedName name="TXS" localSheetId="42">#REF!</definedName>
    <definedName name="TXS" localSheetId="22">#REF!</definedName>
    <definedName name="TXS">#REF!</definedName>
    <definedName name="ty" localSheetId="19" hidden="1">{"Riqfin97",#N/A,FALSE,"Tran";"Riqfinpro",#N/A,FALSE,"Tran"}</definedName>
    <definedName name="ty" localSheetId="23" hidden="1">{"Riqfin97",#N/A,FALSE,"Tran";"Riqfinpro",#N/A,FALSE,"Tran"}</definedName>
    <definedName name="ty" localSheetId="28" hidden="1">{"Riqfin97",#N/A,FALSE,"Tran";"Riqfinpro",#N/A,FALSE,"Tran"}</definedName>
    <definedName name="ty" localSheetId="30" hidden="1">{"Riqfin97",#N/A,FALSE,"Tran";"Riqfinpro",#N/A,FALSE,"Tran"}</definedName>
    <definedName name="ty" localSheetId="1" hidden="1">{"Riqfin97",#N/A,FALSE,"Tran";"Riqfinpro",#N/A,FALSE,"Tran"}</definedName>
    <definedName name="ty" localSheetId="24" hidden="1">{"Riqfin97",#N/A,FALSE,"Tran";"Riqfinpro",#N/A,FALSE,"Tran"}</definedName>
    <definedName name="ty" localSheetId="25" hidden="1">{"Riqfin97",#N/A,FALSE,"Tran";"Riqfinpro",#N/A,FALSE,"Tran"}</definedName>
    <definedName name="ty" localSheetId="26" hidden="1">{"Riqfin97",#N/A,FALSE,"Tran";"Riqfinpro",#N/A,FALSE,"Tran"}</definedName>
    <definedName name="ty" localSheetId="27" hidden="1">{"Riqfin97",#N/A,FALSE,"Tran";"Riqfinpro",#N/A,FALSE,"Tran"}</definedName>
    <definedName name="ty" localSheetId="29" hidden="1">{"Riqfin97",#N/A,FALSE,"Tran";"Riqfinpro",#N/A,FALSE,"Tran"}</definedName>
    <definedName name="ty" localSheetId="41" hidden="1">{"Riqfin97",#N/A,FALSE,"Tran";"Riqfinpro",#N/A,FALSE,"Tran"}</definedName>
    <definedName name="ty" localSheetId="42" hidden="1">{"Riqfin97",#N/A,FALSE,"Tran";"Riqfinpro",#N/A,FALSE,"Tran"}</definedName>
    <definedName name="ty" localSheetId="43" hidden="1">{"Riqfin97",#N/A,FALSE,"Tran";"Riqfinpro",#N/A,FALSE,"Tran"}</definedName>
    <definedName name="ty" localSheetId="18" hidden="1">{"Riqfin97",#N/A,FALSE,"Tran";"Riqfinpro",#N/A,FALSE,"Tran"}</definedName>
    <definedName name="ty" localSheetId="20" hidden="1">{"Riqfin97",#N/A,FALSE,"Tran";"Riqfinpro",#N/A,FALSE,"Tran"}</definedName>
    <definedName name="ty" localSheetId="21" hidden="1">{"Riqfin97",#N/A,FALSE,"Tran";"Riqfinpro",#N/A,FALSE,"Tran"}</definedName>
    <definedName name="ty" localSheetId="22" hidden="1">{"Riqfin97",#N/A,FALSE,"Tran";"Riqfinpro",#N/A,FALSE,"Tran"}</definedName>
    <definedName name="ty" hidden="1">{"Riqfin97",#N/A,FALSE,"Tran";"Riqfinpro",#N/A,FALSE,"Tran"}</definedName>
    <definedName name="UAED" localSheetId="28">#REF!</definedName>
    <definedName name="UAED" localSheetId="1">#REF!</definedName>
    <definedName name="UAED" localSheetId="29">#REF!</definedName>
    <definedName name="UAED" localSheetId="42">#REF!</definedName>
    <definedName name="UAED" localSheetId="43">#REF!</definedName>
    <definedName name="UAED" localSheetId="18">#REF!</definedName>
    <definedName name="UAED" localSheetId="20">#REF!</definedName>
    <definedName name="UAED" localSheetId="21">#REF!</definedName>
    <definedName name="UAED" localSheetId="22">#REF!</definedName>
    <definedName name="UAED">#REF!</definedName>
    <definedName name="UAED1" localSheetId="28">#REF!</definedName>
    <definedName name="UAED1" localSheetId="1">#REF!</definedName>
    <definedName name="UAED1" localSheetId="42">#REF!</definedName>
    <definedName name="UAED1" localSheetId="43">#REF!</definedName>
    <definedName name="UAED1" localSheetId="22">#REF!</definedName>
    <definedName name="UAED1">#REF!</definedName>
    <definedName name="UC" localSheetId="28">#REF!</definedName>
    <definedName name="UC" localSheetId="1">#REF!</definedName>
    <definedName name="UC" localSheetId="42">#REF!</definedName>
    <definedName name="UC" localSheetId="43">#REF!</definedName>
    <definedName name="UC" localSheetId="22">#REF!</definedName>
    <definedName name="UC">#REF!</definedName>
    <definedName name="UC1A" localSheetId="28">#REF!</definedName>
    <definedName name="UC1A" localSheetId="1">#REF!</definedName>
    <definedName name="UC1A" localSheetId="42">#REF!</definedName>
    <definedName name="UC1A" localSheetId="22">#REF!</definedName>
    <definedName name="UC1A">#REF!</definedName>
    <definedName name="UCC" localSheetId="42">#REF!</definedName>
    <definedName name="UCC">#REF!</definedName>
    <definedName name="UDCTA" localSheetId="42">#REF!</definedName>
    <definedName name="UDCTA">#REF!</definedName>
    <definedName name="UHLKJH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K_wt">'[67]OECD wgt'!$B$9</definedName>
    <definedName name="unemp_96Q3" localSheetId="28">#REF!</definedName>
    <definedName name="unemp_96Q3" localSheetId="1">#REF!</definedName>
    <definedName name="unemp_96Q3" localSheetId="29">#REF!</definedName>
    <definedName name="unemp_96Q3" localSheetId="42">#REF!</definedName>
    <definedName name="unemp_96Q3" localSheetId="43">#REF!</definedName>
    <definedName name="unemp_96Q3" localSheetId="18">#REF!</definedName>
    <definedName name="unemp_96Q3" localSheetId="20">#REF!</definedName>
    <definedName name="unemp_96Q3" localSheetId="21">#REF!</definedName>
    <definedName name="unemp_96Q3" localSheetId="22">#REF!</definedName>
    <definedName name="unemp_96Q3">#REF!</definedName>
    <definedName name="unemp_96Q4" localSheetId="28">#REF!</definedName>
    <definedName name="unemp_96Q4" localSheetId="1">#REF!</definedName>
    <definedName name="unemp_96Q4" localSheetId="42">#REF!</definedName>
    <definedName name="unemp_96Q4" localSheetId="43">#REF!</definedName>
    <definedName name="unemp_96Q4" localSheetId="22">#REF!</definedName>
    <definedName name="unemp_96Q4">#REF!</definedName>
    <definedName name="unemp_97Q1" localSheetId="28">#REF!</definedName>
    <definedName name="unemp_97Q1" localSheetId="1">#REF!</definedName>
    <definedName name="unemp_97Q1" localSheetId="42">#REF!</definedName>
    <definedName name="unemp_97Q1" localSheetId="43">#REF!</definedName>
    <definedName name="unemp_97Q1" localSheetId="22">#REF!</definedName>
    <definedName name="unemp_97Q1">#REF!</definedName>
    <definedName name="unemp_97Q2" localSheetId="28">#REF!</definedName>
    <definedName name="unemp_97Q2" localSheetId="1">#REF!</definedName>
    <definedName name="unemp_97Q2" localSheetId="42">#REF!</definedName>
    <definedName name="unemp_97Q2" localSheetId="22">#REF!</definedName>
    <definedName name="unemp_97Q2">#REF!</definedName>
    <definedName name="unemp_nat" localSheetId="28">#REF!</definedName>
    <definedName name="unemp_nat" localSheetId="1">#REF!</definedName>
    <definedName name="unemp_nat" localSheetId="42">#REF!</definedName>
    <definedName name="unemp_nat" localSheetId="22">#REF!</definedName>
    <definedName name="unemp_nat">#REF!</definedName>
    <definedName name="unemp_urbrural" localSheetId="28">#REF!</definedName>
    <definedName name="unemp_urbrural" localSheetId="1">#REF!</definedName>
    <definedName name="unemp_urbrural" localSheetId="42">#REF!</definedName>
    <definedName name="unemp_urbrural" localSheetId="22">#REF!</definedName>
    <definedName name="unemp_urbrural">#REF!</definedName>
    <definedName name="UNION_FENOSA" localSheetId="42">#REF!</definedName>
    <definedName name="UNION_FENOSA">#REF!</definedName>
    <definedName name="UnitsLabel" localSheetId="28">#REF!</definedName>
    <definedName name="UnitsLabel" localSheetId="1">#REF!</definedName>
    <definedName name="UnitsLabel" localSheetId="42">#REF!</definedName>
    <definedName name="UnitsLabel" localSheetId="22">#REF!</definedName>
    <definedName name="UnitsLabel">#REF!</definedName>
    <definedName name="Universities" localSheetId="42">#REF!</definedName>
    <definedName name="Universities">#REF!</definedName>
    <definedName name="Uruguay" localSheetId="29">'[158]SVI table'!$E$10:$L$73</definedName>
    <definedName name="Uruguay" localSheetId="42">'[158]SVI table'!$E$10:$L$73</definedName>
    <definedName name="Uruguay">'[158]SVI table'!$E$10:$L$73</definedName>
    <definedName name="US_1" localSheetId="28">OFFSET(#REF!,0,0,COUNT(#REF!),1)</definedName>
    <definedName name="US_1" localSheetId="1">OFFSET(#REF!,0,0,COUNT(#REF!),1)</definedName>
    <definedName name="US_1" localSheetId="42">OFFSET(#REF!,0,0,COUNT(#REF!),1)</definedName>
    <definedName name="US_1" localSheetId="43">OFFSET(#REF!,0,0,COUNT(#REF!),1)</definedName>
    <definedName name="US_1" localSheetId="22">OFFSET(#REF!,0,0,COUNT(#REF!),1)</definedName>
    <definedName name="US_1">OFFSET(#REF!,0,0,COUNT(#REF!),1)</definedName>
    <definedName name="US_2" localSheetId="28">OFFSET(#REF!,0,0,COUNT(#REF!),1)</definedName>
    <definedName name="US_2" localSheetId="1">OFFSET(#REF!,0,0,COUNT(#REF!),1)</definedName>
    <definedName name="US_2" localSheetId="42">OFFSET(#REF!,0,0,COUNT(#REF!),1)</definedName>
    <definedName name="US_2" localSheetId="22">OFFSET(#REF!,0,0,COUNT(#REF!),1)</definedName>
    <definedName name="US_2">OFFSET(#REF!,0,0,COUNT(#REF!),1)</definedName>
    <definedName name="USA_wt">'[67]OECD wgt'!$B$4</definedName>
    <definedName name="USavg" localSheetId="28">OFFSET(#REF!,0,0,COUNT(#REF!),1)</definedName>
    <definedName name="USavg" localSheetId="1">OFFSET(#REF!,0,0,COUNT(#REF!),1)</definedName>
    <definedName name="USavg" localSheetId="42">OFFSET(#REF!,0,0,COUNT(#REF!),1)</definedName>
    <definedName name="USavg" localSheetId="22">OFFSET(#REF!,0,0,COUNT(#REF!),1)</definedName>
    <definedName name="USavg">OFFSET(#REF!,0,0,COUNT(#REF!),1)</definedName>
    <definedName name="USCRUDE87" localSheetId="28">#REF!</definedName>
    <definedName name="USCRUDE87" localSheetId="1">#REF!</definedName>
    <definedName name="USCRUDE87" localSheetId="29">#REF!</definedName>
    <definedName name="USCRUDE87" localSheetId="42">#REF!</definedName>
    <definedName name="USCRUDE87" localSheetId="43">#REF!</definedName>
    <definedName name="USCRUDE87" localSheetId="18">#REF!</definedName>
    <definedName name="USCRUDE87" localSheetId="20">#REF!</definedName>
    <definedName name="USCRUDE87" localSheetId="21">#REF!</definedName>
    <definedName name="USCRUDE87" localSheetId="22">#REF!</definedName>
    <definedName name="USCRUDE87">#REF!</definedName>
    <definedName name="USCRUDE88" localSheetId="28">#REF!</definedName>
    <definedName name="USCRUDE88" localSheetId="1">#REF!</definedName>
    <definedName name="USCRUDE88" localSheetId="42">#REF!</definedName>
    <definedName name="USCRUDE88" localSheetId="43">#REF!</definedName>
    <definedName name="USCRUDE88" localSheetId="22">#REF!</definedName>
    <definedName name="USCRUDE88">#REF!</definedName>
    <definedName name="USD" localSheetId="42">#REF!</definedName>
    <definedName name="USD">#REF!</definedName>
    <definedName name="USDIST87" localSheetId="28">#REF!</definedName>
    <definedName name="USDIST87" localSheetId="1">#REF!</definedName>
    <definedName name="USDIST87" localSheetId="42">#REF!</definedName>
    <definedName name="USDIST87" localSheetId="43">#REF!</definedName>
    <definedName name="USDIST87" localSheetId="22">#REF!</definedName>
    <definedName name="USDIST87">#REF!</definedName>
    <definedName name="USDIST88" localSheetId="28">#REF!</definedName>
    <definedName name="USDIST88" localSheetId="1">#REF!</definedName>
    <definedName name="USDIST88" localSheetId="42">#REF!</definedName>
    <definedName name="USDIST88" localSheetId="22">#REF!</definedName>
    <definedName name="USDIST88">#REF!</definedName>
    <definedName name="USDSR" localSheetId="28">#REF!</definedName>
    <definedName name="USDSR" localSheetId="1">#REF!</definedName>
    <definedName name="USDSR" localSheetId="42">#REF!</definedName>
    <definedName name="USDSR" localSheetId="22">#REF!</definedName>
    <definedName name="USDSR">#REF!</definedName>
    <definedName name="USMG87" localSheetId="28">#REF!</definedName>
    <definedName name="USMG87" localSheetId="1">#REF!</definedName>
    <definedName name="USMG87" localSheetId="42">#REF!</definedName>
    <definedName name="USMG87" localSheetId="22">#REF!</definedName>
    <definedName name="USMG87">#REF!</definedName>
    <definedName name="USMG88" localSheetId="28">#REF!</definedName>
    <definedName name="USMG88" localSheetId="1">#REF!</definedName>
    <definedName name="USMG88" localSheetId="42">#REF!</definedName>
    <definedName name="USMG88" localSheetId="22">#REF!</definedName>
    <definedName name="USMG88">#REF!</definedName>
    <definedName name="USmin" localSheetId="28">OFFSET(#REF!,0,0,COUNT(#REF!),1)</definedName>
    <definedName name="USmin" localSheetId="1">OFFSET(#REF!,0,0,COUNT(#REF!),1)</definedName>
    <definedName name="USmin" localSheetId="42">OFFSET(#REF!,0,0,COUNT(#REF!),1)</definedName>
    <definedName name="USmin" localSheetId="43">OFFSET(#REF!,0,0,COUNT(#REF!),1)</definedName>
    <definedName name="USmin" localSheetId="22">OFFSET(#REF!,0,0,COUNT(#REF!),1)</definedName>
    <definedName name="USmin">OFFSET(#REF!,0,0,COUNT(#REF!),1)</definedName>
    <definedName name="USPROD87" localSheetId="28">#REF!</definedName>
    <definedName name="USPROD87" localSheetId="1">#REF!</definedName>
    <definedName name="USPROD87" localSheetId="29">#REF!</definedName>
    <definedName name="USPROD87" localSheetId="42">#REF!</definedName>
    <definedName name="USPROD87" localSheetId="43">#REF!</definedName>
    <definedName name="USPROD87" localSheetId="18">#REF!</definedName>
    <definedName name="USPROD87" localSheetId="20">#REF!</definedName>
    <definedName name="USPROD87" localSheetId="21">#REF!</definedName>
    <definedName name="USPROD87" localSheetId="22">#REF!</definedName>
    <definedName name="USPROD87">#REF!</definedName>
    <definedName name="USPROD88" localSheetId="28">#REF!</definedName>
    <definedName name="USPROD88" localSheetId="1">#REF!</definedName>
    <definedName name="USPROD88" localSheetId="42">#REF!</definedName>
    <definedName name="USPROD88" localSheetId="43">#REF!</definedName>
    <definedName name="USPROD88" localSheetId="22">#REF!</definedName>
    <definedName name="USPROD88">#REF!</definedName>
    <definedName name="USRFO87" localSheetId="28">#REF!</definedName>
    <definedName name="USRFO87" localSheetId="1">#REF!</definedName>
    <definedName name="USRFO87" localSheetId="42">#REF!</definedName>
    <definedName name="USRFO87" localSheetId="43">#REF!</definedName>
    <definedName name="USRFO87" localSheetId="22">#REF!</definedName>
    <definedName name="USRFO87">#REF!</definedName>
    <definedName name="USRFO88" localSheetId="28">#REF!</definedName>
    <definedName name="USRFO88" localSheetId="1">#REF!</definedName>
    <definedName name="USRFO88" localSheetId="42">#REF!</definedName>
    <definedName name="USRFO88" localSheetId="22">#REF!</definedName>
    <definedName name="USRFO88">#REF!</definedName>
    <definedName name="USrng" localSheetId="28">OFFSET(#REF!,0,0,COUNT(#REF!),1)</definedName>
    <definedName name="USrng" localSheetId="1">OFFSET(#REF!,0,0,COUNT(#REF!),1)</definedName>
    <definedName name="USrng" localSheetId="42">OFFSET(#REF!,0,0,COUNT(#REF!),1)</definedName>
    <definedName name="USrng" localSheetId="43">OFFSET(#REF!,0,0,COUNT(#REF!),1)</definedName>
    <definedName name="USrng" localSheetId="22">OFFSET(#REF!,0,0,COUNT(#REF!),1)</definedName>
    <definedName name="USrng">OFFSET(#REF!,0,0,COUNT(#REF!),1)</definedName>
    <definedName name="USSR" localSheetId="28">#REF!</definedName>
    <definedName name="USSR" localSheetId="1">#REF!</definedName>
    <definedName name="USSR" localSheetId="29">#REF!</definedName>
    <definedName name="USSR" localSheetId="42">#REF!</definedName>
    <definedName name="USSR" localSheetId="43">#REF!</definedName>
    <definedName name="USSR" localSheetId="18">#REF!</definedName>
    <definedName name="USSR" localSheetId="20">#REF!</definedName>
    <definedName name="USSR" localSheetId="21">#REF!</definedName>
    <definedName name="USSR" localSheetId="22">#REF!</definedName>
    <definedName name="USSR">#REF!</definedName>
    <definedName name="USTOT87" localSheetId="28">#REF!</definedName>
    <definedName name="USTOT87" localSheetId="1">#REF!</definedName>
    <definedName name="USTOT87" localSheetId="42">#REF!</definedName>
    <definedName name="USTOT87" localSheetId="43">#REF!</definedName>
    <definedName name="USTOT87" localSheetId="22">#REF!</definedName>
    <definedName name="USTOT87">#REF!</definedName>
    <definedName name="USTOT88" localSheetId="28">#REF!</definedName>
    <definedName name="USTOT88" localSheetId="1">#REF!</definedName>
    <definedName name="USTOT88" localSheetId="42">#REF!</definedName>
    <definedName name="USTOT88" localSheetId="43">#REF!</definedName>
    <definedName name="USTOT88" localSheetId="22">#REF!</definedName>
    <definedName name="USTOT88">#REF!</definedName>
    <definedName name="uu" localSheetId="19" hidden="1">{"Riqfin97",#N/A,FALSE,"Tran";"Riqfinpro",#N/A,FALSE,"Tran"}</definedName>
    <definedName name="uu" localSheetId="23" hidden="1">{"Riqfin97",#N/A,FALSE,"Tran";"Riqfinpro",#N/A,FALSE,"Tran"}</definedName>
    <definedName name="uu" localSheetId="28" hidden="1">{"Riqfin97",#N/A,FALSE,"Tran";"Riqfinpro",#N/A,FALSE,"Tran"}</definedName>
    <definedName name="uu" localSheetId="30" hidden="1">{"Riqfin97",#N/A,FALSE,"Tran";"Riqfinpro",#N/A,FALSE,"Tran"}</definedName>
    <definedName name="uu" localSheetId="1" hidden="1">{"Riqfin97",#N/A,FALSE,"Tran";"Riqfinpro",#N/A,FALSE,"Tran"}</definedName>
    <definedName name="uu" localSheetId="24" hidden="1">{"Riqfin97",#N/A,FALSE,"Tran";"Riqfinpro",#N/A,FALSE,"Tran"}</definedName>
    <definedName name="uu" localSheetId="25" hidden="1">{"Riqfin97",#N/A,FALSE,"Tran";"Riqfinpro",#N/A,FALSE,"Tran"}</definedName>
    <definedName name="uu" localSheetId="26" hidden="1">{"Riqfin97",#N/A,FALSE,"Tran";"Riqfinpro",#N/A,FALSE,"Tran"}</definedName>
    <definedName name="uu" localSheetId="27" hidden="1">{"Riqfin97",#N/A,FALSE,"Tran";"Riqfinpro",#N/A,FALSE,"Tran"}</definedName>
    <definedName name="uu" localSheetId="29" hidden="1">{"Riqfin97",#N/A,FALSE,"Tran";"Riqfinpro",#N/A,FALSE,"Tran"}</definedName>
    <definedName name="uu" localSheetId="41" hidden="1">{"Riqfin97",#N/A,FALSE,"Tran";"Riqfinpro",#N/A,FALSE,"Tran"}</definedName>
    <definedName name="uu" localSheetId="42" hidden="1">{"Riqfin97",#N/A,FALSE,"Tran";"Riqfinpro",#N/A,FALSE,"Tran"}</definedName>
    <definedName name="uu" localSheetId="43" hidden="1">{"Riqfin97",#N/A,FALSE,"Tran";"Riqfinpro",#N/A,FALSE,"Tran"}</definedName>
    <definedName name="uu" localSheetId="18" hidden="1">{"Riqfin97",#N/A,FALSE,"Tran";"Riqfinpro",#N/A,FALSE,"Tran"}</definedName>
    <definedName name="uu" localSheetId="20" hidden="1">{"Riqfin97",#N/A,FALSE,"Tran";"Riqfinpro",#N/A,FALSE,"Tran"}</definedName>
    <definedName name="uu" localSheetId="21" hidden="1">{"Riqfin97",#N/A,FALSE,"Tran";"Riqfinpro",#N/A,FALSE,"Tran"}</definedName>
    <definedName name="uu" localSheetId="22" hidden="1">{"Riqfin97",#N/A,FALSE,"Tran";"Riqfinpro",#N/A,FALSE,"Tran"}</definedName>
    <definedName name="uu" hidden="1">{"Riqfin97",#N/A,FALSE,"Tran";"Riqfinpro",#N/A,FALSE,"Tran"}</definedName>
    <definedName name="uuu" localSheetId="19" hidden="1">{"Riqfin97",#N/A,FALSE,"Tran";"Riqfinpro",#N/A,FALSE,"Tran"}</definedName>
    <definedName name="uuu" localSheetId="23" hidden="1">{"Riqfin97",#N/A,FALSE,"Tran";"Riqfinpro",#N/A,FALSE,"Tran"}</definedName>
    <definedName name="uuu" localSheetId="28" hidden="1">{"Riqfin97",#N/A,FALSE,"Tran";"Riqfinpro",#N/A,FALSE,"Tran"}</definedName>
    <definedName name="uuu" localSheetId="30" hidden="1">{"Riqfin97",#N/A,FALSE,"Tran";"Riqfinpro",#N/A,FALSE,"Tran"}</definedName>
    <definedName name="uuu" localSheetId="1" hidden="1">{"Riqfin97",#N/A,FALSE,"Tran";"Riqfinpro",#N/A,FALSE,"Tran"}</definedName>
    <definedName name="uuu" localSheetId="24" hidden="1">{"Riqfin97",#N/A,FALSE,"Tran";"Riqfinpro",#N/A,FALSE,"Tran"}</definedName>
    <definedName name="uuu" localSheetId="25" hidden="1">{"Riqfin97",#N/A,FALSE,"Tran";"Riqfinpro",#N/A,FALSE,"Tran"}</definedName>
    <definedName name="uuu" localSheetId="26" hidden="1">{"Riqfin97",#N/A,FALSE,"Tran";"Riqfinpro",#N/A,FALSE,"Tran"}</definedName>
    <definedName name="uuu" localSheetId="27" hidden="1">{"Riqfin97",#N/A,FALSE,"Tran";"Riqfinpro",#N/A,FALSE,"Tran"}</definedName>
    <definedName name="uuu" localSheetId="29" hidden="1">{"Riqfin97",#N/A,FALSE,"Tran";"Riqfinpro",#N/A,FALSE,"Tran"}</definedName>
    <definedName name="uuu" localSheetId="41" hidden="1">{"Riqfin97",#N/A,FALSE,"Tran";"Riqfinpro",#N/A,FALSE,"Tran"}</definedName>
    <definedName name="uuu" localSheetId="42" hidden="1">{"Riqfin97",#N/A,FALSE,"Tran";"Riqfinpro",#N/A,FALSE,"Tran"}</definedName>
    <definedName name="uuu" localSheetId="43" hidden="1">{"Riqfin97",#N/A,FALSE,"Tran";"Riqfinpro",#N/A,FALSE,"Tran"}</definedName>
    <definedName name="uuu" localSheetId="18" hidden="1">{"Riqfin97",#N/A,FALSE,"Tran";"Riqfinpro",#N/A,FALSE,"Tran"}</definedName>
    <definedName name="uuu" localSheetId="20" hidden="1">{"Riqfin97",#N/A,FALSE,"Tran";"Riqfinpro",#N/A,FALSE,"Tran"}</definedName>
    <definedName name="uuu" localSheetId="21" hidden="1">{"Riqfin97",#N/A,FALSE,"Tran";"Riqfinpro",#N/A,FALSE,"Tran"}</definedName>
    <definedName name="uuu" localSheetId="22" hidden="1">{"Riqfin97",#N/A,FALSE,"Tran";"Riqfinpro",#N/A,FALSE,"Tran"}</definedName>
    <definedName name="uuu" hidden="1">{"Riqfin97",#N/A,FALSE,"Tran";"Riqfinpro",#N/A,FALSE,"Tran"}</definedName>
    <definedName name="uuuuu">'[159]Quarterly Raw Data'!#REF!</definedName>
    <definedName name="uuuuuu" localSheetId="19" hidden="1">{"Riqfin97",#N/A,FALSE,"Tran";"Riqfinpro",#N/A,FALSE,"Tran"}</definedName>
    <definedName name="uuuuuu" localSheetId="23" hidden="1">{"Riqfin97",#N/A,FALSE,"Tran";"Riqfinpro",#N/A,FALSE,"Tran"}</definedName>
    <definedName name="uuuuuu" localSheetId="28" hidden="1">{"Riqfin97",#N/A,FALSE,"Tran";"Riqfinpro",#N/A,FALSE,"Tran"}</definedName>
    <definedName name="uuuuuu" localSheetId="30" hidden="1">{"Riqfin97",#N/A,FALSE,"Tran";"Riqfinpro",#N/A,FALSE,"Tran"}</definedName>
    <definedName name="uuuuuu" localSheetId="1" hidden="1">{"Riqfin97",#N/A,FALSE,"Tran";"Riqfinpro",#N/A,FALSE,"Tran"}</definedName>
    <definedName name="uuuuuu" localSheetId="24" hidden="1">{"Riqfin97",#N/A,FALSE,"Tran";"Riqfinpro",#N/A,FALSE,"Tran"}</definedName>
    <definedName name="uuuuuu" localSheetId="25" hidden="1">{"Riqfin97",#N/A,FALSE,"Tran";"Riqfinpro",#N/A,FALSE,"Tran"}</definedName>
    <definedName name="uuuuuu" localSheetId="26" hidden="1">{"Riqfin97",#N/A,FALSE,"Tran";"Riqfinpro",#N/A,FALSE,"Tran"}</definedName>
    <definedName name="uuuuuu" localSheetId="27" hidden="1">{"Riqfin97",#N/A,FALSE,"Tran";"Riqfinpro",#N/A,FALSE,"Tran"}</definedName>
    <definedName name="uuuuuu" localSheetId="29" hidden="1">{"Riqfin97",#N/A,FALSE,"Tran";"Riqfinpro",#N/A,FALSE,"Tran"}</definedName>
    <definedName name="uuuuuu" localSheetId="41" hidden="1">{"Riqfin97",#N/A,FALSE,"Tran";"Riqfinpro",#N/A,FALSE,"Tran"}</definedName>
    <definedName name="uuuuuu" localSheetId="42" hidden="1">{"Riqfin97",#N/A,FALSE,"Tran";"Riqfinpro",#N/A,FALSE,"Tran"}</definedName>
    <definedName name="uuuuuu" localSheetId="43" hidden="1">{"Riqfin97",#N/A,FALSE,"Tran";"Riqfinpro",#N/A,FALSE,"Tran"}</definedName>
    <definedName name="uuuuuu" localSheetId="18" hidden="1">{"Riqfin97",#N/A,FALSE,"Tran";"Riqfinpro",#N/A,FALSE,"Tran"}</definedName>
    <definedName name="uuuuuu" localSheetId="20" hidden="1">{"Riqfin97",#N/A,FALSE,"Tran";"Riqfinpro",#N/A,FALSE,"Tran"}</definedName>
    <definedName name="uuuuuu" localSheetId="21" hidden="1">{"Riqfin97",#N/A,FALSE,"Tran";"Riqfinpro",#N/A,FALSE,"Tran"}</definedName>
    <definedName name="uuuuuu" localSheetId="22" hidden="1">{"Riqfin97",#N/A,FALSE,"Tran";"Riqfinpro",#N/A,FALSE,"Tran"}</definedName>
    <definedName name="uuuuuu" hidden="1">{"Riqfin97",#N/A,FALSE,"Tran";"Riqfinpro",#N/A,FALSE,"Tran"}</definedName>
    <definedName name="v">#N/A</definedName>
    <definedName name="VALID_FORMATS" localSheetId="28">#REF!</definedName>
    <definedName name="VALID_FORMATS" localSheetId="1">#REF!</definedName>
    <definedName name="VALID_FORMATS" localSheetId="29">#REF!</definedName>
    <definedName name="VALID_FORMATS" localSheetId="42">#REF!</definedName>
    <definedName name="VALID_FORMATS" localSheetId="43">#REF!</definedName>
    <definedName name="VALID_FORMATS" localSheetId="18">#REF!</definedName>
    <definedName name="VALID_FORMATS" localSheetId="20">#REF!</definedName>
    <definedName name="VALID_FORMATS" localSheetId="21">#REF!</definedName>
    <definedName name="VALID_FORMATS" localSheetId="22">#REF!</definedName>
    <definedName name="VALID_FORMATS">#REF!</definedName>
    <definedName name="VenceHoy" localSheetId="28">#REF!</definedName>
    <definedName name="VenceHoy" localSheetId="29">#REF!</definedName>
    <definedName name="VenceHoy" localSheetId="42">#REF!</definedName>
    <definedName name="VenceHoy" localSheetId="43">#REF!</definedName>
    <definedName name="VenceHoy" localSheetId="22">#REF!</definedName>
    <definedName name="VenceHoy">#REF!</definedName>
    <definedName name="venci" localSheetId="42">#REF!</definedName>
    <definedName name="venci">#REF!</definedName>
    <definedName name="venci2000" localSheetId="42">#REF!</definedName>
    <definedName name="venci2000">#REF!</definedName>
    <definedName name="venci2001" localSheetId="42">#REF!</definedName>
    <definedName name="venci2001">#REF!</definedName>
    <definedName name="venci2002" localSheetId="42">#REF!</definedName>
    <definedName name="venci2002">#REF!</definedName>
    <definedName name="venci2003" localSheetId="42">#REF!</definedName>
    <definedName name="venci2003">#REF!</definedName>
    <definedName name="venci98" localSheetId="29">[23]Programa!#REF!</definedName>
    <definedName name="venci98" localSheetId="42">[23]Programa!#REF!</definedName>
    <definedName name="venci98">[23]Programa!#REF!</definedName>
    <definedName name="venci98j" localSheetId="29">[23]Programa!#REF!</definedName>
    <definedName name="venci98j" localSheetId="42">[23]Programa!#REF!</definedName>
    <definedName name="venci98j">[23]Programa!#REF!</definedName>
    <definedName name="venci98s" localSheetId="42">#REF!</definedName>
    <definedName name="venci98s">#REF!</definedName>
    <definedName name="venci99" localSheetId="42">#REF!</definedName>
    <definedName name="venci99">#REF!</definedName>
    <definedName name="VENEZU" localSheetId="28">#REF!</definedName>
    <definedName name="VENEZU" localSheetId="1">#REF!</definedName>
    <definedName name="VENEZU" localSheetId="42">#REF!</definedName>
    <definedName name="VENEZU" localSheetId="43">#REF!</definedName>
    <definedName name="VENEZU" localSheetId="22">#REF!</definedName>
    <definedName name="VENEZU">#REF!</definedName>
    <definedName name="VENEZUELA">"bANCOS"</definedName>
    <definedName name="VIAAEREA" localSheetId="28">#REF!</definedName>
    <definedName name="VIAAEREA" localSheetId="1">#REF!</definedName>
    <definedName name="VIAAEREA" localSheetId="42">#REF!</definedName>
    <definedName name="VIAAEREA" localSheetId="22">#REF!</definedName>
    <definedName name="VIAAEREA">#REF!</definedName>
    <definedName name="volume_trade" localSheetId="42">#REF!</definedName>
    <definedName name="volume_trade">#REF!</definedName>
    <definedName name="VTITLES" localSheetId="28">#REF!</definedName>
    <definedName name="VTITLES" localSheetId="1">#REF!</definedName>
    <definedName name="VTITLES" localSheetId="42">#REF!</definedName>
    <definedName name="VTITLES" localSheetId="22">#REF!</definedName>
    <definedName name="VTITLES">#REF!</definedName>
    <definedName name="vv" localSheetId="19" hidden="1">{"Tab1",#N/A,FALSE,"P";"Tab2",#N/A,FALSE,"P"}</definedName>
    <definedName name="vv" localSheetId="23" hidden="1">{"Tab1",#N/A,FALSE,"P";"Tab2",#N/A,FALSE,"P"}</definedName>
    <definedName name="vv" localSheetId="28" hidden="1">{"Tab1",#N/A,FALSE,"P";"Tab2",#N/A,FALSE,"P"}</definedName>
    <definedName name="vv" localSheetId="30" hidden="1">{"Tab1",#N/A,FALSE,"P";"Tab2",#N/A,FALSE,"P"}</definedName>
    <definedName name="vv" localSheetId="1" hidden="1">{"Tab1",#N/A,FALSE,"P";"Tab2",#N/A,FALSE,"P"}</definedName>
    <definedName name="vv" localSheetId="24" hidden="1">{"Tab1",#N/A,FALSE,"P";"Tab2",#N/A,FALSE,"P"}</definedName>
    <definedName name="vv" localSheetId="25" hidden="1">{"Tab1",#N/A,FALSE,"P";"Tab2",#N/A,FALSE,"P"}</definedName>
    <definedName name="vv" localSheetId="26" hidden="1">{"Tab1",#N/A,FALSE,"P";"Tab2",#N/A,FALSE,"P"}</definedName>
    <definedName name="vv" localSheetId="27" hidden="1">{"Tab1",#N/A,FALSE,"P";"Tab2",#N/A,FALSE,"P"}</definedName>
    <definedName name="vv" localSheetId="29" hidden="1">{"Tab1",#N/A,FALSE,"P";"Tab2",#N/A,FALSE,"P"}</definedName>
    <definedName name="vv" localSheetId="41" hidden="1">{"Tab1",#N/A,FALSE,"P";"Tab2",#N/A,FALSE,"P"}</definedName>
    <definedName name="vv" localSheetId="42" hidden="1">{"Tab1",#N/A,FALSE,"P";"Tab2",#N/A,FALSE,"P"}</definedName>
    <definedName name="vv" localSheetId="43" hidden="1">{"Tab1",#N/A,FALSE,"P";"Tab2",#N/A,FALSE,"P"}</definedName>
    <definedName name="vv" localSheetId="18" hidden="1">{"Tab1",#N/A,FALSE,"P";"Tab2",#N/A,FALSE,"P"}</definedName>
    <definedName name="vv" localSheetId="20" hidden="1">{"Tab1",#N/A,FALSE,"P";"Tab2",#N/A,FALSE,"P"}</definedName>
    <definedName name="vv" localSheetId="21" hidden="1">{"Tab1",#N/A,FALSE,"P";"Tab2",#N/A,FALSE,"P"}</definedName>
    <definedName name="vv" localSheetId="22" hidden="1">{"Tab1",#N/A,FALSE,"P";"Tab2",#N/A,FALSE,"P"}</definedName>
    <definedName name="vv" hidden="1">{"Tab1",#N/A,FALSE,"P";"Tab2",#N/A,FALSE,"P"}</definedName>
    <definedName name="vvv" localSheetId="19" hidden="1">{"Tab1",#N/A,FALSE,"P";"Tab2",#N/A,FALSE,"P"}</definedName>
    <definedName name="vvv" localSheetId="23" hidden="1">{"Tab1",#N/A,FALSE,"P";"Tab2",#N/A,FALSE,"P"}</definedName>
    <definedName name="vvv" localSheetId="28" hidden="1">{"Tab1",#N/A,FALSE,"P";"Tab2",#N/A,FALSE,"P"}</definedName>
    <definedName name="vvv" localSheetId="30" hidden="1">{"Tab1",#N/A,FALSE,"P";"Tab2",#N/A,FALSE,"P"}</definedName>
    <definedName name="vvv" localSheetId="1" hidden="1">{"Tab1",#N/A,FALSE,"P";"Tab2",#N/A,FALSE,"P"}</definedName>
    <definedName name="vvv" localSheetId="24" hidden="1">{"Tab1",#N/A,FALSE,"P";"Tab2",#N/A,FALSE,"P"}</definedName>
    <definedName name="vvv" localSheetId="25" hidden="1">{"Tab1",#N/A,FALSE,"P";"Tab2",#N/A,FALSE,"P"}</definedName>
    <definedName name="vvv" localSheetId="26" hidden="1">{"Tab1",#N/A,FALSE,"P";"Tab2",#N/A,FALSE,"P"}</definedName>
    <definedName name="vvv" localSheetId="27" hidden="1">{"Tab1",#N/A,FALSE,"P";"Tab2",#N/A,FALSE,"P"}</definedName>
    <definedName name="vvv" localSheetId="29" hidden="1">{"Tab1",#N/A,FALSE,"P";"Tab2",#N/A,FALSE,"P"}</definedName>
    <definedName name="vvv" localSheetId="41" hidden="1">{"Tab1",#N/A,FALSE,"P";"Tab2",#N/A,FALSE,"P"}</definedName>
    <definedName name="vvv" localSheetId="42" hidden="1">{"Tab1",#N/A,FALSE,"P";"Tab2",#N/A,FALSE,"P"}</definedName>
    <definedName name="vvv" localSheetId="43" hidden="1">{"Tab1",#N/A,FALSE,"P";"Tab2",#N/A,FALSE,"P"}</definedName>
    <definedName name="vvv" localSheetId="18" hidden="1">{"Tab1",#N/A,FALSE,"P";"Tab2",#N/A,FALSE,"P"}</definedName>
    <definedName name="vvv" localSheetId="20" hidden="1">{"Tab1",#N/A,FALSE,"P";"Tab2",#N/A,FALSE,"P"}</definedName>
    <definedName name="vvv" localSheetId="21" hidden="1">{"Tab1",#N/A,FALSE,"P";"Tab2",#N/A,FALSE,"P"}</definedName>
    <definedName name="vvv" localSheetId="22" hidden="1">{"Tab1",#N/A,FALSE,"P";"Tab2",#N/A,FALSE,"P"}</definedName>
    <definedName name="vvv" hidden="1">{"Tab1",#N/A,FALSE,"P";"Tab2",#N/A,FALSE,"P"}</definedName>
    <definedName name="vvvv" localSheetId="19" hidden="1">{"Minpmon",#N/A,FALSE,"Monthinput"}</definedName>
    <definedName name="vvvv" localSheetId="23" hidden="1">{"Minpmon",#N/A,FALSE,"Monthinput"}</definedName>
    <definedName name="vvvv" localSheetId="28" hidden="1">{"Minpmon",#N/A,FALSE,"Monthinput"}</definedName>
    <definedName name="vvvv" localSheetId="30" hidden="1">{"Minpmon",#N/A,FALSE,"Monthinput"}</definedName>
    <definedName name="vvvv" localSheetId="1" hidden="1">{"Minpmon",#N/A,FALSE,"Monthinput"}</definedName>
    <definedName name="vvvv" localSheetId="24" hidden="1">{"Minpmon",#N/A,FALSE,"Monthinput"}</definedName>
    <definedName name="vvvv" localSheetId="25" hidden="1">{"Minpmon",#N/A,FALSE,"Monthinput"}</definedName>
    <definedName name="vvvv" localSheetId="26" hidden="1">{"Minpmon",#N/A,FALSE,"Monthinput"}</definedName>
    <definedName name="vvvv" localSheetId="27" hidden="1">{"Minpmon",#N/A,FALSE,"Monthinput"}</definedName>
    <definedName name="vvvv" localSheetId="29" hidden="1">{"Minpmon",#N/A,FALSE,"Monthinput"}</definedName>
    <definedName name="vvvv" localSheetId="41" hidden="1">{"Minpmon",#N/A,FALSE,"Monthinput"}</definedName>
    <definedName name="vvvv" localSheetId="42" hidden="1">{"Minpmon",#N/A,FALSE,"Monthinput"}</definedName>
    <definedName name="vvvv" localSheetId="43" hidden="1">{"Minpmon",#N/A,FALSE,"Monthinput"}</definedName>
    <definedName name="vvvv" localSheetId="18" hidden="1">{"Minpmon",#N/A,FALSE,"Monthinput"}</definedName>
    <definedName name="vvvv" localSheetId="20" hidden="1">{"Minpmon",#N/A,FALSE,"Monthinput"}</definedName>
    <definedName name="vvvv" localSheetId="21" hidden="1">{"Minpmon",#N/A,FALSE,"Monthinput"}</definedName>
    <definedName name="vvvv" localSheetId="22" hidden="1">{"Minpmon",#N/A,FALSE,"Monthinput"}</definedName>
    <definedName name="vvvv" hidden="1">{"Minpmon",#N/A,FALSE,"Monthinput"}</definedName>
    <definedName name="vvvvvvvvvvvv" localSheetId="19" hidden="1">{"Riqfin97",#N/A,FALSE,"Tran";"Riqfinpro",#N/A,FALSE,"Tran"}</definedName>
    <definedName name="vvvvvvvvvvvv" localSheetId="23" hidden="1">{"Riqfin97",#N/A,FALSE,"Tran";"Riqfinpro",#N/A,FALSE,"Tran"}</definedName>
    <definedName name="vvvvvvvvvvvv" localSheetId="28" hidden="1">{"Riqfin97",#N/A,FALSE,"Tran";"Riqfinpro",#N/A,FALSE,"Tran"}</definedName>
    <definedName name="vvvvvvvvvvvv" localSheetId="30" hidden="1">{"Riqfin97",#N/A,FALSE,"Tran";"Riqfinpro",#N/A,FALSE,"Tran"}</definedName>
    <definedName name="vvvvvvvvvvvv" localSheetId="1" hidden="1">{"Riqfin97",#N/A,FALSE,"Tran";"Riqfinpro",#N/A,FALSE,"Tran"}</definedName>
    <definedName name="vvvvvvvvvvvv" localSheetId="24" hidden="1">{"Riqfin97",#N/A,FALSE,"Tran";"Riqfinpro",#N/A,FALSE,"Tran"}</definedName>
    <definedName name="vvvvvvvvvvvv" localSheetId="25" hidden="1">{"Riqfin97",#N/A,FALSE,"Tran";"Riqfinpro",#N/A,FALSE,"Tran"}</definedName>
    <definedName name="vvvvvvvvvvvv" localSheetId="26" hidden="1">{"Riqfin97",#N/A,FALSE,"Tran";"Riqfinpro",#N/A,FALSE,"Tran"}</definedName>
    <definedName name="vvvvvvvvvvvv" localSheetId="27" hidden="1">{"Riqfin97",#N/A,FALSE,"Tran";"Riqfinpro",#N/A,FALSE,"Tran"}</definedName>
    <definedName name="vvvvvvvvvvvv" localSheetId="29" hidden="1">{"Riqfin97",#N/A,FALSE,"Tran";"Riqfinpro",#N/A,FALSE,"Tran"}</definedName>
    <definedName name="vvvvvvvvvvvv" localSheetId="41" hidden="1">{"Riqfin97",#N/A,FALSE,"Tran";"Riqfinpro",#N/A,FALSE,"Tran"}</definedName>
    <definedName name="vvvvvvvvvvvv" localSheetId="42" hidden="1">{"Riqfin97",#N/A,FALSE,"Tran";"Riqfinpro",#N/A,FALSE,"Tran"}</definedName>
    <definedName name="vvvvvvvvvvvv" localSheetId="43" hidden="1">{"Riqfin97",#N/A,FALSE,"Tran";"Riqfinpro",#N/A,FALSE,"Tran"}</definedName>
    <definedName name="vvvvvvvvvvvv" localSheetId="18" hidden="1">{"Riqfin97",#N/A,FALSE,"Tran";"Riqfinpro",#N/A,FALSE,"Tran"}</definedName>
    <definedName name="vvvvvvvvvvvv" localSheetId="20" hidden="1">{"Riqfin97",#N/A,FALSE,"Tran";"Riqfinpro",#N/A,FALSE,"Tran"}</definedName>
    <definedName name="vvvvvvvvvvvv" localSheetId="21" hidden="1">{"Riqfin97",#N/A,FALSE,"Tran";"Riqfinpro",#N/A,FALSE,"Tran"}</definedName>
    <definedName name="vvvvvvvvvvvv" localSheetId="22" hidden="1">{"Riqfin97",#N/A,FALSE,"Tran";"Riqfinpro",#N/A,FALSE,"Tran"}</definedName>
    <definedName name="vvvvvvvvvvvv" hidden="1">{"Riqfin97",#N/A,FALSE,"Tran";"Riqfinpro",#N/A,FALSE,"Tran"}</definedName>
    <definedName name="vvvvvvvvvvvvv" localSheetId="19" hidden="1">{"Tab1",#N/A,FALSE,"P";"Tab2",#N/A,FALSE,"P"}</definedName>
    <definedName name="vvvvvvvvvvvvv" localSheetId="23" hidden="1">{"Tab1",#N/A,FALSE,"P";"Tab2",#N/A,FALSE,"P"}</definedName>
    <definedName name="vvvvvvvvvvvvv" localSheetId="28" hidden="1">{"Tab1",#N/A,FALSE,"P";"Tab2",#N/A,FALSE,"P"}</definedName>
    <definedName name="vvvvvvvvvvvvv" localSheetId="30" hidden="1">{"Tab1",#N/A,FALSE,"P";"Tab2",#N/A,FALSE,"P"}</definedName>
    <definedName name="vvvvvvvvvvvvv" localSheetId="1" hidden="1">{"Tab1",#N/A,FALSE,"P";"Tab2",#N/A,FALSE,"P"}</definedName>
    <definedName name="vvvvvvvvvvvvv" localSheetId="24" hidden="1">{"Tab1",#N/A,FALSE,"P";"Tab2",#N/A,FALSE,"P"}</definedName>
    <definedName name="vvvvvvvvvvvvv" localSheetId="25" hidden="1">{"Tab1",#N/A,FALSE,"P";"Tab2",#N/A,FALSE,"P"}</definedName>
    <definedName name="vvvvvvvvvvvvv" localSheetId="26" hidden="1">{"Tab1",#N/A,FALSE,"P";"Tab2",#N/A,FALSE,"P"}</definedName>
    <definedName name="vvvvvvvvvvvvv" localSheetId="27" hidden="1">{"Tab1",#N/A,FALSE,"P";"Tab2",#N/A,FALSE,"P"}</definedName>
    <definedName name="vvvvvvvvvvvvv" localSheetId="29" hidden="1">{"Tab1",#N/A,FALSE,"P";"Tab2",#N/A,FALSE,"P"}</definedName>
    <definedName name="vvvvvvvvvvvvv" localSheetId="41" hidden="1">{"Tab1",#N/A,FALSE,"P";"Tab2",#N/A,FALSE,"P"}</definedName>
    <definedName name="vvvvvvvvvvvvv" localSheetId="42" hidden="1">{"Tab1",#N/A,FALSE,"P";"Tab2",#N/A,FALSE,"P"}</definedName>
    <definedName name="vvvvvvvvvvvvv" localSheetId="43" hidden="1">{"Tab1",#N/A,FALSE,"P";"Tab2",#N/A,FALSE,"P"}</definedName>
    <definedName name="vvvvvvvvvvvvv" localSheetId="18" hidden="1">{"Tab1",#N/A,FALSE,"P";"Tab2",#N/A,FALSE,"P"}</definedName>
    <definedName name="vvvvvvvvvvvvv" localSheetId="20" hidden="1">{"Tab1",#N/A,FALSE,"P";"Tab2",#N/A,FALSE,"P"}</definedName>
    <definedName name="vvvvvvvvvvvvv" localSheetId="21" hidden="1">{"Tab1",#N/A,FALSE,"P";"Tab2",#N/A,FALSE,"P"}</definedName>
    <definedName name="vvvvvvvvvvvvv" localSheetId="22" hidden="1">{"Tab1",#N/A,FALSE,"P";"Tab2",#N/A,FALSE,"P"}</definedName>
    <definedName name="vvvvvvvvvvvvv" hidden="1">{"Tab1",#N/A,FALSE,"P";"Tab2",#N/A,FALSE,"P"}</definedName>
    <definedName name="w" localSheetId="19" hidden="1">{"Minpmon",#N/A,FALSE,"Monthinput"}</definedName>
    <definedName name="w" localSheetId="23" hidden="1">{"Minpmon",#N/A,FALSE,"Monthinput"}</definedName>
    <definedName name="w" localSheetId="28" hidden="1">{"Minpmon",#N/A,FALSE,"Monthinput"}</definedName>
    <definedName name="w" localSheetId="30" hidden="1">{"Minpmon",#N/A,FALSE,"Monthinput"}</definedName>
    <definedName name="w" localSheetId="1" hidden="1">{"Minpmon",#N/A,FALSE,"Monthinput"}</definedName>
    <definedName name="w" localSheetId="24" hidden="1">{"Minpmon",#N/A,FALSE,"Monthinput"}</definedName>
    <definedName name="w" localSheetId="25" hidden="1">{"Minpmon",#N/A,FALSE,"Monthinput"}</definedName>
    <definedName name="w" localSheetId="26" hidden="1">{"Minpmon",#N/A,FALSE,"Monthinput"}</definedName>
    <definedName name="w" localSheetId="27" hidden="1">{"Minpmon",#N/A,FALSE,"Monthinput"}</definedName>
    <definedName name="w" localSheetId="29" hidden="1">{"Minpmon",#N/A,FALSE,"Monthinput"}</definedName>
    <definedName name="w" localSheetId="41" hidden="1">{"Minpmon",#N/A,FALSE,"Monthinput"}</definedName>
    <definedName name="w" localSheetId="42" hidden="1">{"Minpmon",#N/A,FALSE,"Monthinput"}</definedName>
    <definedName name="w" localSheetId="43" hidden="1">{"Minpmon",#N/A,FALSE,"Monthinput"}</definedName>
    <definedName name="w" localSheetId="18" hidden="1">{"Minpmon",#N/A,FALSE,"Monthinput"}</definedName>
    <definedName name="w" localSheetId="20" hidden="1">{"Minpmon",#N/A,FALSE,"Monthinput"}</definedName>
    <definedName name="w" localSheetId="21" hidden="1">{"Minpmon",#N/A,FALSE,"Monthinput"}</definedName>
    <definedName name="w" localSheetId="22" hidden="1">{"Minpmon",#N/A,FALSE,"Monthinput"}</definedName>
    <definedName name="w" hidden="1">{"Minpmon",#N/A,FALSE,"Monthinput"}</definedName>
    <definedName name="wage_govt_sector" localSheetId="28">#REF!</definedName>
    <definedName name="wage_govt_sector" localSheetId="1">#REF!</definedName>
    <definedName name="wage_govt_sector" localSheetId="29">#REF!</definedName>
    <definedName name="wage_govt_sector" localSheetId="42">#REF!</definedName>
    <definedName name="wage_govt_sector" localSheetId="43">#REF!</definedName>
    <definedName name="wage_govt_sector" localSheetId="18">#REF!</definedName>
    <definedName name="wage_govt_sector" localSheetId="20">#REF!</definedName>
    <definedName name="wage_govt_sector" localSheetId="21">#REF!</definedName>
    <definedName name="wage_govt_sector" localSheetId="22">#REF!</definedName>
    <definedName name="wage_govt_sector">#REF!</definedName>
    <definedName name="WAPR" localSheetId="28">#REF!</definedName>
    <definedName name="WAPR" localSheetId="1">#REF!</definedName>
    <definedName name="WAPR" localSheetId="42">#REF!</definedName>
    <definedName name="WAPR" localSheetId="43">#REF!</definedName>
    <definedName name="WAPR" localSheetId="22">#REF!</definedName>
    <definedName name="WAPR">#REF!</definedName>
    <definedName name="Weekly_Depreciation">'[68]Inter-Bank'!$I$5</definedName>
    <definedName name="Weighted_Average_Inter_Bank_Exchange_Rate">'[68]Inter-Bank'!$C$5</definedName>
    <definedName name="WEO" localSheetId="28">#REF!</definedName>
    <definedName name="WEO" localSheetId="1">#REF!</definedName>
    <definedName name="WEO" localSheetId="29">#REF!</definedName>
    <definedName name="WEO" localSheetId="42">#REF!</definedName>
    <definedName name="WEO" localSheetId="43">#REF!</definedName>
    <definedName name="WEO" localSheetId="18">#REF!</definedName>
    <definedName name="WEO" localSheetId="20">#REF!</definedName>
    <definedName name="WEO" localSheetId="21">#REF!</definedName>
    <definedName name="WEO" localSheetId="22">#REF!</definedName>
    <definedName name="WEO">#REF!</definedName>
    <definedName name="WEOD" localSheetId="42">#REF!</definedName>
    <definedName name="WEOD">#REF!</definedName>
    <definedName name="weodata" localSheetId="42">#REF!</definedName>
    <definedName name="weodata">#REF!</definedName>
    <definedName name="wer" localSheetId="19" hidden="1">{"Riqfin97",#N/A,FALSE,"Tran";"Riqfinpro",#N/A,FALSE,"Tran"}</definedName>
    <definedName name="wer" localSheetId="23" hidden="1">{"Riqfin97",#N/A,FALSE,"Tran";"Riqfinpro",#N/A,FALSE,"Tran"}</definedName>
    <definedName name="wer" localSheetId="28" hidden="1">{"Riqfin97",#N/A,FALSE,"Tran";"Riqfinpro",#N/A,FALSE,"Tran"}</definedName>
    <definedName name="wer" localSheetId="30" hidden="1">{"Riqfin97",#N/A,FALSE,"Tran";"Riqfinpro",#N/A,FALSE,"Tran"}</definedName>
    <definedName name="wer" localSheetId="1" hidden="1">{"Riqfin97",#N/A,FALSE,"Tran";"Riqfinpro",#N/A,FALSE,"Tran"}</definedName>
    <definedName name="wer" localSheetId="24" hidden="1">{"Riqfin97",#N/A,FALSE,"Tran";"Riqfinpro",#N/A,FALSE,"Tran"}</definedName>
    <definedName name="wer" localSheetId="25" hidden="1">{"Riqfin97",#N/A,FALSE,"Tran";"Riqfinpro",#N/A,FALSE,"Tran"}</definedName>
    <definedName name="wer" localSheetId="26" hidden="1">{"Riqfin97",#N/A,FALSE,"Tran";"Riqfinpro",#N/A,FALSE,"Tran"}</definedName>
    <definedName name="wer" localSheetId="27" hidden="1">{"Riqfin97",#N/A,FALSE,"Tran";"Riqfinpro",#N/A,FALSE,"Tran"}</definedName>
    <definedName name="wer" localSheetId="29" hidden="1">{"Riqfin97",#N/A,FALSE,"Tran";"Riqfinpro",#N/A,FALSE,"Tran"}</definedName>
    <definedName name="wer" localSheetId="41" hidden="1">{"Riqfin97",#N/A,FALSE,"Tran";"Riqfinpro",#N/A,FALSE,"Tran"}</definedName>
    <definedName name="wer" localSheetId="42" hidden="1">{"Riqfin97",#N/A,FALSE,"Tran";"Riqfinpro",#N/A,FALSE,"Tran"}</definedName>
    <definedName name="wer" localSheetId="43" hidden="1">{"Riqfin97",#N/A,FALSE,"Tran";"Riqfinpro",#N/A,FALSE,"Tran"}</definedName>
    <definedName name="wer" localSheetId="18" hidden="1">{"Riqfin97",#N/A,FALSE,"Tran";"Riqfinpro",#N/A,FALSE,"Tran"}</definedName>
    <definedName name="wer" localSheetId="20" hidden="1">{"Riqfin97",#N/A,FALSE,"Tran";"Riqfinpro",#N/A,FALSE,"Tran"}</definedName>
    <definedName name="wer" localSheetId="21" hidden="1">{"Riqfin97",#N/A,FALSE,"Tran";"Riqfinpro",#N/A,FALSE,"Tran"}</definedName>
    <definedName name="wer" localSheetId="22" hidden="1">{"Riqfin97",#N/A,FALSE,"Tran";"Riqfinpro",#N/A,FALSE,"Tran"}</definedName>
    <definedName name="wer" hidden="1">{"Riqfin97",#N/A,FALSE,"Tran";"Riqfinpro",#N/A,FALSE,"Tran"}</definedName>
    <definedName name="will" localSheetId="37">'[131]SPNF Acuerdo Incl. Int.'!will</definedName>
    <definedName name="will" localSheetId="38">'[131]SPNF Acuerdo Incl. Int.'!will</definedName>
    <definedName name="will" localSheetId="39">'[131]SPNF Acuerdo Incl. Int.'!will</definedName>
    <definedName name="will" localSheetId="40">'[131]SPNF Acuerdo Incl. Int.'!will</definedName>
    <definedName name="will" localSheetId="29">'[131]SPNF Acuerdo Incl. Int.'!will</definedName>
    <definedName name="will" localSheetId="41">'[131]SPNF Acuerdo Incl. Int.'!will</definedName>
    <definedName name="will">'[131]SPNF Acuerdo Incl. Int.'!will</definedName>
    <definedName name="will1">#N/A</definedName>
    <definedName name="will3">#N/A</definedName>
    <definedName name="Work_Area" localSheetId="42">#REF!</definedName>
    <definedName name="Work_Area">#REF!</definedName>
    <definedName name="WPCP33_D" localSheetId="28">#REF!</definedName>
    <definedName name="WPCP33_D" localSheetId="1">#REF!</definedName>
    <definedName name="WPCP33_D" localSheetId="29">#REF!</definedName>
    <definedName name="WPCP33_D" localSheetId="42">#REF!</definedName>
    <definedName name="WPCP33_D" localSheetId="43">#REF!</definedName>
    <definedName name="WPCP33_D" localSheetId="18">#REF!</definedName>
    <definedName name="WPCP33_D" localSheetId="20">#REF!</definedName>
    <definedName name="WPCP33_D" localSheetId="21">#REF!</definedName>
    <definedName name="WPCP33_D" localSheetId="22">#REF!</definedName>
    <definedName name="WPCP33_D">#REF!</definedName>
    <definedName name="WPCP33pch" localSheetId="28">#REF!</definedName>
    <definedName name="WPCP33pch" localSheetId="1">#REF!</definedName>
    <definedName name="WPCP33pch" localSheetId="42">#REF!</definedName>
    <definedName name="WPCP33pch" localSheetId="43">#REF!</definedName>
    <definedName name="WPCP33pch" localSheetId="22">#REF!</definedName>
    <definedName name="WPCP33pch">#REF!</definedName>
    <definedName name="wrn" localSheetId="19" hidden="1">{"Main Economic Indicators",#N/A,FALSE,"C"}</definedName>
    <definedName name="wrn" localSheetId="23" hidden="1">{"Main Economic Indicators",#N/A,FALSE,"C"}</definedName>
    <definedName name="wrn" localSheetId="28" hidden="1">{"Main Economic Indicators",#N/A,FALSE,"C"}</definedName>
    <definedName name="wrn" localSheetId="30" hidden="1">{"Main Economic Indicators",#N/A,FALSE,"C"}</definedName>
    <definedName name="wrn" localSheetId="1" hidden="1">{"Main Economic Indicators",#N/A,FALSE,"C"}</definedName>
    <definedName name="wrn" localSheetId="24" hidden="1">{"Main Economic Indicators",#N/A,FALSE,"C"}</definedName>
    <definedName name="wrn" localSheetId="25" hidden="1">{"Main Economic Indicators",#N/A,FALSE,"C"}</definedName>
    <definedName name="wrn" localSheetId="26" hidden="1">{"Main Economic Indicators",#N/A,FALSE,"C"}</definedName>
    <definedName name="wrn" localSheetId="27" hidden="1">{"Main Economic Indicators",#N/A,FALSE,"C"}</definedName>
    <definedName name="wrn" localSheetId="29" hidden="1">{"Main Economic Indicators",#N/A,FALSE,"C"}</definedName>
    <definedName name="wrn" localSheetId="41" hidden="1">{"Main Economic Indicators",#N/A,FALSE,"C"}</definedName>
    <definedName name="wrn" localSheetId="42" hidden="1">{"Main Economic Indicators",#N/A,FALSE,"C"}</definedName>
    <definedName name="wrn" localSheetId="43" hidden="1">{"Main Economic Indicators",#N/A,FALSE,"C"}</definedName>
    <definedName name="wrn" localSheetId="18" hidden="1">{"Main Economic Indicators",#N/A,FALSE,"C"}</definedName>
    <definedName name="wrn" localSheetId="20" hidden="1">{"Main Economic Indicators",#N/A,FALSE,"C"}</definedName>
    <definedName name="wrn" localSheetId="21" hidden="1">{"Main Economic Indicators",#N/A,FALSE,"C"}</definedName>
    <definedName name="wrn" localSheetId="22" hidden="1">{"Main Economic Indicators",#N/A,FALSE,"C"}</definedName>
    <definedName name="wrn" hidden="1">{"Main Economic Indicators",#N/A,FALSE,"C"}</definedName>
    <definedName name="wrn.98RED." localSheetId="1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1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19" hidden="1">{"annual-cbr",#N/A,FALSE,"CENTBANK";"annual(banks)",#N/A,FALSE,"COMBANKS"}</definedName>
    <definedName name="wrn.annual." localSheetId="23" hidden="1">{"annual-cbr",#N/A,FALSE,"CENTBANK";"annual(banks)",#N/A,FALSE,"COMBANKS"}</definedName>
    <definedName name="wrn.annual." localSheetId="28" hidden="1">{"annual-cbr",#N/A,FALSE,"CENTBANK";"annual(banks)",#N/A,FALSE,"COMBANKS"}</definedName>
    <definedName name="wrn.annual." localSheetId="30" hidden="1">{"annual-cbr",#N/A,FALSE,"CENTBANK";"annual(banks)",#N/A,FALSE,"COMBANKS"}</definedName>
    <definedName name="wrn.annual." localSheetId="1" hidden="1">{"annual-cbr",#N/A,FALSE,"CENTBANK";"annual(banks)",#N/A,FALSE,"COMBANKS"}</definedName>
    <definedName name="wrn.annual." localSheetId="24" hidden="1">{"annual-cbr",#N/A,FALSE,"CENTBANK";"annual(banks)",#N/A,FALSE,"COMBANKS"}</definedName>
    <definedName name="wrn.annual." localSheetId="25" hidden="1">{"annual-cbr",#N/A,FALSE,"CENTBANK";"annual(banks)",#N/A,FALSE,"COMBANKS"}</definedName>
    <definedName name="wrn.annual." localSheetId="26" hidden="1">{"annual-cbr",#N/A,FALSE,"CENTBANK";"annual(banks)",#N/A,FALSE,"COMBANKS"}</definedName>
    <definedName name="wrn.annual." localSheetId="27" hidden="1">{"annual-cbr",#N/A,FALSE,"CENTBANK";"annual(banks)",#N/A,FALSE,"COMBANKS"}</definedName>
    <definedName name="wrn.annual." localSheetId="29" hidden="1">{"annual-cbr",#N/A,FALSE,"CENTBANK";"annual(banks)",#N/A,FALSE,"COMBANKS"}</definedName>
    <definedName name="wrn.annual." localSheetId="41" hidden="1">{"annual-cbr",#N/A,FALSE,"CENTBANK";"annual(banks)",#N/A,FALSE,"COMBANKS"}</definedName>
    <definedName name="wrn.annual." localSheetId="42" hidden="1">{"annual-cbr",#N/A,FALSE,"CENTBANK";"annual(banks)",#N/A,FALSE,"COMBANKS"}</definedName>
    <definedName name="wrn.annual." localSheetId="43" hidden="1">{"annual-cbr",#N/A,FALSE,"CENTBANK";"annual(banks)",#N/A,FALSE,"COMBANKS"}</definedName>
    <definedName name="wrn.annual." localSheetId="18" hidden="1">{"annual-cbr",#N/A,FALSE,"CENTBANK";"annual(banks)",#N/A,FALSE,"COMBANKS"}</definedName>
    <definedName name="wrn.annual." localSheetId="20" hidden="1">{"annual-cbr",#N/A,FALSE,"CENTBANK";"annual(banks)",#N/A,FALSE,"COMBANKS"}</definedName>
    <definedName name="wrn.annual." localSheetId="21" hidden="1">{"annual-cbr",#N/A,FALSE,"CENTBANK";"annual(banks)",#N/A,FALSE,"COMBANKS"}</definedName>
    <definedName name="wrn.annual." localSheetId="22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19" hidden="1">{#N/A,#N/A,FALSE,"BANKS"}</definedName>
    <definedName name="wrn.BANKS." localSheetId="23" hidden="1">{#N/A,#N/A,FALSE,"BANKS"}</definedName>
    <definedName name="wrn.BANKS." localSheetId="28" hidden="1">{#N/A,#N/A,FALSE,"BANKS"}</definedName>
    <definedName name="wrn.BANKS." localSheetId="30" hidden="1">{#N/A,#N/A,FALSE,"BANKS"}</definedName>
    <definedName name="wrn.BANKS." localSheetId="1" hidden="1">{#N/A,#N/A,FALSE,"BANKS"}</definedName>
    <definedName name="wrn.BANKS." localSheetId="24" hidden="1">{#N/A,#N/A,FALSE,"BANKS"}</definedName>
    <definedName name="wrn.BANKS." localSheetId="25" hidden="1">{#N/A,#N/A,FALSE,"BANKS"}</definedName>
    <definedName name="wrn.BANKS." localSheetId="26" hidden="1">{#N/A,#N/A,FALSE,"BANKS"}</definedName>
    <definedName name="wrn.BANKS." localSheetId="27" hidden="1">{#N/A,#N/A,FALSE,"BANKS"}</definedName>
    <definedName name="wrn.BANKS." localSheetId="29" hidden="1">{#N/A,#N/A,FALSE,"BANKS"}</definedName>
    <definedName name="wrn.BANKS." localSheetId="41" hidden="1">{#N/A,#N/A,FALSE,"BANKS"}</definedName>
    <definedName name="wrn.BANKS." localSheetId="42" hidden="1">{#N/A,#N/A,FALSE,"BANKS"}</definedName>
    <definedName name="wrn.BANKS." localSheetId="43" hidden="1">{#N/A,#N/A,FALSE,"BANKS"}</definedName>
    <definedName name="wrn.BANKS." localSheetId="18" hidden="1">{#N/A,#N/A,FALSE,"BANKS"}</definedName>
    <definedName name="wrn.BANKS." localSheetId="20" hidden="1">{#N/A,#N/A,FALSE,"BANKS"}</definedName>
    <definedName name="wrn.BANKS." localSheetId="21" hidden="1">{#N/A,#N/A,FALSE,"BANKS"}</definedName>
    <definedName name="wrn.BANKS." localSheetId="22" hidden="1">{#N/A,#N/A,FALSE,"BANKS"}</definedName>
    <definedName name="wrn.BANKS." hidden="1">{#N/A,#N/A,FALSE,"BANKS"}</definedName>
    <definedName name="wrn.BLZ._.RED._.tables." localSheetId="1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19" hidden="1">{#N/A,#N/A,FALSE,"BOP"}</definedName>
    <definedName name="wrn.BOP." localSheetId="23" hidden="1">{#N/A,#N/A,FALSE,"BOP"}</definedName>
    <definedName name="wrn.BOP." localSheetId="28" hidden="1">{#N/A,#N/A,FALSE,"BOP"}</definedName>
    <definedName name="wrn.BOP." localSheetId="30" hidden="1">{#N/A,#N/A,FALSE,"BOP"}</definedName>
    <definedName name="wrn.BOP." localSheetId="1" hidden="1">{#N/A,#N/A,FALSE,"BOP"}</definedName>
    <definedName name="wrn.BOP." localSheetId="24" hidden="1">{#N/A,#N/A,FALSE,"BOP"}</definedName>
    <definedName name="wrn.BOP." localSheetId="25" hidden="1">{#N/A,#N/A,FALSE,"BOP"}</definedName>
    <definedName name="wrn.BOP." localSheetId="26" hidden="1">{#N/A,#N/A,FALSE,"BOP"}</definedName>
    <definedName name="wrn.BOP." localSheetId="27" hidden="1">{#N/A,#N/A,FALSE,"BOP"}</definedName>
    <definedName name="wrn.BOP." localSheetId="29" hidden="1">{#N/A,#N/A,FALSE,"BOP"}</definedName>
    <definedName name="wrn.BOP." localSheetId="41" hidden="1">{#N/A,#N/A,FALSE,"BOP"}</definedName>
    <definedName name="wrn.BOP." localSheetId="42" hidden="1">{#N/A,#N/A,FALSE,"BOP"}</definedName>
    <definedName name="wrn.BOP." localSheetId="43" hidden="1">{#N/A,#N/A,FALSE,"BOP"}</definedName>
    <definedName name="wrn.BOP." localSheetId="18" hidden="1">{#N/A,#N/A,FALSE,"BOP"}</definedName>
    <definedName name="wrn.BOP." localSheetId="20" hidden="1">{#N/A,#N/A,FALSE,"BOP"}</definedName>
    <definedName name="wrn.BOP." localSheetId="21" hidden="1">{#N/A,#N/A,FALSE,"BOP"}</definedName>
    <definedName name="wrn.BOP." localSheetId="22" hidden="1">{#N/A,#N/A,FALSE,"BOP"}</definedName>
    <definedName name="wrn.BOP." hidden="1">{#N/A,#N/A,FALSE,"BOP"}</definedName>
    <definedName name="wrn.BOP_MIDTERM." localSheetId="19" hidden="1">{"BOP_TAB",#N/A,FALSE,"N";"MIDTERM_TAB",#N/A,FALSE,"O"}</definedName>
    <definedName name="wrn.BOP_MIDTERM." localSheetId="23" hidden="1">{"BOP_TAB",#N/A,FALSE,"N";"MIDTERM_TAB",#N/A,FALSE,"O"}</definedName>
    <definedName name="wrn.BOP_MIDTERM." localSheetId="28" hidden="1">{"BOP_TAB",#N/A,FALSE,"N";"MIDTERM_TAB",#N/A,FALSE,"O"}</definedName>
    <definedName name="wrn.BOP_MIDTERM." localSheetId="30" hidden="1">{"BOP_TAB",#N/A,FALSE,"N";"MIDTERM_TAB",#N/A,FALSE,"O"}</definedName>
    <definedName name="wrn.BOP_MIDTERM." localSheetId="1" hidden="1">{"BOP_TAB",#N/A,FALSE,"N";"MIDTERM_TAB",#N/A,FALSE,"O"}</definedName>
    <definedName name="wrn.BOP_MIDTERM." localSheetId="24" hidden="1">{"BOP_TAB",#N/A,FALSE,"N";"MIDTERM_TAB",#N/A,FALSE,"O"}</definedName>
    <definedName name="wrn.BOP_MIDTERM." localSheetId="25" hidden="1">{"BOP_TAB",#N/A,FALSE,"N";"MIDTERM_TAB",#N/A,FALSE,"O"}</definedName>
    <definedName name="wrn.BOP_MIDTERM." localSheetId="26" hidden="1">{"BOP_TAB",#N/A,FALSE,"N";"MIDTERM_TAB",#N/A,FALSE,"O"}</definedName>
    <definedName name="wrn.BOP_MIDTERM." localSheetId="27" hidden="1">{"BOP_TAB",#N/A,FALSE,"N";"MIDTERM_TAB",#N/A,FALSE,"O"}</definedName>
    <definedName name="wrn.BOP_MIDTERM." localSheetId="29" hidden="1">{"BOP_TAB",#N/A,FALSE,"N";"MIDTERM_TAB",#N/A,FALSE,"O"}</definedName>
    <definedName name="wrn.BOP_MIDTERM." localSheetId="41" hidden="1">{"BOP_TAB",#N/A,FALSE,"N";"MIDTERM_TAB",#N/A,FALSE,"O"}</definedName>
    <definedName name="wrn.BOP_MIDTERM." localSheetId="42" hidden="1">{"BOP_TAB",#N/A,FALSE,"N";"MIDTERM_TAB",#N/A,FALSE,"O"}</definedName>
    <definedName name="wrn.BOP_MIDTERM." localSheetId="43" hidden="1">{"BOP_TAB",#N/A,FALSE,"N";"MIDTERM_TAB",#N/A,FALSE,"O"}</definedName>
    <definedName name="wrn.BOP_MIDTERM." localSheetId="18" hidden="1">{"BOP_TAB",#N/A,FALSE,"N";"MIDTERM_TAB",#N/A,FALSE,"O"}</definedName>
    <definedName name="wrn.BOP_MIDTERM." localSheetId="20" hidden="1">{"BOP_TAB",#N/A,FALSE,"N";"MIDTERM_TAB",#N/A,FALSE,"O"}</definedName>
    <definedName name="wrn.BOP_MIDTERM." localSheetId="21" hidden="1">{"BOP_TAB",#N/A,FALSE,"N";"MIDTERM_TAB",#N/A,FALSE,"O"}</definedName>
    <definedName name="wrn.BOP_MIDTERM." localSheetId="22" hidden="1">{"BOP_TAB",#N/A,FALSE,"N";"MIDTERM_TAB",#N/A,FALSE,"O"}</definedName>
    <definedName name="wrn.BOP_MIDTERM." hidden="1">{"BOP_TAB",#N/A,FALSE,"N";"MIDTERM_TAB",#N/A,FALSE,"O"}</definedName>
    <definedName name="wrn.Briefing._.98." localSheetId="1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1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19" hidden="1">{#N/A,#N/A,FALSE,"CelPIB"}</definedName>
    <definedName name="wrn.CelPIB." localSheetId="23" hidden="1">{#N/A,#N/A,FALSE,"CelPIB"}</definedName>
    <definedName name="wrn.CelPIB." localSheetId="28" hidden="1">{#N/A,#N/A,FALSE,"CelPIB"}</definedName>
    <definedName name="wrn.CelPIB." localSheetId="30" hidden="1">{#N/A,#N/A,FALSE,"CelPIB"}</definedName>
    <definedName name="wrn.CelPIB." localSheetId="1" hidden="1">{#N/A,#N/A,FALSE,"CelPIB"}</definedName>
    <definedName name="wrn.CelPIB." localSheetId="24" hidden="1">{#N/A,#N/A,FALSE,"CelPIB"}</definedName>
    <definedName name="wrn.CelPIB." localSheetId="25" hidden="1">{#N/A,#N/A,FALSE,"CelPIB"}</definedName>
    <definedName name="wrn.CelPIB." localSheetId="26" hidden="1">{#N/A,#N/A,FALSE,"CelPIB"}</definedName>
    <definedName name="wrn.CelPIB." localSheetId="27" hidden="1">{#N/A,#N/A,FALSE,"CelPIB"}</definedName>
    <definedName name="wrn.CelPIB." localSheetId="29" hidden="1">{#N/A,#N/A,FALSE,"CelPIB"}</definedName>
    <definedName name="wrn.CelPIB." localSheetId="41" hidden="1">{#N/A,#N/A,FALSE,"CelPIB"}</definedName>
    <definedName name="wrn.CelPIB." localSheetId="42" hidden="1">{#N/A,#N/A,FALSE,"CelPIB"}</definedName>
    <definedName name="wrn.CelPIB." localSheetId="43" hidden="1">{#N/A,#N/A,FALSE,"CelPIB"}</definedName>
    <definedName name="wrn.CelPIB." localSheetId="18" hidden="1">{#N/A,#N/A,FALSE,"CelPIB"}</definedName>
    <definedName name="wrn.CelPIB." localSheetId="20" hidden="1">{#N/A,#N/A,FALSE,"CelPIB"}</definedName>
    <definedName name="wrn.CelPIB." localSheetId="21" hidden="1">{#N/A,#N/A,FALSE,"CelPIB"}</definedName>
    <definedName name="wrn.CelPIB." localSheetId="22" hidden="1">{#N/A,#N/A,FALSE,"CelPIB"}</definedName>
    <definedName name="wrn.CelPIB." hidden="1">{#N/A,#N/A,FALSE,"CelPIB"}</definedName>
    <definedName name="wrn.CG._.Cons._.GDP." localSheetId="1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19" hidden="1">{#N/A,#N/A,FALSE,"NFPS GDP"}</definedName>
    <definedName name="wrn.CGvt._.Revenue._.GDP." localSheetId="23" hidden="1">{#N/A,#N/A,FALSE,"NFPS GDP"}</definedName>
    <definedName name="wrn.CGvt._.Revenue._.GDP." localSheetId="28" hidden="1">{#N/A,#N/A,FALSE,"NFPS GDP"}</definedName>
    <definedName name="wrn.CGvt._.Revenue._.GDP." localSheetId="30" hidden="1">{#N/A,#N/A,FALSE,"NFPS GDP"}</definedName>
    <definedName name="wrn.CGvt._.Revenue._.GDP." localSheetId="1" hidden="1">{#N/A,#N/A,FALSE,"NFPS GDP"}</definedName>
    <definedName name="wrn.CGvt._.Revenue._.GDP." localSheetId="24" hidden="1">{#N/A,#N/A,FALSE,"NFPS GDP"}</definedName>
    <definedName name="wrn.CGvt._.Revenue._.GDP." localSheetId="25" hidden="1">{#N/A,#N/A,FALSE,"NFPS GDP"}</definedName>
    <definedName name="wrn.CGvt._.Revenue._.GDP." localSheetId="26" hidden="1">{#N/A,#N/A,FALSE,"NFPS GDP"}</definedName>
    <definedName name="wrn.CGvt._.Revenue._.GDP." localSheetId="27" hidden="1">{#N/A,#N/A,FALSE,"NFPS GDP"}</definedName>
    <definedName name="wrn.CGvt._.Revenue._.GDP." localSheetId="29" hidden="1">{#N/A,#N/A,FALSE,"NFPS GDP"}</definedName>
    <definedName name="wrn.CGvt._.Revenue._.GDP." localSheetId="41" hidden="1">{#N/A,#N/A,FALSE,"NFPS GDP"}</definedName>
    <definedName name="wrn.CGvt._.Revenue._.GDP." localSheetId="42" hidden="1">{#N/A,#N/A,FALSE,"NFPS GDP"}</definedName>
    <definedName name="wrn.CGvt._.Revenue._.GDP." localSheetId="43" hidden="1">{#N/A,#N/A,FALSE,"NFPS GDP"}</definedName>
    <definedName name="wrn.CGvt._.Revenue._.GDP." localSheetId="18" hidden="1">{#N/A,#N/A,FALSE,"NFPS GDP"}</definedName>
    <definedName name="wrn.CGvt._.Revenue._.GDP." localSheetId="20" hidden="1">{#N/A,#N/A,FALSE,"NFPS GDP"}</definedName>
    <definedName name="wrn.CGvt._.Revenue._.GDP." localSheetId="21" hidden="1">{#N/A,#N/A,FALSE,"NFPS GDP"}</definedName>
    <definedName name="wrn.CGvt._.Revenue._.GDP." localSheetId="22" hidden="1">{#N/A,#N/A,FALSE,"NFPS GDP"}</definedName>
    <definedName name="wrn.CGvt._.Revenue._.GDP." hidden="1">{#N/A,#N/A,FALSE,"NFPS GDP"}</definedName>
    <definedName name="wrn.CREDIT." localSheetId="19" hidden="1">{#N/A,#N/A,FALSE,"CREDIT"}</definedName>
    <definedName name="wrn.CREDIT." localSheetId="23" hidden="1">{#N/A,#N/A,FALSE,"CREDIT"}</definedName>
    <definedName name="wrn.CREDIT." localSheetId="28" hidden="1">{#N/A,#N/A,FALSE,"CREDIT"}</definedName>
    <definedName name="wrn.CREDIT." localSheetId="30" hidden="1">{#N/A,#N/A,FALSE,"CREDIT"}</definedName>
    <definedName name="wrn.CREDIT." localSheetId="1" hidden="1">{#N/A,#N/A,FALSE,"CREDIT"}</definedName>
    <definedName name="wrn.CREDIT." localSheetId="24" hidden="1">{#N/A,#N/A,FALSE,"CREDIT"}</definedName>
    <definedName name="wrn.CREDIT." localSheetId="25" hidden="1">{#N/A,#N/A,FALSE,"CREDIT"}</definedName>
    <definedName name="wrn.CREDIT." localSheetId="26" hidden="1">{#N/A,#N/A,FALSE,"CREDIT"}</definedName>
    <definedName name="wrn.CREDIT." localSheetId="27" hidden="1">{#N/A,#N/A,FALSE,"CREDIT"}</definedName>
    <definedName name="wrn.CREDIT." localSheetId="29" hidden="1">{#N/A,#N/A,FALSE,"CREDIT"}</definedName>
    <definedName name="wrn.CREDIT." localSheetId="41" hidden="1">{#N/A,#N/A,FALSE,"CREDIT"}</definedName>
    <definedName name="wrn.CREDIT." localSheetId="42" hidden="1">{#N/A,#N/A,FALSE,"CREDIT"}</definedName>
    <definedName name="wrn.CREDIT." localSheetId="43" hidden="1">{#N/A,#N/A,FALSE,"CREDIT"}</definedName>
    <definedName name="wrn.CREDIT." localSheetId="18" hidden="1">{#N/A,#N/A,FALSE,"CREDIT"}</definedName>
    <definedName name="wrn.CREDIT." localSheetId="20" hidden="1">{#N/A,#N/A,FALSE,"CREDIT"}</definedName>
    <definedName name="wrn.CREDIT." localSheetId="21" hidden="1">{#N/A,#N/A,FALSE,"CREDIT"}</definedName>
    <definedName name="wrn.CREDIT." localSheetId="22" hidden="1">{#N/A,#N/A,FALSE,"CREDIT"}</definedName>
    <definedName name="wrn.CREDIT." hidden="1">{#N/A,#N/A,FALSE,"CREDIT"}</definedName>
    <definedName name="wrn.DEBTSVC." localSheetId="19" hidden="1">{#N/A,#N/A,FALSE,"DEBTSVC"}</definedName>
    <definedName name="wrn.DEBTSVC." localSheetId="23" hidden="1">{#N/A,#N/A,FALSE,"DEBTSVC"}</definedName>
    <definedName name="wrn.DEBTSVC." localSheetId="28" hidden="1">{#N/A,#N/A,FALSE,"DEBTSVC"}</definedName>
    <definedName name="wrn.DEBTSVC." localSheetId="30" hidden="1">{#N/A,#N/A,FALSE,"DEBTSVC"}</definedName>
    <definedName name="wrn.DEBTSVC." localSheetId="1" hidden="1">{#N/A,#N/A,FALSE,"DEBTSVC"}</definedName>
    <definedName name="wrn.DEBTSVC." localSheetId="24" hidden="1">{#N/A,#N/A,FALSE,"DEBTSVC"}</definedName>
    <definedName name="wrn.DEBTSVC." localSheetId="25" hidden="1">{#N/A,#N/A,FALSE,"DEBTSVC"}</definedName>
    <definedName name="wrn.DEBTSVC." localSheetId="26" hidden="1">{#N/A,#N/A,FALSE,"DEBTSVC"}</definedName>
    <definedName name="wrn.DEBTSVC." localSheetId="27" hidden="1">{#N/A,#N/A,FALSE,"DEBTSVC"}</definedName>
    <definedName name="wrn.DEBTSVC." localSheetId="29" hidden="1">{#N/A,#N/A,FALSE,"DEBTSVC"}</definedName>
    <definedName name="wrn.DEBTSVC." localSheetId="41" hidden="1">{#N/A,#N/A,FALSE,"DEBTSVC"}</definedName>
    <definedName name="wrn.DEBTSVC." localSheetId="42" hidden="1">{#N/A,#N/A,FALSE,"DEBTSVC"}</definedName>
    <definedName name="wrn.DEBTSVC." localSheetId="43" hidden="1">{#N/A,#N/A,FALSE,"DEBTSVC"}</definedName>
    <definedName name="wrn.DEBTSVC." localSheetId="18" hidden="1">{#N/A,#N/A,FALSE,"DEBTSVC"}</definedName>
    <definedName name="wrn.DEBTSVC." localSheetId="20" hidden="1">{#N/A,#N/A,FALSE,"DEBTSVC"}</definedName>
    <definedName name="wrn.DEBTSVC." localSheetId="21" hidden="1">{#N/A,#N/A,FALSE,"DEBTSVC"}</definedName>
    <definedName name="wrn.DEBTSVC." localSheetId="22" hidden="1">{#N/A,#N/A,FALSE,"DEBTSVC"}</definedName>
    <definedName name="wrn.DEBTSVC." hidden="1">{#N/A,#N/A,FALSE,"DEBTSVC"}</definedName>
    <definedName name="wrn.DEPO." localSheetId="19" hidden="1">{#N/A,#N/A,FALSE,"DEPO"}</definedName>
    <definedName name="wrn.DEPO." localSheetId="23" hidden="1">{#N/A,#N/A,FALSE,"DEPO"}</definedName>
    <definedName name="wrn.DEPO." localSheetId="28" hidden="1">{#N/A,#N/A,FALSE,"DEPO"}</definedName>
    <definedName name="wrn.DEPO." localSheetId="30" hidden="1">{#N/A,#N/A,FALSE,"DEPO"}</definedName>
    <definedName name="wrn.DEPO." localSheetId="1" hidden="1">{#N/A,#N/A,FALSE,"DEPO"}</definedName>
    <definedName name="wrn.DEPO." localSheetId="24" hidden="1">{#N/A,#N/A,FALSE,"DEPO"}</definedName>
    <definedName name="wrn.DEPO." localSheetId="25" hidden="1">{#N/A,#N/A,FALSE,"DEPO"}</definedName>
    <definedName name="wrn.DEPO." localSheetId="26" hidden="1">{#N/A,#N/A,FALSE,"DEPO"}</definedName>
    <definedName name="wrn.DEPO." localSheetId="27" hidden="1">{#N/A,#N/A,FALSE,"DEPO"}</definedName>
    <definedName name="wrn.DEPO." localSheetId="29" hidden="1">{#N/A,#N/A,FALSE,"DEPO"}</definedName>
    <definedName name="wrn.DEPO." localSheetId="41" hidden="1">{#N/A,#N/A,FALSE,"DEPO"}</definedName>
    <definedName name="wrn.DEPO." localSheetId="42" hidden="1">{#N/A,#N/A,FALSE,"DEPO"}</definedName>
    <definedName name="wrn.DEPO." localSheetId="43" hidden="1">{#N/A,#N/A,FALSE,"DEPO"}</definedName>
    <definedName name="wrn.DEPO." localSheetId="18" hidden="1">{#N/A,#N/A,FALSE,"DEPO"}</definedName>
    <definedName name="wrn.DEPO." localSheetId="20" hidden="1">{#N/A,#N/A,FALSE,"DEPO"}</definedName>
    <definedName name="wrn.DEPO." localSheetId="21" hidden="1">{#N/A,#N/A,FALSE,"DEPO"}</definedName>
    <definedName name="wrn.DEPO." localSheetId="22" hidden="1">{#N/A,#N/A,FALSE,"DEPO"}</definedName>
    <definedName name="wrn.DEPO." hidden="1">{#N/A,#N/A,FALSE,"DEPO"}</definedName>
    <definedName name="wrn.EntpsPIB." localSheetId="19" hidden="1">{#N/A,#N/A,FALSE,"EntpsPIB"}</definedName>
    <definedName name="wrn.EntpsPIB." localSheetId="23" hidden="1">{#N/A,#N/A,FALSE,"EntpsPIB"}</definedName>
    <definedName name="wrn.EntpsPIB." localSheetId="28" hidden="1">{#N/A,#N/A,FALSE,"EntpsPIB"}</definedName>
    <definedName name="wrn.EntpsPIB." localSheetId="30" hidden="1">{#N/A,#N/A,FALSE,"EntpsPIB"}</definedName>
    <definedName name="wrn.EntpsPIB." localSheetId="1" hidden="1">{#N/A,#N/A,FALSE,"EntpsPIB"}</definedName>
    <definedName name="wrn.EntpsPIB." localSheetId="24" hidden="1">{#N/A,#N/A,FALSE,"EntpsPIB"}</definedName>
    <definedName name="wrn.EntpsPIB." localSheetId="25" hidden="1">{#N/A,#N/A,FALSE,"EntpsPIB"}</definedName>
    <definedName name="wrn.EntpsPIB." localSheetId="26" hidden="1">{#N/A,#N/A,FALSE,"EntpsPIB"}</definedName>
    <definedName name="wrn.EntpsPIB." localSheetId="27" hidden="1">{#N/A,#N/A,FALSE,"EntpsPIB"}</definedName>
    <definedName name="wrn.EntpsPIB." localSheetId="29" hidden="1">{#N/A,#N/A,FALSE,"EntpsPIB"}</definedName>
    <definedName name="wrn.EntpsPIB." localSheetId="41" hidden="1">{#N/A,#N/A,FALSE,"EntpsPIB"}</definedName>
    <definedName name="wrn.EntpsPIB." localSheetId="42" hidden="1">{#N/A,#N/A,FALSE,"EntpsPIB"}</definedName>
    <definedName name="wrn.EntpsPIB." localSheetId="43" hidden="1">{#N/A,#N/A,FALSE,"EntpsPIB"}</definedName>
    <definedName name="wrn.EntpsPIB." localSheetId="18" hidden="1">{#N/A,#N/A,FALSE,"EntpsPIB"}</definedName>
    <definedName name="wrn.EntpsPIB." localSheetId="20" hidden="1">{#N/A,#N/A,FALSE,"EntpsPIB"}</definedName>
    <definedName name="wrn.EntpsPIB." localSheetId="21" hidden="1">{#N/A,#N/A,FALSE,"EntpsPIB"}</definedName>
    <definedName name="wrn.EntpsPIB." localSheetId="22" hidden="1">{#N/A,#N/A,FALSE,"EntpsPIB"}</definedName>
    <definedName name="wrn.EntpsPIB." hidden="1">{#N/A,#N/A,FALSE,"EntpsPIB"}</definedName>
    <definedName name="wrn.EXCISE." localSheetId="19" hidden="1">{#N/A,#N/A,FALSE,"EXCISE"}</definedName>
    <definedName name="wrn.EXCISE." localSheetId="23" hidden="1">{#N/A,#N/A,FALSE,"EXCISE"}</definedName>
    <definedName name="wrn.EXCISE." localSheetId="28" hidden="1">{#N/A,#N/A,FALSE,"EXCISE"}</definedName>
    <definedName name="wrn.EXCISE." localSheetId="30" hidden="1">{#N/A,#N/A,FALSE,"EXCISE"}</definedName>
    <definedName name="wrn.EXCISE." localSheetId="1" hidden="1">{#N/A,#N/A,FALSE,"EXCISE"}</definedName>
    <definedName name="wrn.EXCISE." localSheetId="24" hidden="1">{#N/A,#N/A,FALSE,"EXCISE"}</definedName>
    <definedName name="wrn.EXCISE." localSheetId="25" hidden="1">{#N/A,#N/A,FALSE,"EXCISE"}</definedName>
    <definedName name="wrn.EXCISE." localSheetId="26" hidden="1">{#N/A,#N/A,FALSE,"EXCISE"}</definedName>
    <definedName name="wrn.EXCISE." localSheetId="27" hidden="1">{#N/A,#N/A,FALSE,"EXCISE"}</definedName>
    <definedName name="wrn.EXCISE." localSheetId="29" hidden="1">{#N/A,#N/A,FALSE,"EXCISE"}</definedName>
    <definedName name="wrn.EXCISE." localSheetId="41" hidden="1">{#N/A,#N/A,FALSE,"EXCISE"}</definedName>
    <definedName name="wrn.EXCISE." localSheetId="42" hidden="1">{#N/A,#N/A,FALSE,"EXCISE"}</definedName>
    <definedName name="wrn.EXCISE." localSheetId="43" hidden="1">{#N/A,#N/A,FALSE,"EXCISE"}</definedName>
    <definedName name="wrn.EXCISE." localSheetId="18" hidden="1">{#N/A,#N/A,FALSE,"EXCISE"}</definedName>
    <definedName name="wrn.EXCISE." localSheetId="20" hidden="1">{#N/A,#N/A,FALSE,"EXCISE"}</definedName>
    <definedName name="wrn.EXCISE." localSheetId="21" hidden="1">{#N/A,#N/A,FALSE,"EXCISE"}</definedName>
    <definedName name="wrn.EXCISE." localSheetId="22" hidden="1">{#N/A,#N/A,FALSE,"EXCISE"}</definedName>
    <definedName name="wrn.EXCISE." hidden="1">{#N/A,#N/A,FALSE,"EXCISE"}</definedName>
    <definedName name="wrn.EXRATE." localSheetId="19" hidden="1">{#N/A,#N/A,FALSE,"EXRATE"}</definedName>
    <definedName name="wrn.EXRATE." localSheetId="23" hidden="1">{#N/A,#N/A,FALSE,"EXRATE"}</definedName>
    <definedName name="wrn.EXRATE." localSheetId="28" hidden="1">{#N/A,#N/A,FALSE,"EXRATE"}</definedName>
    <definedName name="wrn.EXRATE." localSheetId="30" hidden="1">{#N/A,#N/A,FALSE,"EXRATE"}</definedName>
    <definedName name="wrn.EXRATE." localSheetId="1" hidden="1">{#N/A,#N/A,FALSE,"EXRATE"}</definedName>
    <definedName name="wrn.EXRATE." localSheetId="24" hidden="1">{#N/A,#N/A,FALSE,"EXRATE"}</definedName>
    <definedName name="wrn.EXRATE." localSheetId="25" hidden="1">{#N/A,#N/A,FALSE,"EXRATE"}</definedName>
    <definedName name="wrn.EXRATE." localSheetId="26" hidden="1">{#N/A,#N/A,FALSE,"EXRATE"}</definedName>
    <definedName name="wrn.EXRATE." localSheetId="27" hidden="1">{#N/A,#N/A,FALSE,"EXRATE"}</definedName>
    <definedName name="wrn.EXRATE." localSheetId="29" hidden="1">{#N/A,#N/A,FALSE,"EXRATE"}</definedName>
    <definedName name="wrn.EXRATE." localSheetId="41" hidden="1">{#N/A,#N/A,FALSE,"EXRATE"}</definedName>
    <definedName name="wrn.EXRATE." localSheetId="42" hidden="1">{#N/A,#N/A,FALSE,"EXRATE"}</definedName>
    <definedName name="wrn.EXRATE." localSheetId="43" hidden="1">{#N/A,#N/A,FALSE,"EXRATE"}</definedName>
    <definedName name="wrn.EXRATE." localSheetId="18" hidden="1">{#N/A,#N/A,FALSE,"EXRATE"}</definedName>
    <definedName name="wrn.EXRATE." localSheetId="20" hidden="1">{#N/A,#N/A,FALSE,"EXRATE"}</definedName>
    <definedName name="wrn.EXRATE." localSheetId="21" hidden="1">{#N/A,#N/A,FALSE,"EXRATE"}</definedName>
    <definedName name="wrn.EXRATE." localSheetId="22" hidden="1">{#N/A,#N/A,FALSE,"EXRATE"}</definedName>
    <definedName name="wrn.EXRATE." hidden="1">{#N/A,#N/A,FALSE,"EXRATE"}</definedName>
    <definedName name="wrn.EXTDEBT." localSheetId="19" hidden="1">{#N/A,#N/A,FALSE,"EXTDEBT"}</definedName>
    <definedName name="wrn.EXTDEBT." localSheetId="23" hidden="1">{#N/A,#N/A,FALSE,"EXTDEBT"}</definedName>
    <definedName name="wrn.EXTDEBT." localSheetId="28" hidden="1">{#N/A,#N/A,FALSE,"EXTDEBT"}</definedName>
    <definedName name="wrn.EXTDEBT." localSheetId="30" hidden="1">{#N/A,#N/A,FALSE,"EXTDEBT"}</definedName>
    <definedName name="wrn.EXTDEBT." localSheetId="1" hidden="1">{#N/A,#N/A,FALSE,"EXTDEBT"}</definedName>
    <definedName name="wrn.EXTDEBT." localSheetId="24" hidden="1">{#N/A,#N/A,FALSE,"EXTDEBT"}</definedName>
    <definedName name="wrn.EXTDEBT." localSheetId="25" hidden="1">{#N/A,#N/A,FALSE,"EXTDEBT"}</definedName>
    <definedName name="wrn.EXTDEBT." localSheetId="26" hidden="1">{#N/A,#N/A,FALSE,"EXTDEBT"}</definedName>
    <definedName name="wrn.EXTDEBT." localSheetId="27" hidden="1">{#N/A,#N/A,FALSE,"EXTDEBT"}</definedName>
    <definedName name="wrn.EXTDEBT." localSheetId="29" hidden="1">{#N/A,#N/A,FALSE,"EXTDEBT"}</definedName>
    <definedName name="wrn.EXTDEBT." localSheetId="41" hidden="1">{#N/A,#N/A,FALSE,"EXTDEBT"}</definedName>
    <definedName name="wrn.EXTDEBT." localSheetId="42" hidden="1">{#N/A,#N/A,FALSE,"EXTDEBT"}</definedName>
    <definedName name="wrn.EXTDEBT." localSheetId="43" hidden="1">{#N/A,#N/A,FALSE,"EXTDEBT"}</definedName>
    <definedName name="wrn.EXTDEBT." localSheetId="18" hidden="1">{#N/A,#N/A,FALSE,"EXTDEBT"}</definedName>
    <definedName name="wrn.EXTDEBT." localSheetId="20" hidden="1">{#N/A,#N/A,FALSE,"EXTDEBT"}</definedName>
    <definedName name="wrn.EXTDEBT." localSheetId="21" hidden="1">{#N/A,#N/A,FALSE,"EXTDEBT"}</definedName>
    <definedName name="wrn.EXTDEBT." localSheetId="22" hidden="1">{#N/A,#N/A,FALSE,"EXTDEBT"}</definedName>
    <definedName name="wrn.EXTDEBT." hidden="1">{#N/A,#N/A,FALSE,"EXTDEBT"}</definedName>
    <definedName name="wrn.EXTRABUDGT." localSheetId="19" hidden="1">{#N/A,#N/A,FALSE,"EXTRABUDGT"}</definedName>
    <definedName name="wrn.EXTRABUDGT." localSheetId="23" hidden="1">{#N/A,#N/A,FALSE,"EXTRABUDGT"}</definedName>
    <definedName name="wrn.EXTRABUDGT." localSheetId="28" hidden="1">{#N/A,#N/A,FALSE,"EXTRABUDGT"}</definedName>
    <definedName name="wrn.EXTRABUDGT." localSheetId="30" hidden="1">{#N/A,#N/A,FALSE,"EXTRABUDGT"}</definedName>
    <definedName name="wrn.EXTRABUDGT." localSheetId="1" hidden="1">{#N/A,#N/A,FALSE,"EXTRABUDGT"}</definedName>
    <definedName name="wrn.EXTRABUDGT." localSheetId="24" hidden="1">{#N/A,#N/A,FALSE,"EXTRABUDGT"}</definedName>
    <definedName name="wrn.EXTRABUDGT." localSheetId="25" hidden="1">{#N/A,#N/A,FALSE,"EXTRABUDGT"}</definedName>
    <definedName name="wrn.EXTRABUDGT." localSheetId="26" hidden="1">{#N/A,#N/A,FALSE,"EXTRABUDGT"}</definedName>
    <definedName name="wrn.EXTRABUDGT." localSheetId="27" hidden="1">{#N/A,#N/A,FALSE,"EXTRABUDGT"}</definedName>
    <definedName name="wrn.EXTRABUDGT." localSheetId="29" hidden="1">{#N/A,#N/A,FALSE,"EXTRABUDGT"}</definedName>
    <definedName name="wrn.EXTRABUDGT." localSheetId="41" hidden="1">{#N/A,#N/A,FALSE,"EXTRABUDGT"}</definedName>
    <definedName name="wrn.EXTRABUDGT." localSheetId="42" hidden="1">{#N/A,#N/A,FALSE,"EXTRABUDGT"}</definedName>
    <definedName name="wrn.EXTRABUDGT." localSheetId="43" hidden="1">{#N/A,#N/A,FALSE,"EXTRABUDGT"}</definedName>
    <definedName name="wrn.EXTRABUDGT." localSheetId="18" hidden="1">{#N/A,#N/A,FALSE,"EXTRABUDGT"}</definedName>
    <definedName name="wrn.EXTRABUDGT." localSheetId="20" hidden="1">{#N/A,#N/A,FALSE,"EXTRABUDGT"}</definedName>
    <definedName name="wrn.EXTRABUDGT." localSheetId="21" hidden="1">{#N/A,#N/A,FALSE,"EXTRABUDGT"}</definedName>
    <definedName name="wrn.EXTRABUDGT." localSheetId="22" hidden="1">{#N/A,#N/A,FALSE,"EXTRABUDGT"}</definedName>
    <definedName name="wrn.EXTRABUDGT." hidden="1">{#N/A,#N/A,FALSE,"EXTRABUDGT"}</definedName>
    <definedName name="wrn.EXTRABUDGT2." localSheetId="19" hidden="1">{#N/A,#N/A,FALSE,"EXTRABUDGT2"}</definedName>
    <definedName name="wrn.EXTRABUDGT2." localSheetId="23" hidden="1">{#N/A,#N/A,FALSE,"EXTRABUDGT2"}</definedName>
    <definedName name="wrn.EXTRABUDGT2." localSheetId="28" hidden="1">{#N/A,#N/A,FALSE,"EXTRABUDGT2"}</definedName>
    <definedName name="wrn.EXTRABUDGT2." localSheetId="30" hidden="1">{#N/A,#N/A,FALSE,"EXTRABUDGT2"}</definedName>
    <definedName name="wrn.EXTRABUDGT2." localSheetId="1" hidden="1">{#N/A,#N/A,FALSE,"EXTRABUDGT2"}</definedName>
    <definedName name="wrn.EXTRABUDGT2." localSheetId="24" hidden="1">{#N/A,#N/A,FALSE,"EXTRABUDGT2"}</definedName>
    <definedName name="wrn.EXTRABUDGT2." localSheetId="25" hidden="1">{#N/A,#N/A,FALSE,"EXTRABUDGT2"}</definedName>
    <definedName name="wrn.EXTRABUDGT2." localSheetId="26" hidden="1">{#N/A,#N/A,FALSE,"EXTRABUDGT2"}</definedName>
    <definedName name="wrn.EXTRABUDGT2." localSheetId="27" hidden="1">{#N/A,#N/A,FALSE,"EXTRABUDGT2"}</definedName>
    <definedName name="wrn.EXTRABUDGT2." localSheetId="29" hidden="1">{#N/A,#N/A,FALSE,"EXTRABUDGT2"}</definedName>
    <definedName name="wrn.EXTRABUDGT2." localSheetId="41" hidden="1">{#N/A,#N/A,FALSE,"EXTRABUDGT2"}</definedName>
    <definedName name="wrn.EXTRABUDGT2." localSheetId="42" hidden="1">{#N/A,#N/A,FALSE,"EXTRABUDGT2"}</definedName>
    <definedName name="wrn.EXTRABUDGT2." localSheetId="43" hidden="1">{#N/A,#N/A,FALSE,"EXTRABUDGT2"}</definedName>
    <definedName name="wrn.EXTRABUDGT2." localSheetId="18" hidden="1">{#N/A,#N/A,FALSE,"EXTRABUDGT2"}</definedName>
    <definedName name="wrn.EXTRABUDGT2." localSheetId="20" hidden="1">{#N/A,#N/A,FALSE,"EXTRABUDGT2"}</definedName>
    <definedName name="wrn.EXTRABUDGT2." localSheetId="21" hidden="1">{#N/A,#N/A,FALSE,"EXTRABUDGT2"}</definedName>
    <definedName name="wrn.EXTRABUDGT2." localSheetId="22" hidden="1">{#N/A,#N/A,FALSE,"EXTRABUDGT2"}</definedName>
    <definedName name="wrn.EXTRABUDGT2." hidden="1">{#N/A,#N/A,FALSE,"EXTRABUDGT2"}</definedName>
    <definedName name="wrn.GDP." localSheetId="19" hidden="1">{#N/A,#N/A,FALSE,"GDP_ORIGIN";#N/A,#N/A,FALSE,"EMP_POP"}</definedName>
    <definedName name="wrn.GDP." localSheetId="23" hidden="1">{#N/A,#N/A,FALSE,"GDP_ORIGIN";#N/A,#N/A,FALSE,"EMP_POP"}</definedName>
    <definedName name="wrn.GDP." localSheetId="28" hidden="1">{#N/A,#N/A,FALSE,"GDP_ORIGIN";#N/A,#N/A,FALSE,"EMP_POP"}</definedName>
    <definedName name="wrn.GDP." localSheetId="30" hidden="1">{#N/A,#N/A,FALSE,"GDP_ORIGIN";#N/A,#N/A,FALSE,"EMP_POP"}</definedName>
    <definedName name="wrn.GDP." localSheetId="1" hidden="1">{#N/A,#N/A,FALSE,"GDP_ORIGIN";#N/A,#N/A,FALSE,"EMP_POP"}</definedName>
    <definedName name="wrn.GDP." localSheetId="24" hidden="1">{#N/A,#N/A,FALSE,"GDP_ORIGIN";#N/A,#N/A,FALSE,"EMP_POP"}</definedName>
    <definedName name="wrn.GDP." localSheetId="25" hidden="1">{#N/A,#N/A,FALSE,"GDP_ORIGIN";#N/A,#N/A,FALSE,"EMP_POP"}</definedName>
    <definedName name="wrn.GDP." localSheetId="26" hidden="1">{#N/A,#N/A,FALSE,"GDP_ORIGIN";#N/A,#N/A,FALSE,"EMP_POP"}</definedName>
    <definedName name="wrn.GDP." localSheetId="27" hidden="1">{#N/A,#N/A,FALSE,"GDP_ORIGIN";#N/A,#N/A,FALSE,"EMP_POP"}</definedName>
    <definedName name="wrn.GDP." localSheetId="29" hidden="1">{#N/A,#N/A,FALSE,"GDP_ORIGIN";#N/A,#N/A,FALSE,"EMP_POP"}</definedName>
    <definedName name="wrn.GDP." localSheetId="41" hidden="1">{#N/A,#N/A,FALSE,"GDP_ORIGIN";#N/A,#N/A,FALSE,"EMP_POP"}</definedName>
    <definedName name="wrn.GDP." localSheetId="42" hidden="1">{#N/A,#N/A,FALSE,"GDP_ORIGIN";#N/A,#N/A,FALSE,"EMP_POP"}</definedName>
    <definedName name="wrn.GDP." localSheetId="43" hidden="1">{#N/A,#N/A,FALSE,"GDP_ORIGIN";#N/A,#N/A,FALSE,"EMP_POP"}</definedName>
    <definedName name="wrn.GDP." localSheetId="18" hidden="1">{#N/A,#N/A,FALSE,"GDP_ORIGIN";#N/A,#N/A,FALSE,"EMP_POP"}</definedName>
    <definedName name="wrn.GDP." localSheetId="20" hidden="1">{#N/A,#N/A,FALSE,"GDP_ORIGIN";#N/A,#N/A,FALSE,"EMP_POP"}</definedName>
    <definedName name="wrn.GDP." localSheetId="21" hidden="1">{#N/A,#N/A,FALSE,"GDP_ORIGIN";#N/A,#N/A,FALSE,"EMP_POP"}</definedName>
    <definedName name="wrn.GDP." localSheetId="22" hidden="1">{#N/A,#N/A,FALSE,"GDP_ORIGIN";#N/A,#N/A,FALSE,"EMP_POP"}</definedName>
    <definedName name="wrn.GDP." hidden="1">{#N/A,#N/A,FALSE,"GDP_ORIGIN";#N/A,#N/A,FALSE,"EMP_POP"}</definedName>
    <definedName name="wrn.GGOVT." localSheetId="19" hidden="1">{#N/A,#N/A,FALSE,"GGOVT"}</definedName>
    <definedName name="wrn.GGOVT." localSheetId="23" hidden="1">{#N/A,#N/A,FALSE,"GGOVT"}</definedName>
    <definedName name="wrn.GGOVT." localSheetId="28" hidden="1">{#N/A,#N/A,FALSE,"GGOVT"}</definedName>
    <definedName name="wrn.GGOVT." localSheetId="30" hidden="1">{#N/A,#N/A,FALSE,"GGOVT"}</definedName>
    <definedName name="wrn.GGOVT." localSheetId="1" hidden="1">{#N/A,#N/A,FALSE,"GGOVT"}</definedName>
    <definedName name="wrn.GGOVT." localSheetId="24" hidden="1">{#N/A,#N/A,FALSE,"GGOVT"}</definedName>
    <definedName name="wrn.GGOVT." localSheetId="25" hidden="1">{#N/A,#N/A,FALSE,"GGOVT"}</definedName>
    <definedName name="wrn.GGOVT." localSheetId="26" hidden="1">{#N/A,#N/A,FALSE,"GGOVT"}</definedName>
    <definedName name="wrn.GGOVT." localSheetId="27" hidden="1">{#N/A,#N/A,FALSE,"GGOVT"}</definedName>
    <definedName name="wrn.GGOVT." localSheetId="29" hidden="1">{#N/A,#N/A,FALSE,"GGOVT"}</definedName>
    <definedName name="wrn.GGOVT." localSheetId="41" hidden="1">{#N/A,#N/A,FALSE,"GGOVT"}</definedName>
    <definedName name="wrn.GGOVT." localSheetId="42" hidden="1">{#N/A,#N/A,FALSE,"GGOVT"}</definedName>
    <definedName name="wrn.GGOVT." localSheetId="43" hidden="1">{#N/A,#N/A,FALSE,"GGOVT"}</definedName>
    <definedName name="wrn.GGOVT." localSheetId="18" hidden="1">{#N/A,#N/A,FALSE,"GGOVT"}</definedName>
    <definedName name="wrn.GGOVT." localSheetId="20" hidden="1">{#N/A,#N/A,FALSE,"GGOVT"}</definedName>
    <definedName name="wrn.GGOVT." localSheetId="21" hidden="1">{#N/A,#N/A,FALSE,"GGOVT"}</definedName>
    <definedName name="wrn.GGOVT." localSheetId="22" hidden="1">{#N/A,#N/A,FALSE,"GGOVT"}</definedName>
    <definedName name="wrn.GGOVT." hidden="1">{#N/A,#N/A,FALSE,"GGOVT"}</definedName>
    <definedName name="wrn.GGOVT2." localSheetId="19" hidden="1">{#N/A,#N/A,FALSE,"GGOVT2"}</definedName>
    <definedName name="wrn.GGOVT2." localSheetId="23" hidden="1">{#N/A,#N/A,FALSE,"GGOVT2"}</definedName>
    <definedName name="wrn.GGOVT2." localSheetId="28" hidden="1">{#N/A,#N/A,FALSE,"GGOVT2"}</definedName>
    <definedName name="wrn.GGOVT2." localSheetId="30" hidden="1">{#N/A,#N/A,FALSE,"GGOVT2"}</definedName>
    <definedName name="wrn.GGOVT2." localSheetId="1" hidden="1">{#N/A,#N/A,FALSE,"GGOVT2"}</definedName>
    <definedName name="wrn.GGOVT2." localSheetId="24" hidden="1">{#N/A,#N/A,FALSE,"GGOVT2"}</definedName>
    <definedName name="wrn.GGOVT2." localSheetId="25" hidden="1">{#N/A,#N/A,FALSE,"GGOVT2"}</definedName>
    <definedName name="wrn.GGOVT2." localSheetId="26" hidden="1">{#N/A,#N/A,FALSE,"GGOVT2"}</definedName>
    <definedName name="wrn.GGOVT2." localSheetId="27" hidden="1">{#N/A,#N/A,FALSE,"GGOVT2"}</definedName>
    <definedName name="wrn.GGOVT2." localSheetId="29" hidden="1">{#N/A,#N/A,FALSE,"GGOVT2"}</definedName>
    <definedName name="wrn.GGOVT2." localSheetId="41" hidden="1">{#N/A,#N/A,FALSE,"GGOVT2"}</definedName>
    <definedName name="wrn.GGOVT2." localSheetId="42" hidden="1">{#N/A,#N/A,FALSE,"GGOVT2"}</definedName>
    <definedName name="wrn.GGOVT2." localSheetId="43" hidden="1">{#N/A,#N/A,FALSE,"GGOVT2"}</definedName>
    <definedName name="wrn.GGOVT2." localSheetId="18" hidden="1">{#N/A,#N/A,FALSE,"GGOVT2"}</definedName>
    <definedName name="wrn.GGOVT2." localSheetId="20" hidden="1">{#N/A,#N/A,FALSE,"GGOVT2"}</definedName>
    <definedName name="wrn.GGOVT2." localSheetId="21" hidden="1">{#N/A,#N/A,FALSE,"GGOVT2"}</definedName>
    <definedName name="wrn.GGOVT2." localSheetId="22" hidden="1">{#N/A,#N/A,FALSE,"GGOVT2"}</definedName>
    <definedName name="wrn.GGOVT2." hidden="1">{#N/A,#N/A,FALSE,"GGOVT2"}</definedName>
    <definedName name="wrn.GGOVTPC." localSheetId="19" hidden="1">{#N/A,#N/A,FALSE,"GGOVT%"}</definedName>
    <definedName name="wrn.GGOVTPC." localSheetId="23" hidden="1">{#N/A,#N/A,FALSE,"GGOVT%"}</definedName>
    <definedName name="wrn.GGOVTPC." localSheetId="28" hidden="1">{#N/A,#N/A,FALSE,"GGOVT%"}</definedName>
    <definedName name="wrn.GGOVTPC." localSheetId="30" hidden="1">{#N/A,#N/A,FALSE,"GGOVT%"}</definedName>
    <definedName name="wrn.GGOVTPC." localSheetId="1" hidden="1">{#N/A,#N/A,FALSE,"GGOVT%"}</definedName>
    <definedName name="wrn.GGOVTPC." localSheetId="24" hidden="1">{#N/A,#N/A,FALSE,"GGOVT%"}</definedName>
    <definedName name="wrn.GGOVTPC." localSheetId="25" hidden="1">{#N/A,#N/A,FALSE,"GGOVT%"}</definedName>
    <definedName name="wrn.GGOVTPC." localSheetId="26" hidden="1">{#N/A,#N/A,FALSE,"GGOVT%"}</definedName>
    <definedName name="wrn.GGOVTPC." localSheetId="27" hidden="1">{#N/A,#N/A,FALSE,"GGOVT%"}</definedName>
    <definedName name="wrn.GGOVTPC." localSheetId="29" hidden="1">{#N/A,#N/A,FALSE,"GGOVT%"}</definedName>
    <definedName name="wrn.GGOVTPC." localSheetId="41" hidden="1">{#N/A,#N/A,FALSE,"GGOVT%"}</definedName>
    <definedName name="wrn.GGOVTPC." localSheetId="42" hidden="1">{#N/A,#N/A,FALSE,"GGOVT%"}</definedName>
    <definedName name="wrn.GGOVTPC." localSheetId="43" hidden="1">{#N/A,#N/A,FALSE,"GGOVT%"}</definedName>
    <definedName name="wrn.GGOVTPC." localSheetId="18" hidden="1">{#N/A,#N/A,FALSE,"GGOVT%"}</definedName>
    <definedName name="wrn.GGOVTPC." localSheetId="20" hidden="1">{#N/A,#N/A,FALSE,"GGOVT%"}</definedName>
    <definedName name="wrn.GGOVTPC." localSheetId="21" hidden="1">{#N/A,#N/A,FALSE,"GGOVT%"}</definedName>
    <definedName name="wrn.GGOVTPC." localSheetId="22" hidden="1">{#N/A,#N/A,FALSE,"GGOVT%"}</definedName>
    <definedName name="wrn.GGOVTPC." hidden="1">{#N/A,#N/A,FALSE,"GGOVT%"}</definedName>
    <definedName name="wrn.INCOMETX." localSheetId="19" hidden="1">{#N/A,#N/A,FALSE,"INCOMETX"}</definedName>
    <definedName name="wrn.INCOMETX." localSheetId="23" hidden="1">{#N/A,#N/A,FALSE,"INCOMETX"}</definedName>
    <definedName name="wrn.INCOMETX." localSheetId="28" hidden="1">{#N/A,#N/A,FALSE,"INCOMETX"}</definedName>
    <definedName name="wrn.INCOMETX." localSheetId="30" hidden="1">{#N/A,#N/A,FALSE,"INCOMETX"}</definedName>
    <definedName name="wrn.INCOMETX." localSheetId="1" hidden="1">{#N/A,#N/A,FALSE,"INCOMETX"}</definedName>
    <definedName name="wrn.INCOMETX." localSheetId="24" hidden="1">{#N/A,#N/A,FALSE,"INCOMETX"}</definedName>
    <definedName name="wrn.INCOMETX." localSheetId="25" hidden="1">{#N/A,#N/A,FALSE,"INCOMETX"}</definedName>
    <definedName name="wrn.INCOMETX." localSheetId="26" hidden="1">{#N/A,#N/A,FALSE,"INCOMETX"}</definedName>
    <definedName name="wrn.INCOMETX." localSheetId="27" hidden="1">{#N/A,#N/A,FALSE,"INCOMETX"}</definedName>
    <definedName name="wrn.INCOMETX." localSheetId="29" hidden="1">{#N/A,#N/A,FALSE,"INCOMETX"}</definedName>
    <definedName name="wrn.INCOMETX." localSheetId="41" hidden="1">{#N/A,#N/A,FALSE,"INCOMETX"}</definedName>
    <definedName name="wrn.INCOMETX." localSheetId="42" hidden="1">{#N/A,#N/A,FALSE,"INCOMETX"}</definedName>
    <definedName name="wrn.INCOMETX." localSheetId="43" hidden="1">{#N/A,#N/A,FALSE,"INCOMETX"}</definedName>
    <definedName name="wrn.INCOMETX." localSheetId="18" hidden="1">{#N/A,#N/A,FALSE,"INCOMETX"}</definedName>
    <definedName name="wrn.INCOMETX." localSheetId="20" hidden="1">{#N/A,#N/A,FALSE,"INCOMETX"}</definedName>
    <definedName name="wrn.INCOMETX." localSheetId="21" hidden="1">{#N/A,#N/A,FALSE,"INCOMETX"}</definedName>
    <definedName name="wrn.INCOMETX." localSheetId="22" hidden="1">{#N/A,#N/A,FALSE,"INCOMETX"}</definedName>
    <definedName name="wrn.INCOMETX." hidden="1">{#N/A,#N/A,FALSE,"INCOMETX"}</definedName>
    <definedName name="wrn.Input._.and._.output._.tables." localSheetId="1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2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19" hidden="1">{#N/A,#N/A,FALSE,"INTERST"}</definedName>
    <definedName name="wrn.INTERST." localSheetId="23" hidden="1">{#N/A,#N/A,FALSE,"INTERST"}</definedName>
    <definedName name="wrn.INTERST." localSheetId="28" hidden="1">{#N/A,#N/A,FALSE,"INTERST"}</definedName>
    <definedName name="wrn.INTERST." localSheetId="30" hidden="1">{#N/A,#N/A,FALSE,"INTERST"}</definedName>
    <definedName name="wrn.INTERST." localSheetId="1" hidden="1">{#N/A,#N/A,FALSE,"INTERST"}</definedName>
    <definedName name="wrn.INTERST." localSheetId="24" hidden="1">{#N/A,#N/A,FALSE,"INTERST"}</definedName>
    <definedName name="wrn.INTERST." localSheetId="25" hidden="1">{#N/A,#N/A,FALSE,"INTERST"}</definedName>
    <definedName name="wrn.INTERST." localSheetId="26" hidden="1">{#N/A,#N/A,FALSE,"INTERST"}</definedName>
    <definedName name="wrn.INTERST." localSheetId="27" hidden="1">{#N/A,#N/A,FALSE,"INTERST"}</definedName>
    <definedName name="wrn.INTERST." localSheetId="29" hidden="1">{#N/A,#N/A,FALSE,"INTERST"}</definedName>
    <definedName name="wrn.INTERST." localSheetId="41" hidden="1">{#N/A,#N/A,FALSE,"INTERST"}</definedName>
    <definedName name="wrn.INTERST." localSheetId="42" hidden="1">{#N/A,#N/A,FALSE,"INTERST"}</definedName>
    <definedName name="wrn.INTERST." localSheetId="43" hidden="1">{#N/A,#N/A,FALSE,"INTERST"}</definedName>
    <definedName name="wrn.INTERST." localSheetId="18" hidden="1">{#N/A,#N/A,FALSE,"INTERST"}</definedName>
    <definedName name="wrn.INTERST." localSheetId="20" hidden="1">{#N/A,#N/A,FALSE,"INTERST"}</definedName>
    <definedName name="wrn.INTERST." localSheetId="21" hidden="1">{#N/A,#N/A,FALSE,"INTERST"}</definedName>
    <definedName name="wrn.INTERST." localSheetId="22" hidden="1">{#N/A,#N/A,FALSE,"INTERST"}</definedName>
    <definedName name="wrn.INTERST." hidden="1">{#N/A,#N/A,FALSE,"INTERST"}</definedName>
    <definedName name="wrn.JANSEP97." localSheetId="1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19" hidden="1">{"Main Economic Indicators",#N/A,FALSE,"C"}</definedName>
    <definedName name="wrn.Main._.Economic._.Indicators." localSheetId="23" hidden="1">{"Main Economic Indicators",#N/A,FALSE,"C"}</definedName>
    <definedName name="wrn.Main._.Economic._.Indicators." localSheetId="28" hidden="1">{"Main Economic Indicators",#N/A,FALSE,"C"}</definedName>
    <definedName name="wrn.Main._.Economic._.Indicators." localSheetId="30" hidden="1">{"Main Economic Indicators",#N/A,FALSE,"C"}</definedName>
    <definedName name="wrn.Main._.Economic._.Indicators." localSheetId="1" hidden="1">{"Main Economic Indicators",#N/A,FALSE,"C"}</definedName>
    <definedName name="wrn.Main._.Economic._.Indicators." localSheetId="24" hidden="1">{"Main Economic Indicators",#N/A,FALSE,"C"}</definedName>
    <definedName name="wrn.Main._.Economic._.Indicators." localSheetId="25" hidden="1">{"Main Economic Indicators",#N/A,FALSE,"C"}</definedName>
    <definedName name="wrn.Main._.Economic._.Indicators." localSheetId="26" hidden="1">{"Main Economic Indicators",#N/A,FALSE,"C"}</definedName>
    <definedName name="wrn.Main._.Economic._.Indicators." localSheetId="27" hidden="1">{"Main Economic Indicators",#N/A,FALSE,"C"}</definedName>
    <definedName name="wrn.Main._.Economic._.Indicators." localSheetId="29" hidden="1">{"Main Economic Indicators",#N/A,FALSE,"C"}</definedName>
    <definedName name="wrn.Main._.Economic._.Indicators." localSheetId="41" hidden="1">{"Main Economic Indicators",#N/A,FALSE,"C"}</definedName>
    <definedName name="wrn.Main._.Economic._.Indicators." localSheetId="42" hidden="1">{"Main Economic Indicators",#N/A,FALSE,"C"}</definedName>
    <definedName name="wrn.Main._.Economic._.Indicators." localSheetId="43" hidden="1">{"Main Economic Indicators",#N/A,FALSE,"C"}</definedName>
    <definedName name="wrn.Main._.Economic._.Indicators." localSheetId="18" hidden="1">{"Main Economic Indicators",#N/A,FALSE,"C"}</definedName>
    <definedName name="wrn.Main._.Economic._.Indicators." localSheetId="20" hidden="1">{"Main Economic Indicators",#N/A,FALSE,"C"}</definedName>
    <definedName name="wrn.Main._.Economic._.Indicators." localSheetId="21" hidden="1">{"Main Economic Indicators",#N/A,FALSE,"C"}</definedName>
    <definedName name="wrn.Main._.Economic._.Indicators." localSheetId="22" hidden="1">{"Main Economic Indicators",#N/A,FALSE,"C"}</definedName>
    <definedName name="wrn.Main._.Economic._.Indicators." hidden="1">{"Main Economic Indicators",#N/A,FALSE,"C"}</definedName>
    <definedName name="wrn.MDABOP." localSheetId="1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1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19" hidden="1">{"MONA",#N/A,FALSE,"S"}</definedName>
    <definedName name="wrn.MONA." localSheetId="23" hidden="1">{"MONA",#N/A,FALSE,"S"}</definedName>
    <definedName name="wrn.MONA." localSheetId="28" hidden="1">{"MONA",#N/A,FALSE,"S"}</definedName>
    <definedName name="wrn.MONA." localSheetId="30" hidden="1">{"MONA",#N/A,FALSE,"S"}</definedName>
    <definedName name="wrn.MONA." localSheetId="1" hidden="1">{"MONA",#N/A,FALSE,"S"}</definedName>
    <definedName name="wrn.MONA." localSheetId="24" hidden="1">{"MONA",#N/A,FALSE,"S"}</definedName>
    <definedName name="wrn.MONA." localSheetId="25" hidden="1">{"MONA",#N/A,FALSE,"S"}</definedName>
    <definedName name="wrn.MONA." localSheetId="26" hidden="1">{"MONA",#N/A,FALSE,"S"}</definedName>
    <definedName name="wrn.MONA." localSheetId="27" hidden="1">{"MONA",#N/A,FALSE,"S"}</definedName>
    <definedName name="wrn.MONA." localSheetId="29" hidden="1">{"MONA",#N/A,FALSE,"S"}</definedName>
    <definedName name="wrn.MONA." localSheetId="41" hidden="1">{"MONA",#N/A,FALSE,"S"}</definedName>
    <definedName name="wrn.MONA." localSheetId="42" hidden="1">{"MONA",#N/A,FALSE,"S"}</definedName>
    <definedName name="wrn.MONA." localSheetId="43" hidden="1">{"MONA",#N/A,FALSE,"S"}</definedName>
    <definedName name="wrn.MONA." localSheetId="18" hidden="1">{"MONA",#N/A,FALSE,"S"}</definedName>
    <definedName name="wrn.MONA." localSheetId="20" hidden="1">{"MONA",#N/A,FALSE,"S"}</definedName>
    <definedName name="wrn.MONA." localSheetId="21" hidden="1">{"MONA",#N/A,FALSE,"S"}</definedName>
    <definedName name="wrn.MONA." localSheetId="22" hidden="1">{"MONA",#N/A,FALSE,"S"}</definedName>
    <definedName name="wrn.MONA." hidden="1">{"MONA",#N/A,FALSE,"S"}</definedName>
    <definedName name="wrn.Monthsheet." localSheetId="19" hidden="1">{"Minpmon",#N/A,FALSE,"Monthinput"}</definedName>
    <definedName name="wrn.Monthsheet." localSheetId="23" hidden="1">{"Minpmon",#N/A,FALSE,"Monthinput"}</definedName>
    <definedName name="wrn.Monthsheet." localSheetId="28" hidden="1">{"Minpmon",#N/A,FALSE,"Monthinput"}</definedName>
    <definedName name="wrn.Monthsheet." localSheetId="30" hidden="1">{"Minpmon",#N/A,FALSE,"Monthinput"}</definedName>
    <definedName name="wrn.Monthsheet." localSheetId="1" hidden="1">{"Minpmon",#N/A,FALSE,"Monthinput"}</definedName>
    <definedName name="wrn.Monthsheet." localSheetId="24" hidden="1">{"Minpmon",#N/A,FALSE,"Monthinput"}</definedName>
    <definedName name="wrn.Monthsheet." localSheetId="25" hidden="1">{"Minpmon",#N/A,FALSE,"Monthinput"}</definedName>
    <definedName name="wrn.Monthsheet." localSheetId="26" hidden="1">{"Minpmon",#N/A,FALSE,"Monthinput"}</definedName>
    <definedName name="wrn.Monthsheet." localSheetId="27" hidden="1">{"Minpmon",#N/A,FALSE,"Monthinput"}</definedName>
    <definedName name="wrn.Monthsheet." localSheetId="29" hidden="1">{"Minpmon",#N/A,FALSE,"Monthinput"}</definedName>
    <definedName name="wrn.Monthsheet." localSheetId="41" hidden="1">{"Minpmon",#N/A,FALSE,"Monthinput"}</definedName>
    <definedName name="wrn.Monthsheet." localSheetId="42" hidden="1">{"Minpmon",#N/A,FALSE,"Monthinput"}</definedName>
    <definedName name="wrn.Monthsheet." localSheetId="43" hidden="1">{"Minpmon",#N/A,FALSE,"Monthinput"}</definedName>
    <definedName name="wrn.Monthsheet." localSheetId="18" hidden="1">{"Minpmon",#N/A,FALSE,"Monthinput"}</definedName>
    <definedName name="wrn.Monthsheet." localSheetId="20" hidden="1">{"Minpmon",#N/A,FALSE,"Monthinput"}</definedName>
    <definedName name="wrn.Monthsheet." localSheetId="21" hidden="1">{"Minpmon",#N/A,FALSE,"Monthinput"}</definedName>
    <definedName name="wrn.Monthsheet." localSheetId="22" hidden="1">{"Minpmon",#N/A,FALSE,"Monthinput"}</definedName>
    <definedName name="wrn.Monthsheet." hidden="1">{"Minpmon",#N/A,FALSE,"Monthinput"}</definedName>
    <definedName name="wrn.MS." localSheetId="19" hidden="1">{#N/A,#N/A,FALSE,"MS"}</definedName>
    <definedName name="wrn.MS." localSheetId="23" hidden="1">{#N/A,#N/A,FALSE,"MS"}</definedName>
    <definedName name="wrn.MS." localSheetId="28" hidden="1">{#N/A,#N/A,FALSE,"MS"}</definedName>
    <definedName name="wrn.MS." localSheetId="30" hidden="1">{#N/A,#N/A,FALSE,"MS"}</definedName>
    <definedName name="wrn.MS." localSheetId="1" hidden="1">{#N/A,#N/A,FALSE,"MS"}</definedName>
    <definedName name="wrn.MS." localSheetId="24" hidden="1">{#N/A,#N/A,FALSE,"MS"}</definedName>
    <definedName name="wrn.MS." localSheetId="25" hidden="1">{#N/A,#N/A,FALSE,"MS"}</definedName>
    <definedName name="wrn.MS." localSheetId="26" hidden="1">{#N/A,#N/A,FALSE,"MS"}</definedName>
    <definedName name="wrn.MS." localSheetId="27" hidden="1">{#N/A,#N/A,FALSE,"MS"}</definedName>
    <definedName name="wrn.MS." localSheetId="29" hidden="1">{#N/A,#N/A,FALSE,"MS"}</definedName>
    <definedName name="wrn.MS." localSheetId="41" hidden="1">{#N/A,#N/A,FALSE,"MS"}</definedName>
    <definedName name="wrn.MS." localSheetId="42" hidden="1">{#N/A,#N/A,FALSE,"MS"}</definedName>
    <definedName name="wrn.MS." localSheetId="43" hidden="1">{#N/A,#N/A,FALSE,"MS"}</definedName>
    <definedName name="wrn.MS." localSheetId="18" hidden="1">{#N/A,#N/A,FALSE,"MS"}</definedName>
    <definedName name="wrn.MS." localSheetId="20" hidden="1">{#N/A,#N/A,FALSE,"MS"}</definedName>
    <definedName name="wrn.MS." localSheetId="21" hidden="1">{#N/A,#N/A,FALSE,"MS"}</definedName>
    <definedName name="wrn.MS." localSheetId="22" hidden="1">{#N/A,#N/A,FALSE,"MS"}</definedName>
    <definedName name="wrn.MS." hidden="1">{#N/A,#N/A,FALSE,"MS"}</definedName>
    <definedName name="wrn.NBG." localSheetId="19" hidden="1">{#N/A,#N/A,FALSE,"NBG"}</definedName>
    <definedName name="wrn.NBG." localSheetId="23" hidden="1">{#N/A,#N/A,FALSE,"NBG"}</definedName>
    <definedName name="wrn.NBG." localSheetId="28" hidden="1">{#N/A,#N/A,FALSE,"NBG"}</definedName>
    <definedName name="wrn.NBG." localSheetId="30" hidden="1">{#N/A,#N/A,FALSE,"NBG"}</definedName>
    <definedName name="wrn.NBG." localSheetId="1" hidden="1">{#N/A,#N/A,FALSE,"NBG"}</definedName>
    <definedName name="wrn.NBG." localSheetId="24" hidden="1">{#N/A,#N/A,FALSE,"NBG"}</definedName>
    <definedName name="wrn.NBG." localSheetId="25" hidden="1">{#N/A,#N/A,FALSE,"NBG"}</definedName>
    <definedName name="wrn.NBG." localSheetId="26" hidden="1">{#N/A,#N/A,FALSE,"NBG"}</definedName>
    <definedName name="wrn.NBG." localSheetId="27" hidden="1">{#N/A,#N/A,FALSE,"NBG"}</definedName>
    <definedName name="wrn.NBG." localSheetId="29" hidden="1">{#N/A,#N/A,FALSE,"NBG"}</definedName>
    <definedName name="wrn.NBG." localSheetId="41" hidden="1">{#N/A,#N/A,FALSE,"NBG"}</definedName>
    <definedName name="wrn.NBG." localSheetId="42" hidden="1">{#N/A,#N/A,FALSE,"NBG"}</definedName>
    <definedName name="wrn.NBG." localSheetId="43" hidden="1">{#N/A,#N/A,FALSE,"NBG"}</definedName>
    <definedName name="wrn.NBG." localSheetId="18" hidden="1">{#N/A,#N/A,FALSE,"NBG"}</definedName>
    <definedName name="wrn.NBG." localSheetId="20" hidden="1">{#N/A,#N/A,FALSE,"NBG"}</definedName>
    <definedName name="wrn.NBG." localSheetId="21" hidden="1">{#N/A,#N/A,FALSE,"NBG"}</definedName>
    <definedName name="wrn.NBG." localSheetId="22" hidden="1">{#N/A,#N/A,FALSE,"NBG"}</definedName>
    <definedName name="wrn.NBG." hidden="1">{#N/A,#N/A,FALSE,"NBG"}</definedName>
    <definedName name="wrn.NFPS._.GDP." localSheetId="19" hidden="1">{#N/A,#N/A,FALSE,"NFPS GDP"}</definedName>
    <definedName name="wrn.NFPS._.GDP." localSheetId="23" hidden="1">{#N/A,#N/A,FALSE,"NFPS GDP"}</definedName>
    <definedName name="wrn.NFPS._.GDP." localSheetId="28" hidden="1">{#N/A,#N/A,FALSE,"NFPS GDP"}</definedName>
    <definedName name="wrn.NFPS._.GDP." localSheetId="30" hidden="1">{#N/A,#N/A,FALSE,"NFPS GDP"}</definedName>
    <definedName name="wrn.NFPS._.GDP." localSheetId="1" hidden="1">{#N/A,#N/A,FALSE,"NFPS GDP"}</definedName>
    <definedName name="wrn.NFPS._.GDP." localSheetId="24" hidden="1">{#N/A,#N/A,FALSE,"NFPS GDP"}</definedName>
    <definedName name="wrn.NFPS._.GDP." localSheetId="25" hidden="1">{#N/A,#N/A,FALSE,"NFPS GDP"}</definedName>
    <definedName name="wrn.NFPS._.GDP." localSheetId="26" hidden="1">{#N/A,#N/A,FALSE,"NFPS GDP"}</definedName>
    <definedName name="wrn.NFPS._.GDP." localSheetId="27" hidden="1">{#N/A,#N/A,FALSE,"NFPS GDP"}</definedName>
    <definedName name="wrn.NFPS._.GDP." localSheetId="29" hidden="1">{#N/A,#N/A,FALSE,"NFPS GDP"}</definedName>
    <definedName name="wrn.NFPS._.GDP." localSheetId="41" hidden="1">{#N/A,#N/A,FALSE,"NFPS GDP"}</definedName>
    <definedName name="wrn.NFPS._.GDP." localSheetId="42" hidden="1">{#N/A,#N/A,FALSE,"NFPS GDP"}</definedName>
    <definedName name="wrn.NFPS._.GDP." localSheetId="43" hidden="1">{#N/A,#N/A,FALSE,"NFPS GDP"}</definedName>
    <definedName name="wrn.NFPS._.GDP." localSheetId="18" hidden="1">{#N/A,#N/A,FALSE,"NFPS GDP"}</definedName>
    <definedName name="wrn.NFPS._.GDP." localSheetId="20" hidden="1">{#N/A,#N/A,FALSE,"NFPS GDP"}</definedName>
    <definedName name="wrn.NFPS._.GDP." localSheetId="21" hidden="1">{#N/A,#N/A,FALSE,"NFPS GDP"}</definedName>
    <definedName name="wrn.NFPS._.GDP." localSheetId="22" hidden="1">{#N/A,#N/A,FALSE,"NFPS GDP"}</definedName>
    <definedName name="wrn.NFPS._.GDP." hidden="1">{#N/A,#N/A,FALSE,"NFPS GDP"}</definedName>
    <definedName name="wrn.original." localSheetId="19" hidden="1">{"Original",#N/A,FALSE,"CENTBANK";"Original",#N/A,FALSE,"COMBANKS"}</definedName>
    <definedName name="wrn.original." localSheetId="23" hidden="1">{"Original",#N/A,FALSE,"CENTBANK";"Original",#N/A,FALSE,"COMBANKS"}</definedName>
    <definedName name="wrn.original." localSheetId="28" hidden="1">{"Original",#N/A,FALSE,"CENTBANK";"Original",#N/A,FALSE,"COMBANKS"}</definedName>
    <definedName name="wrn.original." localSheetId="30" hidden="1">{"Original",#N/A,FALSE,"CENTBANK";"Original",#N/A,FALSE,"COMBANKS"}</definedName>
    <definedName name="wrn.original." localSheetId="1" hidden="1">{"Original",#N/A,FALSE,"CENTBANK";"Original",#N/A,FALSE,"COMBANKS"}</definedName>
    <definedName name="wrn.original." localSheetId="24" hidden="1">{"Original",#N/A,FALSE,"CENTBANK";"Original",#N/A,FALSE,"COMBANKS"}</definedName>
    <definedName name="wrn.original." localSheetId="25" hidden="1">{"Original",#N/A,FALSE,"CENTBANK";"Original",#N/A,FALSE,"COMBANKS"}</definedName>
    <definedName name="wrn.original." localSheetId="26" hidden="1">{"Original",#N/A,FALSE,"CENTBANK";"Original",#N/A,FALSE,"COMBANKS"}</definedName>
    <definedName name="wrn.original." localSheetId="27" hidden="1">{"Original",#N/A,FALSE,"CENTBANK";"Original",#N/A,FALSE,"COMBANKS"}</definedName>
    <definedName name="wrn.original." localSheetId="29" hidden="1">{"Original",#N/A,FALSE,"CENTBANK";"Original",#N/A,FALSE,"COMBANKS"}</definedName>
    <definedName name="wrn.original." localSheetId="41" hidden="1">{"Original",#N/A,FALSE,"CENTBANK";"Original",#N/A,FALSE,"COMBANKS"}</definedName>
    <definedName name="wrn.original." localSheetId="42" hidden="1">{"Original",#N/A,FALSE,"CENTBANK";"Original",#N/A,FALSE,"COMBANKS"}</definedName>
    <definedName name="wrn.original." localSheetId="43" hidden="1">{"Original",#N/A,FALSE,"CENTBANK";"Original",#N/A,FALSE,"COMBANKS"}</definedName>
    <definedName name="wrn.original." localSheetId="18" hidden="1">{"Original",#N/A,FALSE,"CENTBANK";"Original",#N/A,FALSE,"COMBANKS"}</definedName>
    <definedName name="wrn.original." localSheetId="20" hidden="1">{"Original",#N/A,FALSE,"CENTBANK";"Original",#N/A,FALSE,"COMBANKS"}</definedName>
    <definedName name="wrn.original." localSheetId="21" hidden="1">{"Original",#N/A,FALSE,"CENTBANK";"Original",#N/A,FALSE,"COMBANKS"}</definedName>
    <definedName name="wrn.original." localSheetId="22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19" hidden="1">{#N/A,#N/A,FALSE,"I";#N/A,#N/A,FALSE,"J";#N/A,#N/A,FALSE,"K";#N/A,#N/A,FALSE,"L";#N/A,#N/A,FALSE,"M";#N/A,#N/A,FALSE,"N";#N/A,#N/A,FALSE,"O"}</definedName>
    <definedName name="wrn.Output._.tables." localSheetId="23" hidden="1">{#N/A,#N/A,FALSE,"I";#N/A,#N/A,FALSE,"J";#N/A,#N/A,FALSE,"K";#N/A,#N/A,FALSE,"L";#N/A,#N/A,FALSE,"M";#N/A,#N/A,FALSE,"N";#N/A,#N/A,FALSE,"O"}</definedName>
    <definedName name="wrn.Output._.tables." localSheetId="28" hidden="1">{#N/A,#N/A,FALSE,"I";#N/A,#N/A,FALSE,"J";#N/A,#N/A,FALSE,"K";#N/A,#N/A,FALSE,"L";#N/A,#N/A,FALSE,"M";#N/A,#N/A,FALSE,"N";#N/A,#N/A,FALSE,"O"}</definedName>
    <definedName name="wrn.Output._.tables." localSheetId="30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4" hidden="1">{#N/A,#N/A,FALSE,"I";#N/A,#N/A,FALSE,"J";#N/A,#N/A,FALSE,"K";#N/A,#N/A,FALSE,"L";#N/A,#N/A,FALSE,"M";#N/A,#N/A,FALSE,"N";#N/A,#N/A,FALSE,"O"}</definedName>
    <definedName name="wrn.Output._.tables." localSheetId="25" hidden="1">{#N/A,#N/A,FALSE,"I";#N/A,#N/A,FALSE,"J";#N/A,#N/A,FALSE,"K";#N/A,#N/A,FALSE,"L";#N/A,#N/A,FALSE,"M";#N/A,#N/A,FALSE,"N";#N/A,#N/A,FALSE,"O"}</definedName>
    <definedName name="wrn.Output._.tables." localSheetId="26" hidden="1">{#N/A,#N/A,FALSE,"I";#N/A,#N/A,FALSE,"J";#N/A,#N/A,FALSE,"K";#N/A,#N/A,FALSE,"L";#N/A,#N/A,FALSE,"M";#N/A,#N/A,FALSE,"N";#N/A,#N/A,FALSE,"O"}</definedName>
    <definedName name="wrn.Output._.tables." localSheetId="27" hidden="1">{#N/A,#N/A,FALSE,"I";#N/A,#N/A,FALSE,"J";#N/A,#N/A,FALSE,"K";#N/A,#N/A,FALSE,"L";#N/A,#N/A,FALSE,"M";#N/A,#N/A,FALSE,"N";#N/A,#N/A,FALSE,"O"}</definedName>
    <definedName name="wrn.Output._.tables." localSheetId="29" hidden="1">{#N/A,#N/A,FALSE,"I";#N/A,#N/A,FALSE,"J";#N/A,#N/A,FALSE,"K";#N/A,#N/A,FALSE,"L";#N/A,#N/A,FALSE,"M";#N/A,#N/A,FALSE,"N";#N/A,#N/A,FALSE,"O"}</definedName>
    <definedName name="wrn.Output._.tables." localSheetId="41" hidden="1">{#N/A,#N/A,FALSE,"I";#N/A,#N/A,FALSE,"J";#N/A,#N/A,FALSE,"K";#N/A,#N/A,FALSE,"L";#N/A,#N/A,FALSE,"M";#N/A,#N/A,FALSE,"N";#N/A,#N/A,FALSE,"O"}</definedName>
    <definedName name="wrn.Output._.tables." localSheetId="42" hidden="1">{#N/A,#N/A,FALSE,"I";#N/A,#N/A,FALSE,"J";#N/A,#N/A,FALSE,"K";#N/A,#N/A,FALSE,"L";#N/A,#N/A,FALSE,"M";#N/A,#N/A,FALSE,"N";#N/A,#N/A,FALSE,"O"}</definedName>
    <definedName name="wrn.Output._.tables." localSheetId="43" hidden="1">{#N/A,#N/A,FALSE,"I";#N/A,#N/A,FALSE,"J";#N/A,#N/A,FALSE,"K";#N/A,#N/A,FALSE,"L";#N/A,#N/A,FALSE,"M";#N/A,#N/A,FALSE,"N";#N/A,#N/A,FALSE,"O"}</definedName>
    <definedName name="wrn.Output._.tables." localSheetId="18" hidden="1">{#N/A,#N/A,FALSE,"I";#N/A,#N/A,FALSE,"J";#N/A,#N/A,FALSE,"K";#N/A,#N/A,FALSE,"L";#N/A,#N/A,FALSE,"M";#N/A,#N/A,FALSE,"N";#N/A,#N/A,FALSE,"O"}</definedName>
    <definedName name="wrn.Output._.tables." localSheetId="20" hidden="1">{#N/A,#N/A,FALSE,"I";#N/A,#N/A,FALSE,"J";#N/A,#N/A,FALSE,"K";#N/A,#N/A,FALSE,"L";#N/A,#N/A,FALSE,"M";#N/A,#N/A,FALSE,"N";#N/A,#N/A,FALSE,"O"}</definedName>
    <definedName name="wrn.Output._.tables." localSheetId="21" hidden="1">{#N/A,#N/A,FALSE,"I";#N/A,#N/A,FALSE,"J";#N/A,#N/A,FALSE,"K";#N/A,#N/A,FALSE,"L";#N/A,#N/A,FALSE,"M";#N/A,#N/A,FALSE,"N";#N/A,#N/A,FALSE,"O"}</definedName>
    <definedName name="wrn.Output._.tables." localSheetId="22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19" hidden="1">{#N/A,#N/A,FALSE,"PCPI"}</definedName>
    <definedName name="wrn.PCPI." localSheetId="23" hidden="1">{#N/A,#N/A,FALSE,"PCPI"}</definedName>
    <definedName name="wrn.PCPI." localSheetId="28" hidden="1">{#N/A,#N/A,FALSE,"PCPI"}</definedName>
    <definedName name="wrn.PCPI." localSheetId="30" hidden="1">{#N/A,#N/A,FALSE,"PCPI"}</definedName>
    <definedName name="wrn.PCPI." localSheetId="1" hidden="1">{#N/A,#N/A,FALSE,"PCPI"}</definedName>
    <definedName name="wrn.PCPI." localSheetId="24" hidden="1">{#N/A,#N/A,FALSE,"PCPI"}</definedName>
    <definedName name="wrn.PCPI." localSheetId="25" hidden="1">{#N/A,#N/A,FALSE,"PCPI"}</definedName>
    <definedName name="wrn.PCPI." localSheetId="26" hidden="1">{#N/A,#N/A,FALSE,"PCPI"}</definedName>
    <definedName name="wrn.PCPI." localSheetId="27" hidden="1">{#N/A,#N/A,FALSE,"PCPI"}</definedName>
    <definedName name="wrn.PCPI." localSheetId="29" hidden="1">{#N/A,#N/A,FALSE,"PCPI"}</definedName>
    <definedName name="wrn.PCPI." localSheetId="41" hidden="1">{#N/A,#N/A,FALSE,"PCPI"}</definedName>
    <definedName name="wrn.PCPI." localSheetId="42" hidden="1">{#N/A,#N/A,FALSE,"PCPI"}</definedName>
    <definedName name="wrn.PCPI." localSheetId="43" hidden="1">{#N/A,#N/A,FALSE,"PCPI"}</definedName>
    <definedName name="wrn.PCPI." localSheetId="18" hidden="1">{#N/A,#N/A,FALSE,"PCPI"}</definedName>
    <definedName name="wrn.PCPI." localSheetId="20" hidden="1">{#N/A,#N/A,FALSE,"PCPI"}</definedName>
    <definedName name="wrn.PCPI." localSheetId="21" hidden="1">{#N/A,#N/A,FALSE,"PCPI"}</definedName>
    <definedName name="wrn.PCPI." localSheetId="22" hidden="1">{#N/A,#N/A,FALSE,"PCPI"}</definedName>
    <definedName name="wrn.PCPI." hidden="1">{#N/A,#N/A,FALSE,"PCPI"}</definedName>
    <definedName name="wrn.PENSION." localSheetId="19" hidden="1">{#N/A,#N/A,FALSE,"PENSION"}</definedName>
    <definedName name="wrn.PENSION." localSheetId="23" hidden="1">{#N/A,#N/A,FALSE,"PENSION"}</definedName>
    <definedName name="wrn.PENSION." localSheetId="28" hidden="1">{#N/A,#N/A,FALSE,"PENSION"}</definedName>
    <definedName name="wrn.PENSION." localSheetId="30" hidden="1">{#N/A,#N/A,FALSE,"PENSION"}</definedName>
    <definedName name="wrn.PENSION." localSheetId="1" hidden="1">{#N/A,#N/A,FALSE,"PENSION"}</definedName>
    <definedName name="wrn.PENSION." localSheetId="24" hidden="1">{#N/A,#N/A,FALSE,"PENSION"}</definedName>
    <definedName name="wrn.PENSION." localSheetId="25" hidden="1">{#N/A,#N/A,FALSE,"PENSION"}</definedName>
    <definedName name="wrn.PENSION." localSheetId="26" hidden="1">{#N/A,#N/A,FALSE,"PENSION"}</definedName>
    <definedName name="wrn.PENSION." localSheetId="27" hidden="1">{#N/A,#N/A,FALSE,"PENSION"}</definedName>
    <definedName name="wrn.PENSION." localSheetId="29" hidden="1">{#N/A,#N/A,FALSE,"PENSION"}</definedName>
    <definedName name="wrn.PENSION." localSheetId="41" hidden="1">{#N/A,#N/A,FALSE,"PENSION"}</definedName>
    <definedName name="wrn.PENSION." localSheetId="42" hidden="1">{#N/A,#N/A,FALSE,"PENSION"}</definedName>
    <definedName name="wrn.PENSION." localSheetId="43" hidden="1">{#N/A,#N/A,FALSE,"PENSION"}</definedName>
    <definedName name="wrn.PENSION." localSheetId="18" hidden="1">{#N/A,#N/A,FALSE,"PENSION"}</definedName>
    <definedName name="wrn.PENSION." localSheetId="20" hidden="1">{#N/A,#N/A,FALSE,"PENSION"}</definedName>
    <definedName name="wrn.PENSION." localSheetId="21" hidden="1">{#N/A,#N/A,FALSE,"PENSION"}</definedName>
    <definedName name="wrn.PENSION." localSheetId="22" hidden="1">{#N/A,#N/A,FALSE,"PENSION"}</definedName>
    <definedName name="wrn.PENSION." hidden="1">{#N/A,#N/A,FALSE,"PENSION"}</definedName>
    <definedName name="wrn.Program." localSheetId="19" hidden="1">{"Tab1",#N/A,FALSE,"P";"Tab2",#N/A,FALSE,"P"}</definedName>
    <definedName name="wrn.Program." localSheetId="23" hidden="1">{"Tab1",#N/A,FALSE,"P";"Tab2",#N/A,FALSE,"P"}</definedName>
    <definedName name="wrn.Program." localSheetId="28" hidden="1">{"Tab1",#N/A,FALSE,"P";"Tab2",#N/A,FALSE,"P"}</definedName>
    <definedName name="wrn.Program." localSheetId="30" hidden="1">{"Tab1",#N/A,FALSE,"P";"Tab2",#N/A,FALSE,"P"}</definedName>
    <definedName name="wrn.Program." localSheetId="1" hidden="1">{"Tab1",#N/A,FALSE,"P";"Tab2",#N/A,FALSE,"P"}</definedName>
    <definedName name="wrn.Program." localSheetId="24" hidden="1">{"Tab1",#N/A,FALSE,"P";"Tab2",#N/A,FALSE,"P"}</definedName>
    <definedName name="wrn.Program." localSheetId="25" hidden="1">{"Tab1",#N/A,FALSE,"P";"Tab2",#N/A,FALSE,"P"}</definedName>
    <definedName name="wrn.Program." localSheetId="26" hidden="1">{"Tab1",#N/A,FALSE,"P";"Tab2",#N/A,FALSE,"P"}</definedName>
    <definedName name="wrn.Program." localSheetId="27" hidden="1">{"Tab1",#N/A,FALSE,"P";"Tab2",#N/A,FALSE,"P"}</definedName>
    <definedName name="wrn.Program." localSheetId="29" hidden="1">{"Tab1",#N/A,FALSE,"P";"Tab2",#N/A,FALSE,"P"}</definedName>
    <definedName name="wrn.Program." localSheetId="41" hidden="1">{"Tab1",#N/A,FALSE,"P";"Tab2",#N/A,FALSE,"P"}</definedName>
    <definedName name="wrn.Program." localSheetId="42" hidden="1">{"Tab1",#N/A,FALSE,"P";"Tab2",#N/A,FALSE,"P"}</definedName>
    <definedName name="wrn.Program." localSheetId="43" hidden="1">{"Tab1",#N/A,FALSE,"P";"Tab2",#N/A,FALSE,"P"}</definedName>
    <definedName name="wrn.Program." localSheetId="18" hidden="1">{"Tab1",#N/A,FALSE,"P";"Tab2",#N/A,FALSE,"P"}</definedName>
    <definedName name="wrn.Program." localSheetId="20" hidden="1">{"Tab1",#N/A,FALSE,"P";"Tab2",#N/A,FALSE,"P"}</definedName>
    <definedName name="wrn.Program." localSheetId="21" hidden="1">{"Tab1",#N/A,FALSE,"P";"Tab2",#N/A,FALSE,"P"}</definedName>
    <definedName name="wrn.Program." localSheetId="22" hidden="1">{"Tab1",#N/A,FALSE,"P";"Tab2",#N/A,FALSE,"P"}</definedName>
    <definedName name="wrn.Program." hidden="1">{"Tab1",#N/A,FALSE,"P";"Tab2",#N/A,FALSE,"P"}</definedName>
    <definedName name="wrn.PRUDENT." localSheetId="19" hidden="1">{#N/A,#N/A,FALSE,"PRUDENT"}</definedName>
    <definedName name="wrn.PRUDENT." localSheetId="23" hidden="1">{#N/A,#N/A,FALSE,"PRUDENT"}</definedName>
    <definedName name="wrn.PRUDENT." localSheetId="28" hidden="1">{#N/A,#N/A,FALSE,"PRUDENT"}</definedName>
    <definedName name="wrn.PRUDENT." localSheetId="30" hidden="1">{#N/A,#N/A,FALSE,"PRUDENT"}</definedName>
    <definedName name="wrn.PRUDENT." localSheetId="1" hidden="1">{#N/A,#N/A,FALSE,"PRUDENT"}</definedName>
    <definedName name="wrn.PRUDENT." localSheetId="24" hidden="1">{#N/A,#N/A,FALSE,"PRUDENT"}</definedName>
    <definedName name="wrn.PRUDENT." localSheetId="25" hidden="1">{#N/A,#N/A,FALSE,"PRUDENT"}</definedName>
    <definedName name="wrn.PRUDENT." localSheetId="26" hidden="1">{#N/A,#N/A,FALSE,"PRUDENT"}</definedName>
    <definedName name="wrn.PRUDENT." localSheetId="27" hidden="1">{#N/A,#N/A,FALSE,"PRUDENT"}</definedName>
    <definedName name="wrn.PRUDENT." localSheetId="29" hidden="1">{#N/A,#N/A,FALSE,"PRUDENT"}</definedName>
    <definedName name="wrn.PRUDENT." localSheetId="41" hidden="1">{#N/A,#N/A,FALSE,"PRUDENT"}</definedName>
    <definedName name="wrn.PRUDENT." localSheetId="42" hidden="1">{#N/A,#N/A,FALSE,"PRUDENT"}</definedName>
    <definedName name="wrn.PRUDENT." localSheetId="43" hidden="1">{#N/A,#N/A,FALSE,"PRUDENT"}</definedName>
    <definedName name="wrn.PRUDENT." localSheetId="18" hidden="1">{#N/A,#N/A,FALSE,"PRUDENT"}</definedName>
    <definedName name="wrn.PRUDENT." localSheetId="20" hidden="1">{#N/A,#N/A,FALSE,"PRUDENT"}</definedName>
    <definedName name="wrn.PRUDENT." localSheetId="21" hidden="1">{#N/A,#N/A,FALSE,"PRUDENT"}</definedName>
    <definedName name="wrn.PRUDENT." localSheetId="22" hidden="1">{#N/A,#N/A,FALSE,"PRUDENT"}</definedName>
    <definedName name="wrn.PRUDENT." hidden="1">{#N/A,#N/A,FALSE,"PRUDENT"}</definedName>
    <definedName name="wrn.PUBLEXP." localSheetId="19" hidden="1">{#N/A,#N/A,FALSE,"PUBLEXP"}</definedName>
    <definedName name="wrn.PUBLEXP." localSheetId="23" hidden="1">{#N/A,#N/A,FALSE,"PUBLEXP"}</definedName>
    <definedName name="wrn.PUBLEXP." localSheetId="28" hidden="1">{#N/A,#N/A,FALSE,"PUBLEXP"}</definedName>
    <definedName name="wrn.PUBLEXP." localSheetId="30" hidden="1">{#N/A,#N/A,FALSE,"PUBLEXP"}</definedName>
    <definedName name="wrn.PUBLEXP." localSheetId="1" hidden="1">{#N/A,#N/A,FALSE,"PUBLEXP"}</definedName>
    <definedName name="wrn.PUBLEXP." localSheetId="24" hidden="1">{#N/A,#N/A,FALSE,"PUBLEXP"}</definedName>
    <definedName name="wrn.PUBLEXP." localSheetId="25" hidden="1">{#N/A,#N/A,FALSE,"PUBLEXP"}</definedName>
    <definedName name="wrn.PUBLEXP." localSheetId="26" hidden="1">{#N/A,#N/A,FALSE,"PUBLEXP"}</definedName>
    <definedName name="wrn.PUBLEXP." localSheetId="27" hidden="1">{#N/A,#N/A,FALSE,"PUBLEXP"}</definedName>
    <definedName name="wrn.PUBLEXP." localSheetId="29" hidden="1">{#N/A,#N/A,FALSE,"PUBLEXP"}</definedName>
    <definedName name="wrn.PUBLEXP." localSheetId="41" hidden="1">{#N/A,#N/A,FALSE,"PUBLEXP"}</definedName>
    <definedName name="wrn.PUBLEXP." localSheetId="42" hidden="1">{#N/A,#N/A,FALSE,"PUBLEXP"}</definedName>
    <definedName name="wrn.PUBLEXP." localSheetId="43" hidden="1">{#N/A,#N/A,FALSE,"PUBLEXP"}</definedName>
    <definedName name="wrn.PUBLEXP." localSheetId="18" hidden="1">{#N/A,#N/A,FALSE,"PUBLEXP"}</definedName>
    <definedName name="wrn.PUBLEXP." localSheetId="20" hidden="1">{#N/A,#N/A,FALSE,"PUBLEXP"}</definedName>
    <definedName name="wrn.PUBLEXP." localSheetId="21" hidden="1">{#N/A,#N/A,FALSE,"PUBLEXP"}</definedName>
    <definedName name="wrn.PUBLEXP." localSheetId="22" hidden="1">{#N/A,#N/A,FALSE,"PUBLEXP"}</definedName>
    <definedName name="wrn.PUBLEXP." hidden="1">{#N/A,#N/A,FALSE,"PUBLEXP"}</definedName>
    <definedName name="wrn.quarters._.98." localSheetId="1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19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7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9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1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19" hidden="1">{#N/A,#N/A,FALSE,"RestGGPIB"}</definedName>
    <definedName name="wrn.RestGGPIB." localSheetId="23" hidden="1">{#N/A,#N/A,FALSE,"RestGGPIB"}</definedName>
    <definedName name="wrn.RestGGPIB." localSheetId="28" hidden="1">{#N/A,#N/A,FALSE,"RestGGPIB"}</definedName>
    <definedName name="wrn.RestGGPIB." localSheetId="30" hidden="1">{#N/A,#N/A,FALSE,"RestGGPIB"}</definedName>
    <definedName name="wrn.RestGGPIB." localSheetId="1" hidden="1">{#N/A,#N/A,FALSE,"RestGGPIB"}</definedName>
    <definedName name="wrn.RestGGPIB." localSheetId="24" hidden="1">{#N/A,#N/A,FALSE,"RestGGPIB"}</definedName>
    <definedName name="wrn.RestGGPIB." localSheetId="25" hidden="1">{#N/A,#N/A,FALSE,"RestGGPIB"}</definedName>
    <definedName name="wrn.RestGGPIB." localSheetId="26" hidden="1">{#N/A,#N/A,FALSE,"RestGGPIB"}</definedName>
    <definedName name="wrn.RestGGPIB." localSheetId="27" hidden="1">{#N/A,#N/A,FALSE,"RestGGPIB"}</definedName>
    <definedName name="wrn.RestGGPIB." localSheetId="29" hidden="1">{#N/A,#N/A,FALSE,"RestGGPIB"}</definedName>
    <definedName name="wrn.RestGGPIB." localSheetId="41" hidden="1">{#N/A,#N/A,FALSE,"RestGGPIB"}</definedName>
    <definedName name="wrn.RestGGPIB." localSheetId="42" hidden="1">{#N/A,#N/A,FALSE,"RestGGPIB"}</definedName>
    <definedName name="wrn.RestGGPIB." localSheetId="43" hidden="1">{#N/A,#N/A,FALSE,"RestGGPIB"}</definedName>
    <definedName name="wrn.RestGGPIB." localSheetId="18" hidden="1">{#N/A,#N/A,FALSE,"RestGGPIB"}</definedName>
    <definedName name="wrn.RestGGPIB." localSheetId="20" hidden="1">{#N/A,#N/A,FALSE,"RestGGPIB"}</definedName>
    <definedName name="wrn.RestGGPIB." localSheetId="21" hidden="1">{#N/A,#N/A,FALSE,"RestGGPIB"}</definedName>
    <definedName name="wrn.RestGGPIB." localSheetId="22" hidden="1">{#N/A,#N/A,FALSE,"RestGGPIB"}</definedName>
    <definedName name="wrn.RestGGPIB." hidden="1">{#N/A,#N/A,FALSE,"RestGGPIB"}</definedName>
    <definedName name="wrn.REVSHARE." localSheetId="19" hidden="1">{#N/A,#N/A,FALSE,"REVSHARE"}</definedName>
    <definedName name="wrn.REVSHARE." localSheetId="23" hidden="1">{#N/A,#N/A,FALSE,"REVSHARE"}</definedName>
    <definedName name="wrn.REVSHARE." localSheetId="28" hidden="1">{#N/A,#N/A,FALSE,"REVSHARE"}</definedName>
    <definedName name="wrn.REVSHARE." localSheetId="30" hidden="1">{#N/A,#N/A,FALSE,"REVSHARE"}</definedName>
    <definedName name="wrn.REVSHARE." localSheetId="1" hidden="1">{#N/A,#N/A,FALSE,"REVSHARE"}</definedName>
    <definedName name="wrn.REVSHARE." localSheetId="24" hidden="1">{#N/A,#N/A,FALSE,"REVSHARE"}</definedName>
    <definedName name="wrn.REVSHARE." localSheetId="25" hidden="1">{#N/A,#N/A,FALSE,"REVSHARE"}</definedName>
    <definedName name="wrn.REVSHARE." localSheetId="26" hidden="1">{#N/A,#N/A,FALSE,"REVSHARE"}</definedName>
    <definedName name="wrn.REVSHARE." localSheetId="27" hidden="1">{#N/A,#N/A,FALSE,"REVSHARE"}</definedName>
    <definedName name="wrn.REVSHARE." localSheetId="29" hidden="1">{#N/A,#N/A,FALSE,"REVSHARE"}</definedName>
    <definedName name="wrn.REVSHARE." localSheetId="41" hidden="1">{#N/A,#N/A,FALSE,"REVSHARE"}</definedName>
    <definedName name="wrn.REVSHARE." localSheetId="42" hidden="1">{#N/A,#N/A,FALSE,"REVSHARE"}</definedName>
    <definedName name="wrn.REVSHARE." localSheetId="43" hidden="1">{#N/A,#N/A,FALSE,"REVSHARE"}</definedName>
    <definedName name="wrn.REVSHARE." localSheetId="18" hidden="1">{#N/A,#N/A,FALSE,"REVSHARE"}</definedName>
    <definedName name="wrn.REVSHARE." localSheetId="20" hidden="1">{#N/A,#N/A,FALSE,"REVSHARE"}</definedName>
    <definedName name="wrn.REVSHARE." localSheetId="21" hidden="1">{#N/A,#N/A,FALSE,"REVSHARE"}</definedName>
    <definedName name="wrn.REVSHARE." localSheetId="22" hidden="1">{#N/A,#N/A,FALSE,"REVSHARE"}</definedName>
    <definedName name="wrn.REVSHARE." hidden="1">{#N/A,#N/A,FALSE,"REVSHARE"}</definedName>
    <definedName name="wrn.Riqfin." localSheetId="19" hidden="1">{"Riqfin97",#N/A,FALSE,"Tran";"Riqfinpro",#N/A,FALSE,"Tran"}</definedName>
    <definedName name="wrn.Riqfin." localSheetId="23" hidden="1">{"Riqfin97",#N/A,FALSE,"Tran";"Riqfinpro",#N/A,FALSE,"Tran"}</definedName>
    <definedName name="wrn.Riqfin." localSheetId="28" hidden="1">{"Riqfin97",#N/A,FALSE,"Tran";"Riqfinpro",#N/A,FALSE,"Tran"}</definedName>
    <definedName name="wrn.Riqfin." localSheetId="30" hidden="1">{"Riqfin97",#N/A,FALSE,"Tran";"Riqfinpro",#N/A,FALSE,"Tran"}</definedName>
    <definedName name="wrn.Riqfin." localSheetId="1" hidden="1">{"Riqfin97",#N/A,FALSE,"Tran";"Riqfinpro",#N/A,FALSE,"Tran"}</definedName>
    <definedName name="wrn.Riqfin." localSheetId="24" hidden="1">{"Riqfin97",#N/A,FALSE,"Tran";"Riqfinpro",#N/A,FALSE,"Tran"}</definedName>
    <definedName name="wrn.Riqfin." localSheetId="25" hidden="1">{"Riqfin97",#N/A,FALSE,"Tran";"Riqfinpro",#N/A,FALSE,"Tran"}</definedName>
    <definedName name="wrn.Riqfin." localSheetId="26" hidden="1">{"Riqfin97",#N/A,FALSE,"Tran";"Riqfinpro",#N/A,FALSE,"Tran"}</definedName>
    <definedName name="wrn.Riqfin." localSheetId="27" hidden="1">{"Riqfin97",#N/A,FALSE,"Tran";"Riqfinpro",#N/A,FALSE,"Tran"}</definedName>
    <definedName name="wrn.Riqfin." localSheetId="29" hidden="1">{"Riqfin97",#N/A,FALSE,"Tran";"Riqfinpro",#N/A,FALSE,"Tran"}</definedName>
    <definedName name="wrn.Riqfin." localSheetId="41" hidden="1">{"Riqfin97",#N/A,FALSE,"Tran";"Riqfinpro",#N/A,FALSE,"Tran"}</definedName>
    <definedName name="wrn.Riqfin." localSheetId="42" hidden="1">{"Riqfin97",#N/A,FALSE,"Tran";"Riqfinpro",#N/A,FALSE,"Tran"}</definedName>
    <definedName name="wrn.Riqfin." localSheetId="43" hidden="1">{"Riqfin97",#N/A,FALSE,"Tran";"Riqfinpro",#N/A,FALSE,"Tran"}</definedName>
    <definedName name="wrn.Riqfin." localSheetId="18" hidden="1">{"Riqfin97",#N/A,FALSE,"Tran";"Riqfinpro",#N/A,FALSE,"Tran"}</definedName>
    <definedName name="wrn.Riqfin." localSheetId="20" hidden="1">{"Riqfin97",#N/A,FALSE,"Tran";"Riqfinpro",#N/A,FALSE,"Tran"}</definedName>
    <definedName name="wrn.Riqfin." localSheetId="21" hidden="1">{"Riqfin97",#N/A,FALSE,"Tran";"Riqfinpro",#N/A,FALSE,"Tran"}</definedName>
    <definedName name="wrn.Riqfin." localSheetId="22" hidden="1">{"Riqfin97",#N/A,FALSE,"Tran";"Riqfinpro",#N/A,FALSE,"Tran"}</definedName>
    <definedName name="wrn.Riqfin." hidden="1">{"Riqfin97",#N/A,FALSE,"Tran";"Riqfinpro",#N/A,FALSE,"Tran"}</definedName>
    <definedName name="wrn.sreport9899." localSheetId="1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19" hidden="1">{#N/A,#N/A,FALSE,"SSPIB"}</definedName>
    <definedName name="wrn.SSPIB." localSheetId="23" hidden="1">{#N/A,#N/A,FALSE,"SSPIB"}</definedName>
    <definedName name="wrn.SSPIB." localSheetId="28" hidden="1">{#N/A,#N/A,FALSE,"SSPIB"}</definedName>
    <definedName name="wrn.SSPIB." localSheetId="30" hidden="1">{#N/A,#N/A,FALSE,"SSPIB"}</definedName>
    <definedName name="wrn.SSPIB." localSheetId="1" hidden="1">{#N/A,#N/A,FALSE,"SSPIB"}</definedName>
    <definedName name="wrn.SSPIB." localSheetId="24" hidden="1">{#N/A,#N/A,FALSE,"SSPIB"}</definedName>
    <definedName name="wrn.SSPIB." localSheetId="25" hidden="1">{#N/A,#N/A,FALSE,"SSPIB"}</definedName>
    <definedName name="wrn.SSPIB." localSheetId="26" hidden="1">{#N/A,#N/A,FALSE,"SSPIB"}</definedName>
    <definedName name="wrn.SSPIB." localSheetId="27" hidden="1">{#N/A,#N/A,FALSE,"SSPIB"}</definedName>
    <definedName name="wrn.SSPIB." localSheetId="29" hidden="1">{#N/A,#N/A,FALSE,"SSPIB"}</definedName>
    <definedName name="wrn.SSPIB." localSheetId="41" hidden="1">{#N/A,#N/A,FALSE,"SSPIB"}</definedName>
    <definedName name="wrn.SSPIB." localSheetId="42" hidden="1">{#N/A,#N/A,FALSE,"SSPIB"}</definedName>
    <definedName name="wrn.SSPIB." localSheetId="43" hidden="1">{#N/A,#N/A,FALSE,"SSPIB"}</definedName>
    <definedName name="wrn.SSPIB." localSheetId="18" hidden="1">{#N/A,#N/A,FALSE,"SSPIB"}</definedName>
    <definedName name="wrn.SSPIB." localSheetId="20" hidden="1">{#N/A,#N/A,FALSE,"SSPIB"}</definedName>
    <definedName name="wrn.SSPIB." localSheetId="21" hidden="1">{#N/A,#N/A,FALSE,"SSPIB"}</definedName>
    <definedName name="wrn.SSPIB." localSheetId="22" hidden="1">{#N/A,#N/A,FALSE,"SSPIB"}</definedName>
    <definedName name="wrn.SSPIB." hidden="1">{#N/A,#N/A,FALSE,"SSPIB"}</definedName>
    <definedName name="wrn.Staff._.Report._.Tables." localSheetId="19" hidden="1">{#N/A,#N/A,FALSE,"SR1";#N/A,#N/A,FALSE,"SR2";#N/A,#N/A,FALSE,"SR3";#N/A,#N/A,FALSE,"SR4"}</definedName>
    <definedName name="wrn.Staff._.Report._.Tables." localSheetId="23" hidden="1">{#N/A,#N/A,FALSE,"SR1";#N/A,#N/A,FALSE,"SR2";#N/A,#N/A,FALSE,"SR3";#N/A,#N/A,FALSE,"SR4"}</definedName>
    <definedName name="wrn.Staff._.Report._.Tables." localSheetId="28" hidden="1">{#N/A,#N/A,FALSE,"SR1";#N/A,#N/A,FALSE,"SR2";#N/A,#N/A,FALSE,"SR3";#N/A,#N/A,FALSE,"SR4"}</definedName>
    <definedName name="wrn.Staff._.Report._.Tables." localSheetId="30" hidden="1">{#N/A,#N/A,FALSE,"SR1";#N/A,#N/A,FALSE,"SR2";#N/A,#N/A,FALSE,"SR3";#N/A,#N/A,FALSE,"SR4"}</definedName>
    <definedName name="wrn.Staff._.Report._.Tables." localSheetId="1" hidden="1">{#N/A,#N/A,FALSE,"SR1";#N/A,#N/A,FALSE,"SR2";#N/A,#N/A,FALSE,"SR3";#N/A,#N/A,FALSE,"SR4"}</definedName>
    <definedName name="wrn.Staff._.Report._.Tables." localSheetId="24" hidden="1">{#N/A,#N/A,FALSE,"SR1";#N/A,#N/A,FALSE,"SR2";#N/A,#N/A,FALSE,"SR3";#N/A,#N/A,FALSE,"SR4"}</definedName>
    <definedName name="wrn.Staff._.Report._.Tables." localSheetId="25" hidden="1">{#N/A,#N/A,FALSE,"SR1";#N/A,#N/A,FALSE,"SR2";#N/A,#N/A,FALSE,"SR3";#N/A,#N/A,FALSE,"SR4"}</definedName>
    <definedName name="wrn.Staff._.Report._.Tables." localSheetId="26" hidden="1">{#N/A,#N/A,FALSE,"SR1";#N/A,#N/A,FALSE,"SR2";#N/A,#N/A,FALSE,"SR3";#N/A,#N/A,FALSE,"SR4"}</definedName>
    <definedName name="wrn.Staff._.Report._.Tables." localSheetId="27" hidden="1">{#N/A,#N/A,FALSE,"SR1";#N/A,#N/A,FALSE,"SR2";#N/A,#N/A,FALSE,"SR3";#N/A,#N/A,FALSE,"SR4"}</definedName>
    <definedName name="wrn.Staff._.Report._.Tables." localSheetId="29" hidden="1">{#N/A,#N/A,FALSE,"SR1";#N/A,#N/A,FALSE,"SR2";#N/A,#N/A,FALSE,"SR3";#N/A,#N/A,FALSE,"SR4"}</definedName>
    <definedName name="wrn.Staff._.Report._.Tables." localSheetId="41" hidden="1">{#N/A,#N/A,FALSE,"SR1";#N/A,#N/A,FALSE,"SR2";#N/A,#N/A,FALSE,"SR3";#N/A,#N/A,FALSE,"SR4"}</definedName>
    <definedName name="wrn.Staff._.Report._.Tables." localSheetId="42" hidden="1">{#N/A,#N/A,FALSE,"SR1";#N/A,#N/A,FALSE,"SR2";#N/A,#N/A,FALSE,"SR3";#N/A,#N/A,FALSE,"SR4"}</definedName>
    <definedName name="wrn.Staff._.Report._.Tables." localSheetId="43" hidden="1">{#N/A,#N/A,FALSE,"SR1";#N/A,#N/A,FALSE,"SR2";#N/A,#N/A,FALSE,"SR3";#N/A,#N/A,FALSE,"SR4"}</definedName>
    <definedName name="wrn.Staff._.Report._.Tables." localSheetId="18" hidden="1">{#N/A,#N/A,FALSE,"SR1";#N/A,#N/A,FALSE,"SR2";#N/A,#N/A,FALSE,"SR3";#N/A,#N/A,FALSE,"SR4"}</definedName>
    <definedName name="wrn.Staff._.Report._.Tables." localSheetId="20" hidden="1">{#N/A,#N/A,FALSE,"SR1";#N/A,#N/A,FALSE,"SR2";#N/A,#N/A,FALSE,"SR3";#N/A,#N/A,FALSE,"SR4"}</definedName>
    <definedName name="wrn.Staff._.Report._.Tables." localSheetId="21" hidden="1">{#N/A,#N/A,FALSE,"SR1";#N/A,#N/A,FALSE,"SR2";#N/A,#N/A,FALSE,"SR3";#N/A,#N/A,FALSE,"SR4"}</definedName>
    <definedName name="wrn.Staff._.Report._.Tables." localSheetId="22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1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19" hidden="1">{#N/A,#N/A,FALSE,"STATE"}</definedName>
    <definedName name="wrn.STATE." localSheetId="23" hidden="1">{#N/A,#N/A,FALSE,"STATE"}</definedName>
    <definedName name="wrn.STATE." localSheetId="28" hidden="1">{#N/A,#N/A,FALSE,"STATE"}</definedName>
    <definedName name="wrn.STATE." localSheetId="30" hidden="1">{#N/A,#N/A,FALSE,"STATE"}</definedName>
    <definedName name="wrn.STATE." localSheetId="1" hidden="1">{#N/A,#N/A,FALSE,"STATE"}</definedName>
    <definedName name="wrn.STATE." localSheetId="24" hidden="1">{#N/A,#N/A,FALSE,"STATE"}</definedName>
    <definedName name="wrn.STATE." localSheetId="25" hidden="1">{#N/A,#N/A,FALSE,"STATE"}</definedName>
    <definedName name="wrn.STATE." localSheetId="26" hidden="1">{#N/A,#N/A,FALSE,"STATE"}</definedName>
    <definedName name="wrn.STATE." localSheetId="27" hidden="1">{#N/A,#N/A,FALSE,"STATE"}</definedName>
    <definedName name="wrn.STATE." localSheetId="29" hidden="1">{#N/A,#N/A,FALSE,"STATE"}</definedName>
    <definedName name="wrn.STATE." localSheetId="41" hidden="1">{#N/A,#N/A,FALSE,"STATE"}</definedName>
    <definedName name="wrn.STATE." localSheetId="42" hidden="1">{#N/A,#N/A,FALSE,"STATE"}</definedName>
    <definedName name="wrn.STATE." localSheetId="43" hidden="1">{#N/A,#N/A,FALSE,"STATE"}</definedName>
    <definedName name="wrn.STATE." localSheetId="18" hidden="1">{#N/A,#N/A,FALSE,"STATE"}</definedName>
    <definedName name="wrn.STATE." localSheetId="20" hidden="1">{#N/A,#N/A,FALSE,"STATE"}</definedName>
    <definedName name="wrn.STATE." localSheetId="21" hidden="1">{#N/A,#N/A,FALSE,"STATE"}</definedName>
    <definedName name="wrn.STATE." localSheetId="22" hidden="1">{#N/A,#N/A,FALSE,"STATE"}</definedName>
    <definedName name="wrn.STATE." hidden="1">{#N/A,#N/A,FALSE,"STATE"}</definedName>
    <definedName name="wrn.TAXARREARS." localSheetId="19" hidden="1">{#N/A,#N/A,FALSE,"TAXARREARS"}</definedName>
    <definedName name="wrn.TAXARREARS." localSheetId="23" hidden="1">{#N/A,#N/A,FALSE,"TAXARREARS"}</definedName>
    <definedName name="wrn.TAXARREARS." localSheetId="28" hidden="1">{#N/A,#N/A,FALSE,"TAXARREARS"}</definedName>
    <definedName name="wrn.TAXARREARS." localSheetId="30" hidden="1">{#N/A,#N/A,FALSE,"TAXARREARS"}</definedName>
    <definedName name="wrn.TAXARREARS." localSheetId="1" hidden="1">{#N/A,#N/A,FALSE,"TAXARREARS"}</definedName>
    <definedName name="wrn.TAXARREARS." localSheetId="24" hidden="1">{#N/A,#N/A,FALSE,"TAXARREARS"}</definedName>
    <definedName name="wrn.TAXARREARS." localSheetId="25" hidden="1">{#N/A,#N/A,FALSE,"TAXARREARS"}</definedName>
    <definedName name="wrn.TAXARREARS." localSheetId="26" hidden="1">{#N/A,#N/A,FALSE,"TAXARREARS"}</definedName>
    <definedName name="wrn.TAXARREARS." localSheetId="27" hidden="1">{#N/A,#N/A,FALSE,"TAXARREARS"}</definedName>
    <definedName name="wrn.TAXARREARS." localSheetId="29" hidden="1">{#N/A,#N/A,FALSE,"TAXARREARS"}</definedName>
    <definedName name="wrn.TAXARREARS." localSheetId="41" hidden="1">{#N/A,#N/A,FALSE,"TAXARREARS"}</definedName>
    <definedName name="wrn.TAXARREARS." localSheetId="42" hidden="1">{#N/A,#N/A,FALSE,"TAXARREARS"}</definedName>
    <definedName name="wrn.TAXARREARS." localSheetId="43" hidden="1">{#N/A,#N/A,FALSE,"TAXARREARS"}</definedName>
    <definedName name="wrn.TAXARREARS." localSheetId="18" hidden="1">{#N/A,#N/A,FALSE,"TAXARREARS"}</definedName>
    <definedName name="wrn.TAXARREARS." localSheetId="20" hidden="1">{#N/A,#N/A,FALSE,"TAXARREARS"}</definedName>
    <definedName name="wrn.TAXARREARS." localSheetId="21" hidden="1">{#N/A,#N/A,FALSE,"TAXARREARS"}</definedName>
    <definedName name="wrn.TAXARREARS." localSheetId="22" hidden="1">{#N/A,#N/A,FALSE,"TAXARREARS"}</definedName>
    <definedName name="wrn.TAXARREARS." hidden="1">{#N/A,#N/A,FALSE,"TAXARREARS"}</definedName>
    <definedName name="wrn.TAXPAYRS." localSheetId="19" hidden="1">{#N/A,#N/A,FALSE,"TAXPAYRS"}</definedName>
    <definedName name="wrn.TAXPAYRS." localSheetId="23" hidden="1">{#N/A,#N/A,FALSE,"TAXPAYRS"}</definedName>
    <definedName name="wrn.TAXPAYRS." localSheetId="28" hidden="1">{#N/A,#N/A,FALSE,"TAXPAYRS"}</definedName>
    <definedName name="wrn.TAXPAYRS." localSheetId="30" hidden="1">{#N/A,#N/A,FALSE,"TAXPAYRS"}</definedName>
    <definedName name="wrn.TAXPAYRS." localSheetId="1" hidden="1">{#N/A,#N/A,FALSE,"TAXPAYRS"}</definedName>
    <definedName name="wrn.TAXPAYRS." localSheetId="24" hidden="1">{#N/A,#N/A,FALSE,"TAXPAYRS"}</definedName>
    <definedName name="wrn.TAXPAYRS." localSheetId="25" hidden="1">{#N/A,#N/A,FALSE,"TAXPAYRS"}</definedName>
    <definedName name="wrn.TAXPAYRS." localSheetId="26" hidden="1">{#N/A,#N/A,FALSE,"TAXPAYRS"}</definedName>
    <definedName name="wrn.TAXPAYRS." localSheetId="27" hidden="1">{#N/A,#N/A,FALSE,"TAXPAYRS"}</definedName>
    <definedName name="wrn.TAXPAYRS." localSheetId="29" hidden="1">{#N/A,#N/A,FALSE,"TAXPAYRS"}</definedName>
    <definedName name="wrn.TAXPAYRS." localSheetId="41" hidden="1">{#N/A,#N/A,FALSE,"TAXPAYRS"}</definedName>
    <definedName name="wrn.TAXPAYRS." localSheetId="42" hidden="1">{#N/A,#N/A,FALSE,"TAXPAYRS"}</definedName>
    <definedName name="wrn.TAXPAYRS." localSheetId="43" hidden="1">{#N/A,#N/A,FALSE,"TAXPAYRS"}</definedName>
    <definedName name="wrn.TAXPAYRS." localSheetId="18" hidden="1">{#N/A,#N/A,FALSE,"TAXPAYRS"}</definedName>
    <definedName name="wrn.TAXPAYRS." localSheetId="20" hidden="1">{#N/A,#N/A,FALSE,"TAXPAYRS"}</definedName>
    <definedName name="wrn.TAXPAYRS." localSheetId="21" hidden="1">{#N/A,#N/A,FALSE,"TAXPAYRS"}</definedName>
    <definedName name="wrn.TAXPAYRS." localSheetId="22" hidden="1">{#N/A,#N/A,FALSE,"TAXPAYRS"}</definedName>
    <definedName name="wrn.TAXPAYRS." hidden="1">{#N/A,#N/A,FALSE,"TAXPAYRS"}</definedName>
    <definedName name="wrn.TRADE." localSheetId="19" hidden="1">{#N/A,#N/A,FALSE,"TRADE"}</definedName>
    <definedName name="wrn.TRADE." localSheetId="23" hidden="1">{#N/A,#N/A,FALSE,"TRADE"}</definedName>
    <definedName name="wrn.TRADE." localSheetId="28" hidden="1">{#N/A,#N/A,FALSE,"TRADE"}</definedName>
    <definedName name="wrn.TRADE." localSheetId="30" hidden="1">{#N/A,#N/A,FALSE,"TRADE"}</definedName>
    <definedName name="wrn.TRADE." localSheetId="1" hidden="1">{#N/A,#N/A,FALSE,"TRADE"}</definedName>
    <definedName name="wrn.TRADE." localSheetId="24" hidden="1">{#N/A,#N/A,FALSE,"TRADE"}</definedName>
    <definedName name="wrn.TRADE." localSheetId="25" hidden="1">{#N/A,#N/A,FALSE,"TRADE"}</definedName>
    <definedName name="wrn.TRADE." localSheetId="26" hidden="1">{#N/A,#N/A,FALSE,"TRADE"}</definedName>
    <definedName name="wrn.TRADE." localSheetId="27" hidden="1">{#N/A,#N/A,FALSE,"TRADE"}</definedName>
    <definedName name="wrn.TRADE." localSheetId="29" hidden="1">{#N/A,#N/A,FALSE,"TRADE"}</definedName>
    <definedName name="wrn.TRADE." localSheetId="41" hidden="1">{#N/A,#N/A,FALSE,"TRADE"}</definedName>
    <definedName name="wrn.TRADE." localSheetId="42" hidden="1">{#N/A,#N/A,FALSE,"TRADE"}</definedName>
    <definedName name="wrn.TRADE." localSheetId="43" hidden="1">{#N/A,#N/A,FALSE,"TRADE"}</definedName>
    <definedName name="wrn.TRADE." localSheetId="18" hidden="1">{#N/A,#N/A,FALSE,"TRADE"}</definedName>
    <definedName name="wrn.TRADE." localSheetId="20" hidden="1">{#N/A,#N/A,FALSE,"TRADE"}</definedName>
    <definedName name="wrn.TRADE." localSheetId="21" hidden="1">{#N/A,#N/A,FALSE,"TRADE"}</definedName>
    <definedName name="wrn.TRADE." localSheetId="22" hidden="1">{#N/A,#N/A,FALSE,"TRADE"}</definedName>
    <definedName name="wrn.TRADE." hidden="1">{#N/A,#N/A,FALSE,"TRADE"}</definedName>
    <definedName name="wrn.TRANSPORT." localSheetId="19" hidden="1">{#N/A,#N/A,FALSE,"TRANPORT"}</definedName>
    <definedName name="wrn.TRANSPORT." localSheetId="23" hidden="1">{#N/A,#N/A,FALSE,"TRANPORT"}</definedName>
    <definedName name="wrn.TRANSPORT." localSheetId="28" hidden="1">{#N/A,#N/A,FALSE,"TRANPORT"}</definedName>
    <definedName name="wrn.TRANSPORT." localSheetId="30" hidden="1">{#N/A,#N/A,FALSE,"TRANPORT"}</definedName>
    <definedName name="wrn.TRANSPORT." localSheetId="1" hidden="1">{#N/A,#N/A,FALSE,"TRANPORT"}</definedName>
    <definedName name="wrn.TRANSPORT." localSheetId="24" hidden="1">{#N/A,#N/A,FALSE,"TRANPORT"}</definedName>
    <definedName name="wrn.TRANSPORT." localSheetId="25" hidden="1">{#N/A,#N/A,FALSE,"TRANPORT"}</definedName>
    <definedName name="wrn.TRANSPORT." localSheetId="26" hidden="1">{#N/A,#N/A,FALSE,"TRANPORT"}</definedName>
    <definedName name="wrn.TRANSPORT." localSheetId="27" hidden="1">{#N/A,#N/A,FALSE,"TRANPORT"}</definedName>
    <definedName name="wrn.TRANSPORT." localSheetId="29" hidden="1">{#N/A,#N/A,FALSE,"TRANPORT"}</definedName>
    <definedName name="wrn.TRANSPORT." localSheetId="41" hidden="1">{#N/A,#N/A,FALSE,"TRANPORT"}</definedName>
    <definedName name="wrn.TRANSPORT." localSheetId="42" hidden="1">{#N/A,#N/A,FALSE,"TRANPORT"}</definedName>
    <definedName name="wrn.TRANSPORT." localSheetId="43" hidden="1">{#N/A,#N/A,FALSE,"TRANPORT"}</definedName>
    <definedName name="wrn.TRANSPORT." localSheetId="18" hidden="1">{#N/A,#N/A,FALSE,"TRANPORT"}</definedName>
    <definedName name="wrn.TRANSPORT." localSheetId="20" hidden="1">{#N/A,#N/A,FALSE,"TRANPORT"}</definedName>
    <definedName name="wrn.TRANSPORT." localSheetId="21" hidden="1">{#N/A,#N/A,FALSE,"TRANPORT"}</definedName>
    <definedName name="wrn.TRANSPORT." localSheetId="22" hidden="1">{#N/A,#N/A,FALSE,"TRANPORT"}</definedName>
    <definedName name="wrn.TRANSPORT." hidden="1">{#N/A,#N/A,FALSE,"TRANPORT"}</definedName>
    <definedName name="wrn.UNEMPL." localSheetId="19" hidden="1">{#N/A,#N/A,FALSE,"EMP_POP";#N/A,#N/A,FALSE,"UNEMPL"}</definedName>
    <definedName name="wrn.UNEMPL." localSheetId="23" hidden="1">{#N/A,#N/A,FALSE,"EMP_POP";#N/A,#N/A,FALSE,"UNEMPL"}</definedName>
    <definedName name="wrn.UNEMPL." localSheetId="28" hidden="1">{#N/A,#N/A,FALSE,"EMP_POP";#N/A,#N/A,FALSE,"UNEMPL"}</definedName>
    <definedName name="wrn.UNEMPL." localSheetId="30" hidden="1">{#N/A,#N/A,FALSE,"EMP_POP";#N/A,#N/A,FALSE,"UNEMPL"}</definedName>
    <definedName name="wrn.UNEMPL." localSheetId="1" hidden="1">{#N/A,#N/A,FALSE,"EMP_POP";#N/A,#N/A,FALSE,"UNEMPL"}</definedName>
    <definedName name="wrn.UNEMPL." localSheetId="24" hidden="1">{#N/A,#N/A,FALSE,"EMP_POP";#N/A,#N/A,FALSE,"UNEMPL"}</definedName>
    <definedName name="wrn.UNEMPL." localSheetId="25" hidden="1">{#N/A,#N/A,FALSE,"EMP_POP";#N/A,#N/A,FALSE,"UNEMPL"}</definedName>
    <definedName name="wrn.UNEMPL." localSheetId="26" hidden="1">{#N/A,#N/A,FALSE,"EMP_POP";#N/A,#N/A,FALSE,"UNEMPL"}</definedName>
    <definedName name="wrn.UNEMPL." localSheetId="27" hidden="1">{#N/A,#N/A,FALSE,"EMP_POP";#N/A,#N/A,FALSE,"UNEMPL"}</definedName>
    <definedName name="wrn.UNEMPL." localSheetId="29" hidden="1">{#N/A,#N/A,FALSE,"EMP_POP";#N/A,#N/A,FALSE,"UNEMPL"}</definedName>
    <definedName name="wrn.UNEMPL." localSheetId="41" hidden="1">{#N/A,#N/A,FALSE,"EMP_POP";#N/A,#N/A,FALSE,"UNEMPL"}</definedName>
    <definedName name="wrn.UNEMPL." localSheetId="42" hidden="1">{#N/A,#N/A,FALSE,"EMP_POP";#N/A,#N/A,FALSE,"UNEMPL"}</definedName>
    <definedName name="wrn.UNEMPL." localSheetId="43" hidden="1">{#N/A,#N/A,FALSE,"EMP_POP";#N/A,#N/A,FALSE,"UNEMPL"}</definedName>
    <definedName name="wrn.UNEMPL." localSheetId="18" hidden="1">{#N/A,#N/A,FALSE,"EMP_POP";#N/A,#N/A,FALSE,"UNEMPL"}</definedName>
    <definedName name="wrn.UNEMPL." localSheetId="20" hidden="1">{#N/A,#N/A,FALSE,"EMP_POP";#N/A,#N/A,FALSE,"UNEMPL"}</definedName>
    <definedName name="wrn.UNEMPL." localSheetId="21" hidden="1">{#N/A,#N/A,FALSE,"EMP_POP";#N/A,#N/A,FALSE,"UNEMPL"}</definedName>
    <definedName name="wrn.UNEMPL." localSheetId="22" hidden="1">{#N/A,#N/A,FALSE,"EMP_POP";#N/A,#N/A,FALSE,"UNEMPL"}</definedName>
    <definedName name="wrn.UNEMPL." hidden="1">{#N/A,#N/A,FALSE,"EMP_POP";#N/A,#N/A,FALSE,"UNEMPL"}</definedName>
    <definedName name="wrn.WAGES." localSheetId="19" hidden="1">{#N/A,#N/A,FALSE,"WAGES"}</definedName>
    <definedName name="wrn.WAGES." localSheetId="23" hidden="1">{#N/A,#N/A,FALSE,"WAGES"}</definedName>
    <definedName name="wrn.WAGES." localSheetId="28" hidden="1">{#N/A,#N/A,FALSE,"WAGES"}</definedName>
    <definedName name="wrn.WAGES." localSheetId="30" hidden="1">{#N/A,#N/A,FALSE,"WAGES"}</definedName>
    <definedName name="wrn.WAGES." localSheetId="1" hidden="1">{#N/A,#N/A,FALSE,"WAGES"}</definedName>
    <definedName name="wrn.WAGES." localSheetId="24" hidden="1">{#N/A,#N/A,FALSE,"WAGES"}</definedName>
    <definedName name="wrn.WAGES." localSheetId="25" hidden="1">{#N/A,#N/A,FALSE,"WAGES"}</definedName>
    <definedName name="wrn.WAGES." localSheetId="26" hidden="1">{#N/A,#N/A,FALSE,"WAGES"}</definedName>
    <definedName name="wrn.WAGES." localSheetId="27" hidden="1">{#N/A,#N/A,FALSE,"WAGES"}</definedName>
    <definedName name="wrn.WAGES." localSheetId="29" hidden="1">{#N/A,#N/A,FALSE,"WAGES"}</definedName>
    <definedName name="wrn.WAGES." localSheetId="41" hidden="1">{#N/A,#N/A,FALSE,"WAGES"}</definedName>
    <definedName name="wrn.WAGES." localSheetId="42" hidden="1">{#N/A,#N/A,FALSE,"WAGES"}</definedName>
    <definedName name="wrn.WAGES." localSheetId="43" hidden="1">{#N/A,#N/A,FALSE,"WAGES"}</definedName>
    <definedName name="wrn.WAGES." localSheetId="18" hidden="1">{#N/A,#N/A,FALSE,"WAGES"}</definedName>
    <definedName name="wrn.WAGES." localSheetId="20" hidden="1">{#N/A,#N/A,FALSE,"WAGES"}</definedName>
    <definedName name="wrn.WAGES." localSheetId="21" hidden="1">{#N/A,#N/A,FALSE,"WAGES"}</definedName>
    <definedName name="wrn.WAGES." localSheetId="22" hidden="1">{#N/A,#N/A,FALSE,"WAGES"}</definedName>
    <definedName name="wrn.WAGES." hidden="1">{#N/A,#N/A,FALSE,"WAGES"}</definedName>
    <definedName name="wrn.WEO." localSheetId="19" hidden="1">{"WEO",#N/A,FALSE,"T"}</definedName>
    <definedName name="wrn.WEO." localSheetId="23" hidden="1">{"WEO",#N/A,FALSE,"T"}</definedName>
    <definedName name="wrn.WEO." localSheetId="28" hidden="1">{"WEO",#N/A,FALSE,"T"}</definedName>
    <definedName name="wrn.WEO." localSheetId="30" hidden="1">{"WEO",#N/A,FALSE,"T"}</definedName>
    <definedName name="wrn.WEO." localSheetId="1" hidden="1">{"WEO",#N/A,FALSE,"T"}</definedName>
    <definedName name="wrn.WEO." localSheetId="24" hidden="1">{"WEO",#N/A,FALSE,"T"}</definedName>
    <definedName name="wrn.WEO." localSheetId="25" hidden="1">{"WEO",#N/A,FALSE,"T"}</definedName>
    <definedName name="wrn.WEO." localSheetId="26" hidden="1">{"WEO",#N/A,FALSE,"T"}</definedName>
    <definedName name="wrn.WEO." localSheetId="27" hidden="1">{"WEO",#N/A,FALSE,"T"}</definedName>
    <definedName name="wrn.WEO." localSheetId="29" hidden="1">{"WEO",#N/A,FALSE,"T"}</definedName>
    <definedName name="wrn.WEO." localSheetId="41" hidden="1">{"WEO",#N/A,FALSE,"T"}</definedName>
    <definedName name="wrn.WEO." localSheetId="42" hidden="1">{"WEO",#N/A,FALSE,"T"}</definedName>
    <definedName name="wrn.WEO." localSheetId="43" hidden="1">{"WEO",#N/A,FALSE,"T"}</definedName>
    <definedName name="wrn.WEO." localSheetId="18" hidden="1">{"WEO",#N/A,FALSE,"T"}</definedName>
    <definedName name="wrn.WEO." localSheetId="20" hidden="1">{"WEO",#N/A,FALSE,"T"}</definedName>
    <definedName name="wrn.WEO." localSheetId="21" hidden="1">{"WEO",#N/A,FALSE,"T"}</definedName>
    <definedName name="wrn.WEO." localSheetId="22" hidden="1">{"WEO",#N/A,FALSE,"T"}</definedName>
    <definedName name="wrn.WEO." hidden="1">{"WEO",#N/A,FALSE,"T"}</definedName>
    <definedName name="Wt_d">[52]CIRRs!$C$59</definedName>
    <definedName name="wtewt" localSheetId="28" hidden="1">#REF!</definedName>
    <definedName name="wtewt" localSheetId="1" hidden="1">#REF!</definedName>
    <definedName name="wtewt" localSheetId="29" hidden="1">#REF!</definedName>
    <definedName name="wtewt" localSheetId="42" hidden="1">#REF!</definedName>
    <definedName name="wtewt" localSheetId="43" hidden="1">#REF!</definedName>
    <definedName name="wtewt" localSheetId="18" hidden="1">#REF!</definedName>
    <definedName name="wtewt" localSheetId="20" hidden="1">#REF!</definedName>
    <definedName name="wtewt" localSheetId="21" hidden="1">#REF!</definedName>
    <definedName name="wtewt" localSheetId="22" hidden="1">#REF!</definedName>
    <definedName name="wtewt" hidden="1">#REF!</definedName>
    <definedName name="wvu.PLA1." localSheetId="1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1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[124]M!#REF!</definedName>
    <definedName name="www" localSheetId="19" hidden="1">{"Riqfin97",#N/A,FALSE,"Tran";"Riqfinpro",#N/A,FALSE,"Tran"}</definedName>
    <definedName name="www" localSheetId="23" hidden="1">{"Riqfin97",#N/A,FALSE,"Tran";"Riqfinpro",#N/A,FALSE,"Tran"}</definedName>
    <definedName name="www" localSheetId="28" hidden="1">{"Riqfin97",#N/A,FALSE,"Tran";"Riqfinpro",#N/A,FALSE,"Tran"}</definedName>
    <definedName name="www" localSheetId="30" hidden="1">{"Riqfin97",#N/A,FALSE,"Tran";"Riqfinpro",#N/A,FALSE,"Tran"}</definedName>
    <definedName name="www" localSheetId="1" hidden="1">{"Riqfin97",#N/A,FALSE,"Tran";"Riqfinpro",#N/A,FALSE,"Tran"}</definedName>
    <definedName name="www" localSheetId="24" hidden="1">{"Riqfin97",#N/A,FALSE,"Tran";"Riqfinpro",#N/A,FALSE,"Tran"}</definedName>
    <definedName name="www" localSheetId="25" hidden="1">{"Riqfin97",#N/A,FALSE,"Tran";"Riqfinpro",#N/A,FALSE,"Tran"}</definedName>
    <definedName name="www" localSheetId="26" hidden="1">{"Riqfin97",#N/A,FALSE,"Tran";"Riqfinpro",#N/A,FALSE,"Tran"}</definedName>
    <definedName name="www" localSheetId="27" hidden="1">{"Riqfin97",#N/A,FALSE,"Tran";"Riqfinpro",#N/A,FALSE,"Tran"}</definedName>
    <definedName name="www" localSheetId="29" hidden="1">{"Riqfin97",#N/A,FALSE,"Tran";"Riqfinpro",#N/A,FALSE,"Tran"}</definedName>
    <definedName name="www" localSheetId="41" hidden="1">{"Riqfin97",#N/A,FALSE,"Tran";"Riqfinpro",#N/A,FALSE,"Tran"}</definedName>
    <definedName name="www" localSheetId="42" hidden="1">{"Riqfin97",#N/A,FALSE,"Tran";"Riqfinpro",#N/A,FALSE,"Tran"}</definedName>
    <definedName name="www" localSheetId="43" hidden="1">{"Riqfin97",#N/A,FALSE,"Tran";"Riqfinpro",#N/A,FALSE,"Tran"}</definedName>
    <definedName name="www" localSheetId="18" hidden="1">{"Riqfin97",#N/A,FALSE,"Tran";"Riqfinpro",#N/A,FALSE,"Tran"}</definedName>
    <definedName name="www" localSheetId="20" hidden="1">{"Riqfin97",#N/A,FALSE,"Tran";"Riqfinpro",#N/A,FALSE,"Tran"}</definedName>
    <definedName name="www" localSheetId="21" hidden="1">{"Riqfin97",#N/A,FALSE,"Tran";"Riqfinpro",#N/A,FALSE,"Tran"}</definedName>
    <definedName name="www" localSheetId="22" hidden="1">{"Riqfin97",#N/A,FALSE,"Tran";"Riqfinpro",#N/A,FALSE,"Tran"}</definedName>
    <definedName name="www" hidden="1">{"Riqfin97",#N/A,FALSE,"Tran";"Riqfinpro",#N/A,FALSE,"Tran"}</definedName>
    <definedName name="wwwjjj" localSheetId="1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[160]M!#REF!</definedName>
    <definedName name="wwwww" localSheetId="19" hidden="1">{"Minpmon",#N/A,FALSE,"Monthinput"}</definedName>
    <definedName name="wwwww" localSheetId="23" hidden="1">{"Minpmon",#N/A,FALSE,"Monthinput"}</definedName>
    <definedName name="wwwww" localSheetId="28" hidden="1">{"Minpmon",#N/A,FALSE,"Monthinput"}</definedName>
    <definedName name="wwwww" localSheetId="30" hidden="1">{"Minpmon",#N/A,FALSE,"Monthinput"}</definedName>
    <definedName name="wwwww" localSheetId="1" hidden="1">{"Minpmon",#N/A,FALSE,"Monthinput"}</definedName>
    <definedName name="wwwww" localSheetId="24" hidden="1">{"Minpmon",#N/A,FALSE,"Monthinput"}</definedName>
    <definedName name="wwwww" localSheetId="25" hidden="1">{"Minpmon",#N/A,FALSE,"Monthinput"}</definedName>
    <definedName name="wwwww" localSheetId="26" hidden="1">{"Minpmon",#N/A,FALSE,"Monthinput"}</definedName>
    <definedName name="wwwww" localSheetId="27" hidden="1">{"Minpmon",#N/A,FALSE,"Monthinput"}</definedName>
    <definedName name="wwwww" localSheetId="29" hidden="1">{"Minpmon",#N/A,FALSE,"Monthinput"}</definedName>
    <definedName name="wwwww" localSheetId="41" hidden="1">{"Minpmon",#N/A,FALSE,"Monthinput"}</definedName>
    <definedName name="wwwww" localSheetId="42" hidden="1">{"Minpmon",#N/A,FALSE,"Monthinput"}</definedName>
    <definedName name="wwwww" localSheetId="43" hidden="1">{"Minpmon",#N/A,FALSE,"Monthinput"}</definedName>
    <definedName name="wwwww" localSheetId="18" hidden="1">{"Minpmon",#N/A,FALSE,"Monthinput"}</definedName>
    <definedName name="wwwww" localSheetId="20" hidden="1">{"Minpmon",#N/A,FALSE,"Monthinput"}</definedName>
    <definedName name="wwwww" localSheetId="21" hidden="1">{"Minpmon",#N/A,FALSE,"Monthinput"}</definedName>
    <definedName name="wwwww" localSheetId="22" hidden="1">{"Minpmon",#N/A,FALSE,"Monthinput"}</definedName>
    <definedName name="wwwww" hidden="1">{"Minpmon",#N/A,FALSE,"Monthinput"}</definedName>
    <definedName name="wwwwwww" localSheetId="19" hidden="1">{"Riqfin97",#N/A,FALSE,"Tran";"Riqfinpro",#N/A,FALSE,"Tran"}</definedName>
    <definedName name="wwwwwww" localSheetId="23" hidden="1">{"Riqfin97",#N/A,FALSE,"Tran";"Riqfinpro",#N/A,FALSE,"Tran"}</definedName>
    <definedName name="wwwwwww" localSheetId="28" hidden="1">{"Riqfin97",#N/A,FALSE,"Tran";"Riqfinpro",#N/A,FALSE,"Tran"}</definedName>
    <definedName name="wwwwwww" localSheetId="30" hidden="1">{"Riqfin97",#N/A,FALSE,"Tran";"Riqfinpro",#N/A,FALSE,"Tran"}</definedName>
    <definedName name="wwwwwww" localSheetId="1" hidden="1">{"Riqfin97",#N/A,FALSE,"Tran";"Riqfinpro",#N/A,FALSE,"Tran"}</definedName>
    <definedName name="wwwwwww" localSheetId="24" hidden="1">{"Riqfin97",#N/A,FALSE,"Tran";"Riqfinpro",#N/A,FALSE,"Tran"}</definedName>
    <definedName name="wwwwwww" localSheetId="25" hidden="1">{"Riqfin97",#N/A,FALSE,"Tran";"Riqfinpro",#N/A,FALSE,"Tran"}</definedName>
    <definedName name="wwwwwww" localSheetId="26" hidden="1">{"Riqfin97",#N/A,FALSE,"Tran";"Riqfinpro",#N/A,FALSE,"Tran"}</definedName>
    <definedName name="wwwwwww" localSheetId="27" hidden="1">{"Riqfin97",#N/A,FALSE,"Tran";"Riqfinpro",#N/A,FALSE,"Tran"}</definedName>
    <definedName name="wwwwwww" localSheetId="29" hidden="1">{"Riqfin97",#N/A,FALSE,"Tran";"Riqfinpro",#N/A,FALSE,"Tran"}</definedName>
    <definedName name="wwwwwww" localSheetId="41" hidden="1">{"Riqfin97",#N/A,FALSE,"Tran";"Riqfinpro",#N/A,FALSE,"Tran"}</definedName>
    <definedName name="wwwwwww" localSheetId="42" hidden="1">{"Riqfin97",#N/A,FALSE,"Tran";"Riqfinpro",#N/A,FALSE,"Tran"}</definedName>
    <definedName name="wwwwwww" localSheetId="43" hidden="1">{"Riqfin97",#N/A,FALSE,"Tran";"Riqfinpro",#N/A,FALSE,"Tran"}</definedName>
    <definedName name="wwwwwww" localSheetId="18" hidden="1">{"Riqfin97",#N/A,FALSE,"Tran";"Riqfinpro",#N/A,FALSE,"Tran"}</definedName>
    <definedName name="wwwwwww" localSheetId="20" hidden="1">{"Riqfin97",#N/A,FALSE,"Tran";"Riqfinpro",#N/A,FALSE,"Tran"}</definedName>
    <definedName name="wwwwwww" localSheetId="21" hidden="1">{"Riqfin97",#N/A,FALSE,"Tran";"Riqfinpro",#N/A,FALSE,"Tran"}</definedName>
    <definedName name="wwwwwww" localSheetId="22" hidden="1">{"Riqfin97",#N/A,FALSE,"Tran";"Riqfinpro",#N/A,FALSE,"Tran"}</definedName>
    <definedName name="wwwwwww" hidden="1">{"Riqfin97",#N/A,FALSE,"Tran";"Riqfinpro",#N/A,FALSE,"Tran"}</definedName>
    <definedName name="wwwwwwww" localSheetId="19" hidden="1">{"Tab1",#N/A,FALSE,"P";"Tab2",#N/A,FALSE,"P"}</definedName>
    <definedName name="wwwwwwww" localSheetId="23" hidden="1">{"Tab1",#N/A,FALSE,"P";"Tab2",#N/A,FALSE,"P"}</definedName>
    <definedName name="wwwwwwww" localSheetId="28" hidden="1">{"Tab1",#N/A,FALSE,"P";"Tab2",#N/A,FALSE,"P"}</definedName>
    <definedName name="wwwwwwww" localSheetId="30" hidden="1">{"Tab1",#N/A,FALSE,"P";"Tab2",#N/A,FALSE,"P"}</definedName>
    <definedName name="wwwwwwww" localSheetId="1" hidden="1">{"Tab1",#N/A,FALSE,"P";"Tab2",#N/A,FALSE,"P"}</definedName>
    <definedName name="wwwwwwww" localSheetId="24" hidden="1">{"Tab1",#N/A,FALSE,"P";"Tab2",#N/A,FALSE,"P"}</definedName>
    <definedName name="wwwwwwww" localSheetId="25" hidden="1">{"Tab1",#N/A,FALSE,"P";"Tab2",#N/A,FALSE,"P"}</definedName>
    <definedName name="wwwwwwww" localSheetId="26" hidden="1">{"Tab1",#N/A,FALSE,"P";"Tab2",#N/A,FALSE,"P"}</definedName>
    <definedName name="wwwwwwww" localSheetId="27" hidden="1">{"Tab1",#N/A,FALSE,"P";"Tab2",#N/A,FALSE,"P"}</definedName>
    <definedName name="wwwwwwww" localSheetId="29" hidden="1">{"Tab1",#N/A,FALSE,"P";"Tab2",#N/A,FALSE,"P"}</definedName>
    <definedName name="wwwwwwww" localSheetId="41" hidden="1">{"Tab1",#N/A,FALSE,"P";"Tab2",#N/A,FALSE,"P"}</definedName>
    <definedName name="wwwwwwww" localSheetId="42" hidden="1">{"Tab1",#N/A,FALSE,"P";"Tab2",#N/A,FALSE,"P"}</definedName>
    <definedName name="wwwwwwww" localSheetId="43" hidden="1">{"Tab1",#N/A,FALSE,"P";"Tab2",#N/A,FALSE,"P"}</definedName>
    <definedName name="wwwwwwww" localSheetId="18" hidden="1">{"Tab1",#N/A,FALSE,"P";"Tab2",#N/A,FALSE,"P"}</definedName>
    <definedName name="wwwwwwww" localSheetId="20" hidden="1">{"Tab1",#N/A,FALSE,"P";"Tab2",#N/A,FALSE,"P"}</definedName>
    <definedName name="wwwwwwww" localSheetId="21" hidden="1">{"Tab1",#N/A,FALSE,"P";"Tab2",#N/A,FALSE,"P"}</definedName>
    <definedName name="wwwwwwww" localSheetId="22" hidden="1">{"Tab1",#N/A,FALSE,"P";"Tab2",#N/A,FALSE,"P"}</definedName>
    <definedName name="wwwwwwww" hidden="1">{"Tab1",#N/A,FALSE,"P";"Tab2",#N/A,FALSE,"P"}</definedName>
    <definedName name="X" localSheetId="28">#REF!</definedName>
    <definedName name="X" localSheetId="1">#REF!</definedName>
    <definedName name="X" localSheetId="29">#REF!</definedName>
    <definedName name="X" localSheetId="42">#REF!</definedName>
    <definedName name="X" localSheetId="43">#REF!</definedName>
    <definedName name="X" localSheetId="18">#REF!</definedName>
    <definedName name="X" localSheetId="20">#REF!</definedName>
    <definedName name="X" localSheetId="21">#REF!</definedName>
    <definedName name="X" localSheetId="22">#REF!</definedName>
    <definedName name="X">#REF!</definedName>
    <definedName name="X_Rate" localSheetId="42">#REF!</definedName>
    <definedName name="X_Rate">#REF!</definedName>
    <definedName name="xa" localSheetId="29">'[161]PIB EN CORR'!#REF!</definedName>
    <definedName name="xa" localSheetId="42">'[161]PIB EN CORR'!#REF!</definedName>
    <definedName name="xa">'[161]PIB EN CORR'!#REF!</definedName>
    <definedName name="xaa">'[162]PIB EN CORR'!$AV$5:$AV$77</definedName>
    <definedName name="XandRev">'[119]tab 3'!$F$63:$Z$65</definedName>
    <definedName name="Xaxis" localSheetId="28">#REF!</definedName>
    <definedName name="Xaxis" localSheetId="1">#REF!</definedName>
    <definedName name="Xaxis" localSheetId="42">#REF!</definedName>
    <definedName name="Xaxis" localSheetId="43">#REF!</definedName>
    <definedName name="Xaxis" localSheetId="22">#REF!</definedName>
    <definedName name="Xaxis">#REF!</definedName>
    <definedName name="XBANANO" localSheetId="28">#REF!</definedName>
    <definedName name="XBANANO" localSheetId="1">#REF!</definedName>
    <definedName name="XBANANO" localSheetId="42">#REF!</definedName>
    <definedName name="XBANANO" localSheetId="43">#REF!</definedName>
    <definedName name="XBANANO" localSheetId="22">#REF!</definedName>
    <definedName name="XBANANO">#REF!</definedName>
    <definedName name="xbb" localSheetId="29">'[161]PIB EN CORR'!#REF!</definedName>
    <definedName name="xbb" localSheetId="42">'[161]PIB EN CORR'!#REF!</definedName>
    <definedName name="xbb">'[161]PIB EN CORR'!#REF!</definedName>
    <definedName name="XBS">[85]SREAL!A$41</definedName>
    <definedName name="xc">'[87]graf 1'!$A$3:$C$28</definedName>
    <definedName name="XCAFE" localSheetId="28">#REF!</definedName>
    <definedName name="XCAFE" localSheetId="1">#REF!</definedName>
    <definedName name="XCAFE" localSheetId="42">#REF!</definedName>
    <definedName name="XCAFE" localSheetId="22">#REF!</definedName>
    <definedName name="XCAFE">#REF!</definedName>
    <definedName name="xdr" localSheetId="42">#REF!</definedName>
    <definedName name="xdr">#REF!</definedName>
    <definedName name="XGS" localSheetId="28">#REF!</definedName>
    <definedName name="XGS" localSheetId="1">#REF!</definedName>
    <definedName name="XGS" localSheetId="42">#REF!</definedName>
    <definedName name="XGS" localSheetId="22">#REF!</definedName>
    <definedName name="XGS">#REF!</definedName>
    <definedName name="XMENSUALES" localSheetId="28">#REF!</definedName>
    <definedName name="XMENSUALES" localSheetId="1">#REF!</definedName>
    <definedName name="XMENSUALES" localSheetId="42">#REF!</definedName>
    <definedName name="XMENSUALES" localSheetId="22">#REF!</definedName>
    <definedName name="XMENSUALES">#REF!</definedName>
    <definedName name="XOF" localSheetId="42">#REF!</definedName>
    <definedName name="XOF">#REF!</definedName>
    <definedName name="xr" localSheetId="42">#REF!</definedName>
    <definedName name="xr">#REF!</definedName>
    <definedName name="xx" localSheetId="19" hidden="1">{"Riqfin97",#N/A,FALSE,"Tran";"Riqfinpro",#N/A,FALSE,"Tran"}</definedName>
    <definedName name="xx" localSheetId="23" hidden="1">{"Riqfin97",#N/A,FALSE,"Tran";"Riqfinpro",#N/A,FALSE,"Tran"}</definedName>
    <definedName name="xx" localSheetId="28" hidden="1">{"Riqfin97",#N/A,FALSE,"Tran";"Riqfinpro",#N/A,FALSE,"Tran"}</definedName>
    <definedName name="xx" localSheetId="30" hidden="1">{"Riqfin97",#N/A,FALSE,"Tran";"Riqfinpro",#N/A,FALSE,"Tran"}</definedName>
    <definedName name="xx" localSheetId="1" hidden="1">{"Riqfin97",#N/A,FALSE,"Tran";"Riqfinpro",#N/A,FALSE,"Tran"}</definedName>
    <definedName name="xx" localSheetId="24" hidden="1">{"Riqfin97",#N/A,FALSE,"Tran";"Riqfinpro",#N/A,FALSE,"Tran"}</definedName>
    <definedName name="xx" localSheetId="25" hidden="1">{"Riqfin97",#N/A,FALSE,"Tran";"Riqfinpro",#N/A,FALSE,"Tran"}</definedName>
    <definedName name="xx" localSheetId="26" hidden="1">{"Riqfin97",#N/A,FALSE,"Tran";"Riqfinpro",#N/A,FALSE,"Tran"}</definedName>
    <definedName name="xx" localSheetId="27" hidden="1">{"Riqfin97",#N/A,FALSE,"Tran";"Riqfinpro",#N/A,FALSE,"Tran"}</definedName>
    <definedName name="xx" localSheetId="29" hidden="1">{"Riqfin97",#N/A,FALSE,"Tran";"Riqfinpro",#N/A,FALSE,"Tran"}</definedName>
    <definedName name="xx" localSheetId="41" hidden="1">{"Riqfin97",#N/A,FALSE,"Tran";"Riqfinpro",#N/A,FALSE,"Tran"}</definedName>
    <definedName name="xx" localSheetId="42" hidden="1">{"Riqfin97",#N/A,FALSE,"Tran";"Riqfinpro",#N/A,FALSE,"Tran"}</definedName>
    <definedName name="xx" localSheetId="43" hidden="1">{"Riqfin97",#N/A,FALSE,"Tran";"Riqfinpro",#N/A,FALSE,"Tran"}</definedName>
    <definedName name="xx" localSheetId="18" hidden="1">{"Riqfin97",#N/A,FALSE,"Tran";"Riqfinpro",#N/A,FALSE,"Tran"}</definedName>
    <definedName name="xx" localSheetId="20" hidden="1">{"Riqfin97",#N/A,FALSE,"Tran";"Riqfinpro",#N/A,FALSE,"Tran"}</definedName>
    <definedName name="xx" localSheetId="21" hidden="1">{"Riqfin97",#N/A,FALSE,"Tran";"Riqfinpro",#N/A,FALSE,"Tran"}</definedName>
    <definedName name="xx" localSheetId="22" hidden="1">{"Riqfin97",#N/A,FALSE,"Tran";"Riqfinpro",#N/A,FALSE,"Tran"}</definedName>
    <definedName name="xx" hidden="1">{"Riqfin97",#N/A,FALSE,"Tran";"Riqfinpro",#N/A,FALSE,"Tran"}</definedName>
    <definedName name="xxWRS_1">'[46]shared data'!$A$1:$A$77</definedName>
    <definedName name="xxWRS_11" localSheetId="42">#REF!</definedName>
    <definedName name="xxWRS_11">#REF!</definedName>
    <definedName name="xxWRS_19" localSheetId="42">#REF!</definedName>
    <definedName name="xxWRS_19">#REF!</definedName>
    <definedName name="xxWRS_2" localSheetId="28">#REF!</definedName>
    <definedName name="xxWRS_2" localSheetId="1">#REF!</definedName>
    <definedName name="xxWRS_2" localSheetId="29">#REF!</definedName>
    <definedName name="xxWRS_2" localSheetId="42">#REF!</definedName>
    <definedName name="xxWRS_2" localSheetId="43">#REF!</definedName>
    <definedName name="xxWRS_2" localSheetId="18">#REF!</definedName>
    <definedName name="xxWRS_2" localSheetId="20">#REF!</definedName>
    <definedName name="xxWRS_2" localSheetId="21">#REF!</definedName>
    <definedName name="xxWRS_2" localSheetId="22">#REF!</definedName>
    <definedName name="xxWRS_2">#REF!</definedName>
    <definedName name="xxWRS_20" localSheetId="42">#REF!</definedName>
    <definedName name="xxWRS_20">#REF!</definedName>
    <definedName name="xxWRS_3" localSheetId="28">#REF!</definedName>
    <definedName name="xxWRS_3" localSheetId="1">#REF!</definedName>
    <definedName name="xxWRS_3" localSheetId="42">#REF!</definedName>
    <definedName name="xxWRS_3" localSheetId="43">#REF!</definedName>
    <definedName name="xxWRS_3" localSheetId="22">#REF!</definedName>
    <definedName name="xxWRS_3">#REF!</definedName>
    <definedName name="xxWRS_4">[101]Q5!$A$1:$A$104</definedName>
    <definedName name="xxWRS_5">[101]Q6!$A$1:$A$160</definedName>
    <definedName name="xxWRS_6">[101]Q7!$A$1:$A$59</definedName>
    <definedName name="xxWRS_7">[101]Q5!$A$1:$A$109</definedName>
    <definedName name="xxWRS_8">[101]Q6!$A$1:$A$162</definedName>
    <definedName name="xxWRS_9">[101]Q7!$A$1:$A$61</definedName>
    <definedName name="xxx">[114]GDP_WEO!$A$3:$AB$188</definedName>
    <definedName name="XXX1" localSheetId="28">#REF!</definedName>
    <definedName name="XXX1" localSheetId="1">#REF!</definedName>
    <definedName name="XXX1" localSheetId="29">#REF!</definedName>
    <definedName name="XXX1" localSheetId="42">#REF!</definedName>
    <definedName name="XXX1" localSheetId="43">#REF!</definedName>
    <definedName name="XXX1" localSheetId="18">#REF!</definedName>
    <definedName name="XXX1" localSheetId="20">#REF!</definedName>
    <definedName name="XXX1" localSheetId="21">#REF!</definedName>
    <definedName name="XXX1" localSheetId="22">#REF!</definedName>
    <definedName name="XXX1">#REF!</definedName>
    <definedName name="xxxx" localSheetId="19" hidden="1">{"Riqfin97",#N/A,FALSE,"Tran";"Riqfinpro",#N/A,FALSE,"Tran"}</definedName>
    <definedName name="xxxx" localSheetId="23" hidden="1">{"Riqfin97",#N/A,FALSE,"Tran";"Riqfinpro",#N/A,FALSE,"Tran"}</definedName>
    <definedName name="xxxx" localSheetId="28" hidden="1">{"Riqfin97",#N/A,FALSE,"Tran";"Riqfinpro",#N/A,FALSE,"Tran"}</definedName>
    <definedName name="xxxx" localSheetId="30" hidden="1">{"Riqfin97",#N/A,FALSE,"Tran";"Riqfinpro",#N/A,FALSE,"Tran"}</definedName>
    <definedName name="xxxx" localSheetId="1" hidden="1">{"Riqfin97",#N/A,FALSE,"Tran";"Riqfinpro",#N/A,FALSE,"Tran"}</definedName>
    <definedName name="xxxx" localSheetId="24" hidden="1">{"Riqfin97",#N/A,FALSE,"Tran";"Riqfinpro",#N/A,FALSE,"Tran"}</definedName>
    <definedName name="xxxx" localSheetId="25" hidden="1">{"Riqfin97",#N/A,FALSE,"Tran";"Riqfinpro",#N/A,FALSE,"Tran"}</definedName>
    <definedName name="xxxx" localSheetId="26" hidden="1">{"Riqfin97",#N/A,FALSE,"Tran";"Riqfinpro",#N/A,FALSE,"Tran"}</definedName>
    <definedName name="xxxx" localSheetId="27" hidden="1">{"Riqfin97",#N/A,FALSE,"Tran";"Riqfinpro",#N/A,FALSE,"Tran"}</definedName>
    <definedName name="xxxx" localSheetId="29" hidden="1">{"Riqfin97",#N/A,FALSE,"Tran";"Riqfinpro",#N/A,FALSE,"Tran"}</definedName>
    <definedName name="xxxx" localSheetId="41" hidden="1">{"Riqfin97",#N/A,FALSE,"Tran";"Riqfinpro",#N/A,FALSE,"Tran"}</definedName>
    <definedName name="xxxx" localSheetId="42" hidden="1">{"Riqfin97",#N/A,FALSE,"Tran";"Riqfinpro",#N/A,FALSE,"Tran"}</definedName>
    <definedName name="xxxx" localSheetId="43" hidden="1">{"Riqfin97",#N/A,FALSE,"Tran";"Riqfinpro",#N/A,FALSE,"Tran"}</definedName>
    <definedName name="xxxx" localSheetId="18" hidden="1">{"Riqfin97",#N/A,FALSE,"Tran";"Riqfinpro",#N/A,FALSE,"Tran"}</definedName>
    <definedName name="xxxx" localSheetId="20" hidden="1">{"Riqfin97",#N/A,FALSE,"Tran";"Riqfinpro",#N/A,FALSE,"Tran"}</definedName>
    <definedName name="xxxx" localSheetId="21" hidden="1">{"Riqfin97",#N/A,FALSE,"Tran";"Riqfinpro",#N/A,FALSE,"Tran"}</definedName>
    <definedName name="xxxx" localSheetId="22" hidden="1">{"Riqfin97",#N/A,FALSE,"Tran";"Riqfinpro",#N/A,FALSE,"Tran"}</definedName>
    <definedName name="xxxx" hidden="1">{"Riqfin97",#N/A,FALSE,"Tran";"Riqfinpro",#N/A,FALSE,"Tran"}</definedName>
    <definedName name="xxxxxxxxxxxxxx" localSheetId="19" hidden="1">{"Riqfin97",#N/A,FALSE,"Tran";"Riqfinpro",#N/A,FALSE,"Tran"}</definedName>
    <definedName name="xxxxxxxxxxxxxx" localSheetId="23" hidden="1">{"Riqfin97",#N/A,FALSE,"Tran";"Riqfinpro",#N/A,FALSE,"Tran"}</definedName>
    <definedName name="xxxxxxxxxxxxxx" localSheetId="28" hidden="1">{"Riqfin97",#N/A,FALSE,"Tran";"Riqfinpro",#N/A,FALSE,"Tran"}</definedName>
    <definedName name="xxxxxxxxxxxxxx" localSheetId="30" hidden="1">{"Riqfin97",#N/A,FALSE,"Tran";"Riqfinpro",#N/A,FALSE,"Tran"}</definedName>
    <definedName name="xxxxxxxxxxxxxx" localSheetId="1" hidden="1">{"Riqfin97",#N/A,FALSE,"Tran";"Riqfinpro",#N/A,FALSE,"Tran"}</definedName>
    <definedName name="xxxxxxxxxxxxxx" localSheetId="24" hidden="1">{"Riqfin97",#N/A,FALSE,"Tran";"Riqfinpro",#N/A,FALSE,"Tran"}</definedName>
    <definedName name="xxxxxxxxxxxxxx" localSheetId="25" hidden="1">{"Riqfin97",#N/A,FALSE,"Tran";"Riqfinpro",#N/A,FALSE,"Tran"}</definedName>
    <definedName name="xxxxxxxxxxxxxx" localSheetId="26" hidden="1">{"Riqfin97",#N/A,FALSE,"Tran";"Riqfinpro",#N/A,FALSE,"Tran"}</definedName>
    <definedName name="xxxxxxxxxxxxxx" localSheetId="27" hidden="1">{"Riqfin97",#N/A,FALSE,"Tran";"Riqfinpro",#N/A,FALSE,"Tran"}</definedName>
    <definedName name="xxxxxxxxxxxxxx" localSheetId="29" hidden="1">{"Riqfin97",#N/A,FALSE,"Tran";"Riqfinpro",#N/A,FALSE,"Tran"}</definedName>
    <definedName name="xxxxxxxxxxxxxx" localSheetId="41" hidden="1">{"Riqfin97",#N/A,FALSE,"Tran";"Riqfinpro",#N/A,FALSE,"Tran"}</definedName>
    <definedName name="xxxxxxxxxxxxxx" localSheetId="42" hidden="1">{"Riqfin97",#N/A,FALSE,"Tran";"Riqfinpro",#N/A,FALSE,"Tran"}</definedName>
    <definedName name="xxxxxxxxxxxxxx" localSheetId="43" hidden="1">{"Riqfin97",#N/A,FALSE,"Tran";"Riqfinpro",#N/A,FALSE,"Tran"}</definedName>
    <definedName name="xxxxxxxxxxxxxx" localSheetId="18" hidden="1">{"Riqfin97",#N/A,FALSE,"Tran";"Riqfinpro",#N/A,FALSE,"Tran"}</definedName>
    <definedName name="xxxxxxxxxxxxxx" localSheetId="20" hidden="1">{"Riqfin97",#N/A,FALSE,"Tran";"Riqfinpro",#N/A,FALSE,"Tran"}</definedName>
    <definedName name="xxxxxxxxxxxxxx" localSheetId="21" hidden="1">{"Riqfin97",#N/A,FALSE,"Tran";"Riqfinpro",#N/A,FALSE,"Tran"}</definedName>
    <definedName name="xxxxxxxxxxxxxx" localSheetId="22" hidden="1">{"Riqfin97",#N/A,FALSE,"Tran";"Riqfinpro",#N/A,FALSE,"Tran"}</definedName>
    <definedName name="xxxxxxxxxxxxxx" hidden="1">{"Riqfin97",#N/A,FALSE,"Tran";"Riqfinpro",#N/A,FALSE,"Tran"}</definedName>
    <definedName name="y" localSheetId="28" hidden="1">#REF!</definedName>
    <definedName name="y" localSheetId="1" hidden="1">#REF!</definedName>
    <definedName name="y" localSheetId="29" hidden="1">#REF!</definedName>
    <definedName name="y" localSheetId="42" hidden="1">#REF!</definedName>
    <definedName name="y" localSheetId="43" hidden="1">#REF!</definedName>
    <definedName name="y" localSheetId="18" hidden="1">#REF!</definedName>
    <definedName name="y" localSheetId="20" hidden="1">#REF!</definedName>
    <definedName name="y" localSheetId="21" hidden="1">#REF!</definedName>
    <definedName name="y" localSheetId="22" hidden="1">#REF!</definedName>
    <definedName name="y" hidden="1">#REF!</definedName>
    <definedName name="ycirr" localSheetId="28">#REF!</definedName>
    <definedName name="ycirr" localSheetId="1">#REF!</definedName>
    <definedName name="ycirr" localSheetId="42">#REF!</definedName>
    <definedName name="ycirr" localSheetId="43">#REF!</definedName>
    <definedName name="ycirr" localSheetId="22">#REF!</definedName>
    <definedName name="ycirr">#REF!</definedName>
    <definedName name="Year" localSheetId="28">#REF!</definedName>
    <definedName name="Year" localSheetId="1">#REF!</definedName>
    <definedName name="Year" localSheetId="42">#REF!</definedName>
    <definedName name="Year" localSheetId="43">#REF!</definedName>
    <definedName name="Year" localSheetId="22">#REF!</definedName>
    <definedName name="Year">#REF!</definedName>
    <definedName name="Years" localSheetId="28">#REF!</definedName>
    <definedName name="Years" localSheetId="1">#REF!</definedName>
    <definedName name="Years" localSheetId="42">#REF!</definedName>
    <definedName name="Years" localSheetId="22">#REF!</definedName>
    <definedName name="Years">#REF!</definedName>
    <definedName name="yenr" localSheetId="28">#REF!</definedName>
    <definedName name="yenr" localSheetId="1">#REF!</definedName>
    <definedName name="yenr" localSheetId="42">#REF!</definedName>
    <definedName name="yenr" localSheetId="22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ytyry" localSheetId="28" hidden="1">'[64]Fax a enviar'!#REF!</definedName>
    <definedName name="ytyry" localSheetId="29" hidden="1">'[64]Fax a enviar'!#REF!</definedName>
    <definedName name="ytyry" localSheetId="43" hidden="1">'[64]Fax a enviar'!#REF!</definedName>
    <definedName name="ytyry" localSheetId="18" hidden="1">'[64]Fax a enviar'!#REF!</definedName>
    <definedName name="ytyry" localSheetId="20" hidden="1">'[64]Fax a enviar'!#REF!</definedName>
    <definedName name="ytyry" localSheetId="21" hidden="1">'[64]Fax a enviar'!#REF!</definedName>
    <definedName name="ytyry" localSheetId="22" hidden="1">'[64]Fax a enviar'!#REF!</definedName>
    <definedName name="ytyry" hidden="1">'[64]Fax a enviar'!#REF!</definedName>
    <definedName name="ytytryry" localSheetId="28" hidden="1">#REF!</definedName>
    <definedName name="ytytryry" localSheetId="1" hidden="1">#REF!</definedName>
    <definedName name="ytytryry" localSheetId="29" hidden="1">#REF!</definedName>
    <definedName name="ytytryry" localSheetId="42" hidden="1">#REF!</definedName>
    <definedName name="ytytryry" localSheetId="43" hidden="1">#REF!</definedName>
    <definedName name="ytytryry" localSheetId="18" hidden="1">#REF!</definedName>
    <definedName name="ytytryry" localSheetId="20" hidden="1">#REF!</definedName>
    <definedName name="ytytryry" localSheetId="21" hidden="1">#REF!</definedName>
    <definedName name="ytytryry" localSheetId="22" hidden="1">#REF!</definedName>
    <definedName name="ytytryry" hidden="1">#REF!</definedName>
    <definedName name="ytyty" localSheetId="29" hidden="1">'[34]Fax a enviar'!#REF!</definedName>
    <definedName name="ytyty" localSheetId="43" hidden="1">'[34]Fax a enviar'!#REF!</definedName>
    <definedName name="ytyty" localSheetId="18" hidden="1">'[34]Fax a enviar'!#REF!</definedName>
    <definedName name="ytyty" localSheetId="20" hidden="1">'[34]Fax a enviar'!#REF!</definedName>
    <definedName name="ytyty" localSheetId="21" hidden="1">'[34]Fax a enviar'!#REF!</definedName>
    <definedName name="ytyty" localSheetId="22" hidden="1">'[34]Fax a enviar'!#REF!</definedName>
    <definedName name="ytyty" hidden="1">'[34]Fax a enviar'!#REF!</definedName>
    <definedName name="ytytyt" localSheetId="29" hidden="1">'[34]Fax a enviar'!#REF!</definedName>
    <definedName name="ytytyt" localSheetId="43" hidden="1">'[34]Fax a enviar'!#REF!</definedName>
    <definedName name="ytytyt" localSheetId="18" hidden="1">'[34]Fax a enviar'!#REF!</definedName>
    <definedName name="ytytyt" localSheetId="20" hidden="1">'[34]Fax a enviar'!#REF!</definedName>
    <definedName name="ytytyt" localSheetId="21" hidden="1">'[34]Fax a enviar'!#REF!</definedName>
    <definedName name="ytytyt" localSheetId="22" hidden="1">'[34]Fax a enviar'!#REF!</definedName>
    <definedName name="ytytyt" hidden="1">'[34]Fax a enviar'!#REF!</definedName>
    <definedName name="yu" localSheetId="19" hidden="1">{"Tab1",#N/A,FALSE,"P";"Tab2",#N/A,FALSE,"P"}</definedName>
    <definedName name="yu" localSheetId="23" hidden="1">{"Tab1",#N/A,FALSE,"P";"Tab2",#N/A,FALSE,"P"}</definedName>
    <definedName name="yu" localSheetId="28" hidden="1">{"Tab1",#N/A,FALSE,"P";"Tab2",#N/A,FALSE,"P"}</definedName>
    <definedName name="yu" localSheetId="30" hidden="1">{"Tab1",#N/A,FALSE,"P";"Tab2",#N/A,FALSE,"P"}</definedName>
    <definedName name="yu" localSheetId="1" hidden="1">{"Tab1",#N/A,FALSE,"P";"Tab2",#N/A,FALSE,"P"}</definedName>
    <definedName name="yu" localSheetId="24" hidden="1">{"Tab1",#N/A,FALSE,"P";"Tab2",#N/A,FALSE,"P"}</definedName>
    <definedName name="yu" localSheetId="25" hidden="1">{"Tab1",#N/A,FALSE,"P";"Tab2",#N/A,FALSE,"P"}</definedName>
    <definedName name="yu" localSheetId="26" hidden="1">{"Tab1",#N/A,FALSE,"P";"Tab2",#N/A,FALSE,"P"}</definedName>
    <definedName name="yu" localSheetId="27" hidden="1">{"Tab1",#N/A,FALSE,"P";"Tab2",#N/A,FALSE,"P"}</definedName>
    <definedName name="yu" localSheetId="29" hidden="1">{"Tab1",#N/A,FALSE,"P";"Tab2",#N/A,FALSE,"P"}</definedName>
    <definedName name="yu" localSheetId="41" hidden="1">{"Tab1",#N/A,FALSE,"P";"Tab2",#N/A,FALSE,"P"}</definedName>
    <definedName name="yu" localSheetId="42" hidden="1">{"Tab1",#N/A,FALSE,"P";"Tab2",#N/A,FALSE,"P"}</definedName>
    <definedName name="yu" localSheetId="43" hidden="1">{"Tab1",#N/A,FALSE,"P";"Tab2",#N/A,FALSE,"P"}</definedName>
    <definedName name="yu" localSheetId="18" hidden="1">{"Tab1",#N/A,FALSE,"P";"Tab2",#N/A,FALSE,"P"}</definedName>
    <definedName name="yu" localSheetId="20" hidden="1">{"Tab1",#N/A,FALSE,"P";"Tab2",#N/A,FALSE,"P"}</definedName>
    <definedName name="yu" localSheetId="21" hidden="1">{"Tab1",#N/A,FALSE,"P";"Tab2",#N/A,FALSE,"P"}</definedName>
    <definedName name="yu" localSheetId="22" hidden="1">{"Tab1",#N/A,FALSE,"P";"Tab2",#N/A,FALSE,"P"}</definedName>
    <definedName name="yu" hidden="1">{"Tab1",#N/A,FALSE,"P";"Tab2",#N/A,FALSE,"P"}</definedName>
    <definedName name="yucvvjkjo09" hidden="1">'[98]Fax a enviar'!#REF!</definedName>
    <definedName name="YY" localSheetId="28">#REF!</definedName>
    <definedName name="YY" localSheetId="1">#REF!</definedName>
    <definedName name="YY" localSheetId="29">#REF!</definedName>
    <definedName name="YY" localSheetId="42">#REF!</definedName>
    <definedName name="YY" localSheetId="43">#REF!</definedName>
    <definedName name="YY" localSheetId="18">#REF!</definedName>
    <definedName name="YY" localSheetId="20">#REF!</definedName>
    <definedName name="YY" localSheetId="21">#REF!</definedName>
    <definedName name="YY" localSheetId="22">#REF!</definedName>
    <definedName name="YY">#REF!</definedName>
    <definedName name="YY1A" localSheetId="28">#REF!</definedName>
    <definedName name="YY1A" localSheetId="1">#REF!</definedName>
    <definedName name="YY1A" localSheetId="42">#REF!</definedName>
    <definedName name="YY1A" localSheetId="43">#REF!</definedName>
    <definedName name="YY1A" localSheetId="22">#REF!</definedName>
    <definedName name="YY1A">#REF!</definedName>
    <definedName name="yytutyu" localSheetId="28" hidden="1">#REF!</definedName>
    <definedName name="yytutyu" localSheetId="1" hidden="1">#REF!</definedName>
    <definedName name="yytutyu" localSheetId="42" hidden="1">#REF!</definedName>
    <definedName name="yytutyu" localSheetId="43" hidden="1">#REF!</definedName>
    <definedName name="yytutyu" localSheetId="22" hidden="1">#REF!</definedName>
    <definedName name="yytutyu" hidden="1">#REF!</definedName>
    <definedName name="yyy" localSheetId="19" hidden="1">{"Tab1",#N/A,FALSE,"P";"Tab2",#N/A,FALSE,"P"}</definedName>
    <definedName name="yyy" localSheetId="23" hidden="1">{"Tab1",#N/A,FALSE,"P";"Tab2",#N/A,FALSE,"P"}</definedName>
    <definedName name="yyy" localSheetId="28" hidden="1">{"Tab1",#N/A,FALSE,"P";"Tab2",#N/A,FALSE,"P"}</definedName>
    <definedName name="yyy" localSheetId="30" hidden="1">{"Tab1",#N/A,FALSE,"P";"Tab2",#N/A,FALSE,"P"}</definedName>
    <definedName name="yyy" localSheetId="1" hidden="1">{"Tab1",#N/A,FALSE,"P";"Tab2",#N/A,FALSE,"P"}</definedName>
    <definedName name="yyy" localSheetId="24" hidden="1">{"Tab1",#N/A,FALSE,"P";"Tab2",#N/A,FALSE,"P"}</definedName>
    <definedName name="yyy" localSheetId="25" hidden="1">{"Tab1",#N/A,FALSE,"P";"Tab2",#N/A,FALSE,"P"}</definedName>
    <definedName name="yyy" localSheetId="26" hidden="1">{"Tab1",#N/A,FALSE,"P";"Tab2",#N/A,FALSE,"P"}</definedName>
    <definedName name="yyy" localSheetId="27" hidden="1">{"Tab1",#N/A,FALSE,"P";"Tab2",#N/A,FALSE,"P"}</definedName>
    <definedName name="yyy" localSheetId="29" hidden="1">{"Tab1",#N/A,FALSE,"P";"Tab2",#N/A,FALSE,"P"}</definedName>
    <definedName name="yyy" localSheetId="41" hidden="1">{"Tab1",#N/A,FALSE,"P";"Tab2",#N/A,FALSE,"P"}</definedName>
    <definedName name="yyy" localSheetId="42" hidden="1">{"Tab1",#N/A,FALSE,"P";"Tab2",#N/A,FALSE,"P"}</definedName>
    <definedName name="yyy" localSheetId="43" hidden="1">{"Tab1",#N/A,FALSE,"P";"Tab2",#N/A,FALSE,"P"}</definedName>
    <definedName name="yyy" localSheetId="18" hidden="1">{"Tab1",#N/A,FALSE,"P";"Tab2",#N/A,FALSE,"P"}</definedName>
    <definedName name="yyy" localSheetId="20" hidden="1">{"Tab1",#N/A,FALSE,"P";"Tab2",#N/A,FALSE,"P"}</definedName>
    <definedName name="yyy" localSheetId="21" hidden="1">{"Tab1",#N/A,FALSE,"P";"Tab2",#N/A,FALSE,"P"}</definedName>
    <definedName name="yyy" localSheetId="22" hidden="1">{"Tab1",#N/A,FALSE,"P";"Tab2",#N/A,FALSE,"P"}</definedName>
    <definedName name="yyy" hidden="1">{"Tab1",#N/A,FALSE,"P";"Tab2",#N/A,FALSE,"P"}</definedName>
    <definedName name="yyyy" localSheetId="19" hidden="1">{"Tab1",#N/A,FALSE,"P";"Tab2",#N/A,FALSE,"P"}</definedName>
    <definedName name="yyyy" localSheetId="23" hidden="1">{"Tab1",#N/A,FALSE,"P";"Tab2",#N/A,FALSE,"P"}</definedName>
    <definedName name="yyyy" localSheetId="28" hidden="1">{"Tab1",#N/A,FALSE,"P";"Tab2",#N/A,FALSE,"P"}</definedName>
    <definedName name="yyyy" localSheetId="30" hidden="1">{"Tab1",#N/A,FALSE,"P";"Tab2",#N/A,FALSE,"P"}</definedName>
    <definedName name="yyyy" localSheetId="24" hidden="1">{"Tab1",#N/A,FALSE,"P";"Tab2",#N/A,FALSE,"P"}</definedName>
    <definedName name="yyyy" localSheetId="25" hidden="1">{"Tab1",#N/A,FALSE,"P";"Tab2",#N/A,FALSE,"P"}</definedName>
    <definedName name="yyyy" localSheetId="26" hidden="1">{"Tab1",#N/A,FALSE,"P";"Tab2",#N/A,FALSE,"P"}</definedName>
    <definedName name="yyyy" localSheetId="27" hidden="1">{"Tab1",#N/A,FALSE,"P";"Tab2",#N/A,FALSE,"P"}</definedName>
    <definedName name="yyyy" localSheetId="29" hidden="1">{"Tab1",#N/A,FALSE,"P";"Tab2",#N/A,FALSE,"P"}</definedName>
    <definedName name="yyyy" localSheetId="41" hidden="1">{"Tab1",#N/A,FALSE,"P";"Tab2",#N/A,FALSE,"P"}</definedName>
    <definedName name="yyyy" localSheetId="42" hidden="1">{"Tab1",#N/A,FALSE,"P";"Tab2",#N/A,FALSE,"P"}</definedName>
    <definedName name="yyyy" localSheetId="43" hidden="1">{"Tab1",#N/A,FALSE,"P";"Tab2",#N/A,FALSE,"P"}</definedName>
    <definedName name="yyyy" localSheetId="21" hidden="1">{"Tab1",#N/A,FALSE,"P";"Tab2",#N/A,FALSE,"P"}</definedName>
    <definedName name="yyyy" localSheetId="22" hidden="1">{"Tab1",#N/A,FALSE,"P";"Tab2",#N/A,FALSE,"P"}</definedName>
    <definedName name="yyyy" hidden="1">{"Tab1",#N/A,FALSE,"P";"Tab2",#N/A,FALSE,"P"}</definedName>
    <definedName name="yyyyyy" hidden="1">'[99]Fax a enviar'!#REF!</definedName>
    <definedName name="yyyyyyyy" hidden="1">'[99]Fax a enviar'!#REF!</definedName>
    <definedName name="yyyyyyyyyyy" hidden="1">'[37]Fax a enviar'!#REF!</definedName>
    <definedName name="yyyyyyyyyyyyy" localSheetId="28" hidden="1">#REF!</definedName>
    <definedName name="yyyyyyyyyyyyy" localSheetId="1" hidden="1">#REF!</definedName>
    <definedName name="yyyyyyyyyyyyy" localSheetId="29" hidden="1">#REF!</definedName>
    <definedName name="yyyyyyyyyyyyy" localSheetId="42" hidden="1">#REF!</definedName>
    <definedName name="yyyyyyyyyyyyy" localSheetId="43" hidden="1">#REF!</definedName>
    <definedName name="yyyyyyyyyyyyy" localSheetId="18" hidden="1">#REF!</definedName>
    <definedName name="yyyyyyyyyyyyy" localSheetId="20" hidden="1">#REF!</definedName>
    <definedName name="yyyyyyyyyyyyy" localSheetId="21" hidden="1">#REF!</definedName>
    <definedName name="yyyyyyyyyyyyy" localSheetId="22" hidden="1">#REF!</definedName>
    <definedName name="yyyyyyyyyyyyy" hidden="1">#REF!</definedName>
    <definedName name="yyyyyyyyyyyyyyy" localSheetId="29" hidden="1">'[99]Fax a enviar'!#REF!</definedName>
    <definedName name="yyyyyyyyyyyyyyy" localSheetId="18" hidden="1">'[99]Fax a enviar'!#REF!</definedName>
    <definedName name="yyyyyyyyyyyyyyy" localSheetId="20" hidden="1">'[99]Fax a enviar'!#REF!</definedName>
    <definedName name="yyyyyyyyyyyyyyy" localSheetId="21" hidden="1">'[99]Fax a enviar'!#REF!</definedName>
    <definedName name="yyyyyyyyyyyyyyy" hidden="1">'[99]Fax a enviar'!#REF!</definedName>
    <definedName name="yyyyyyyyyyyyyyyyyyyyyy" localSheetId="29" hidden="1">'[92]Fax a enviar'!#REF!</definedName>
    <definedName name="yyyyyyyyyyyyyyyyyyyyyy" localSheetId="18" hidden="1">'[92]Fax a enviar'!#REF!</definedName>
    <definedName name="yyyyyyyyyyyyyyyyyyyyyy" localSheetId="20" hidden="1">'[92]Fax a enviar'!#REF!</definedName>
    <definedName name="yyyyyyyyyyyyyyyyyyyyyy" localSheetId="21" hidden="1">'[92]Fax a enviar'!#REF!</definedName>
    <definedName name="yyyyyyyyyyyyyyyyyyyyyy" hidden="1">'[92]Fax a enviar'!#REF!</definedName>
    <definedName name="Z" localSheetId="28">#REF!</definedName>
    <definedName name="Z" localSheetId="1">#REF!</definedName>
    <definedName name="Z" localSheetId="29">#REF!</definedName>
    <definedName name="Z" localSheetId="42">#REF!</definedName>
    <definedName name="Z" localSheetId="43">#REF!</definedName>
    <definedName name="Z" localSheetId="18">#REF!</definedName>
    <definedName name="Z" localSheetId="20">#REF!</definedName>
    <definedName name="Z" localSheetId="21">#REF!</definedName>
    <definedName name="Z" localSheetId="22">#REF!</definedName>
    <definedName name="Z">#REF!</definedName>
    <definedName name="Z_1A8C061B_2301_11D3_BFD1_000039E37209_.wvu.Cols" localSheetId="28" hidden="1">#REF!,#REF!,#REF!</definedName>
    <definedName name="Z_1A8C061B_2301_11D3_BFD1_000039E37209_.wvu.Cols" localSheetId="1" hidden="1">#REF!,#REF!,#REF!</definedName>
    <definedName name="Z_1A8C061B_2301_11D3_BFD1_000039E37209_.wvu.Cols" localSheetId="29" hidden="1">#REF!,#REF!,#REF!</definedName>
    <definedName name="Z_1A8C061B_2301_11D3_BFD1_000039E37209_.wvu.Cols" localSheetId="42" hidden="1">#REF!,#REF!,#REF!</definedName>
    <definedName name="Z_1A8C061B_2301_11D3_BFD1_000039E37209_.wvu.Cols" localSheetId="43" hidden="1">#REF!,#REF!,#REF!</definedName>
    <definedName name="Z_1A8C061B_2301_11D3_BFD1_000039E37209_.wvu.Cols" localSheetId="18" hidden="1">#REF!,#REF!,#REF!</definedName>
    <definedName name="Z_1A8C061B_2301_11D3_BFD1_000039E37209_.wvu.Cols" localSheetId="20" hidden="1">#REF!,#REF!,#REF!</definedName>
    <definedName name="Z_1A8C061B_2301_11D3_BFD1_000039E37209_.wvu.Cols" localSheetId="21" hidden="1">#REF!,#REF!,#REF!</definedName>
    <definedName name="Z_1A8C061B_2301_11D3_BFD1_000039E37209_.wvu.Cols" localSheetId="22" hidden="1">#REF!,#REF!,#REF!</definedName>
    <definedName name="Z_1A8C061B_2301_11D3_BFD1_000039E37209_.wvu.Cols" hidden="1">#REF!,#REF!,#REF!</definedName>
    <definedName name="Z_1A8C061B_2301_11D3_BFD1_000039E37209_.wvu.Rows" localSheetId="28" hidden="1">#REF!,#REF!,#REF!</definedName>
    <definedName name="Z_1A8C061B_2301_11D3_BFD1_000039E37209_.wvu.Rows" localSheetId="1" hidden="1">#REF!,#REF!,#REF!</definedName>
    <definedName name="Z_1A8C061B_2301_11D3_BFD1_000039E37209_.wvu.Rows" localSheetId="42" hidden="1">#REF!,#REF!,#REF!</definedName>
    <definedName name="Z_1A8C061B_2301_11D3_BFD1_000039E37209_.wvu.Rows" localSheetId="43" hidden="1">#REF!,#REF!,#REF!</definedName>
    <definedName name="Z_1A8C061B_2301_11D3_BFD1_000039E37209_.wvu.Rows" localSheetId="22" hidden="1">#REF!,#REF!,#REF!</definedName>
    <definedName name="Z_1A8C061B_2301_11D3_BFD1_000039E37209_.wvu.Rows" hidden="1">#REF!,#REF!,#REF!</definedName>
    <definedName name="Z_1A8C061C_2301_11D3_BFD1_000039E37209_.wvu.Cols" localSheetId="28" hidden="1">#REF!,#REF!,#REF!</definedName>
    <definedName name="Z_1A8C061C_2301_11D3_BFD1_000039E37209_.wvu.Cols" localSheetId="1" hidden="1">#REF!,#REF!,#REF!</definedName>
    <definedName name="Z_1A8C061C_2301_11D3_BFD1_000039E37209_.wvu.Cols" localSheetId="42" hidden="1">#REF!,#REF!,#REF!</definedName>
    <definedName name="Z_1A8C061C_2301_11D3_BFD1_000039E37209_.wvu.Cols" localSheetId="43" hidden="1">#REF!,#REF!,#REF!</definedName>
    <definedName name="Z_1A8C061C_2301_11D3_BFD1_000039E37209_.wvu.Cols" localSheetId="22" hidden="1">#REF!,#REF!,#REF!</definedName>
    <definedName name="Z_1A8C061C_2301_11D3_BFD1_000039E37209_.wvu.Cols" hidden="1">#REF!,#REF!,#REF!</definedName>
    <definedName name="Z_1A8C061C_2301_11D3_BFD1_000039E37209_.wvu.Rows" localSheetId="28" hidden="1">#REF!,#REF!,#REF!</definedName>
    <definedName name="Z_1A8C061C_2301_11D3_BFD1_000039E37209_.wvu.Rows" localSheetId="1" hidden="1">#REF!,#REF!,#REF!</definedName>
    <definedName name="Z_1A8C061C_2301_11D3_BFD1_000039E37209_.wvu.Rows" localSheetId="42" hidden="1">#REF!,#REF!,#REF!</definedName>
    <definedName name="Z_1A8C061C_2301_11D3_BFD1_000039E37209_.wvu.Rows" localSheetId="22" hidden="1">#REF!,#REF!,#REF!</definedName>
    <definedName name="Z_1A8C061C_2301_11D3_BFD1_000039E37209_.wvu.Rows" hidden="1">#REF!,#REF!,#REF!</definedName>
    <definedName name="Z_1A8C061E_2301_11D3_BFD1_000039E37209_.wvu.Cols" localSheetId="28" hidden="1">#REF!,#REF!,#REF!</definedName>
    <definedName name="Z_1A8C061E_2301_11D3_BFD1_000039E37209_.wvu.Cols" localSheetId="1" hidden="1">#REF!,#REF!,#REF!</definedName>
    <definedName name="Z_1A8C061E_2301_11D3_BFD1_000039E37209_.wvu.Cols" localSheetId="42" hidden="1">#REF!,#REF!,#REF!</definedName>
    <definedName name="Z_1A8C061E_2301_11D3_BFD1_000039E37209_.wvu.Cols" localSheetId="22" hidden="1">#REF!,#REF!,#REF!</definedName>
    <definedName name="Z_1A8C061E_2301_11D3_BFD1_000039E37209_.wvu.Cols" hidden="1">#REF!,#REF!,#REF!</definedName>
    <definedName name="Z_1A8C061E_2301_11D3_BFD1_000039E37209_.wvu.Rows" localSheetId="28" hidden="1">#REF!,#REF!,#REF!</definedName>
    <definedName name="Z_1A8C061E_2301_11D3_BFD1_000039E37209_.wvu.Rows" localSheetId="1" hidden="1">#REF!,#REF!,#REF!</definedName>
    <definedName name="Z_1A8C061E_2301_11D3_BFD1_000039E37209_.wvu.Rows" localSheetId="42" hidden="1">#REF!,#REF!,#REF!</definedName>
    <definedName name="Z_1A8C061E_2301_11D3_BFD1_000039E37209_.wvu.Rows" localSheetId="22" hidden="1">#REF!,#REF!,#REF!</definedName>
    <definedName name="Z_1A8C061E_2301_11D3_BFD1_000039E37209_.wvu.Rows" hidden="1">#REF!,#REF!,#REF!</definedName>
    <definedName name="Z_1A8C061F_2301_11D3_BFD1_000039E37209_.wvu.Cols" localSheetId="28" hidden="1">#REF!,#REF!,#REF!</definedName>
    <definedName name="Z_1A8C061F_2301_11D3_BFD1_000039E37209_.wvu.Cols" localSheetId="1" hidden="1">#REF!,#REF!,#REF!</definedName>
    <definedName name="Z_1A8C061F_2301_11D3_BFD1_000039E37209_.wvu.Cols" localSheetId="42" hidden="1">#REF!,#REF!,#REF!</definedName>
    <definedName name="Z_1A8C061F_2301_11D3_BFD1_000039E37209_.wvu.Cols" localSheetId="22" hidden="1">#REF!,#REF!,#REF!</definedName>
    <definedName name="Z_1A8C061F_2301_11D3_BFD1_000039E37209_.wvu.Cols" hidden="1">#REF!,#REF!,#REF!</definedName>
    <definedName name="Z_1A8C061F_2301_11D3_BFD1_000039E37209_.wvu.Rows" localSheetId="28" hidden="1">#REF!,#REF!,#REF!</definedName>
    <definedName name="Z_1A8C061F_2301_11D3_BFD1_000039E37209_.wvu.Rows" localSheetId="1" hidden="1">#REF!,#REF!,#REF!</definedName>
    <definedName name="Z_1A8C061F_2301_11D3_BFD1_000039E37209_.wvu.Rows" localSheetId="42" hidden="1">#REF!,#REF!,#REF!</definedName>
    <definedName name="Z_1A8C061F_2301_11D3_BFD1_000039E37209_.wvu.Rows" localSheetId="22" hidden="1">#REF!,#REF!,#REF!</definedName>
    <definedName name="Z_1A8C061F_2301_11D3_BFD1_000039E37209_.wvu.Rows" hidden="1">#REF!,#REF!,#REF!</definedName>
    <definedName name="Z_95224721_0485_11D4_BFD1_00508B5F4DA4_.wvu.Cols" localSheetId="28" hidden="1">#REF!</definedName>
    <definedName name="Z_95224721_0485_11D4_BFD1_00508B5F4DA4_.wvu.Cols" localSheetId="1" hidden="1">#REF!</definedName>
    <definedName name="Z_95224721_0485_11D4_BFD1_00508B5F4DA4_.wvu.Cols" localSheetId="29" hidden="1">#REF!</definedName>
    <definedName name="Z_95224721_0485_11D4_BFD1_00508B5F4DA4_.wvu.Cols" localSheetId="42" hidden="1">#REF!</definedName>
    <definedName name="Z_95224721_0485_11D4_BFD1_00508B5F4DA4_.wvu.Cols" localSheetId="43" hidden="1">#REF!</definedName>
    <definedName name="Z_95224721_0485_11D4_BFD1_00508B5F4DA4_.wvu.Cols" localSheetId="18" hidden="1">#REF!</definedName>
    <definedName name="Z_95224721_0485_11D4_BFD1_00508B5F4DA4_.wvu.Cols" localSheetId="20" hidden="1">#REF!</definedName>
    <definedName name="Z_95224721_0485_11D4_BFD1_00508B5F4DA4_.wvu.Cols" localSheetId="21" hidden="1">#REF!</definedName>
    <definedName name="Z_95224721_0485_11D4_BFD1_00508B5F4DA4_.wvu.Cols" localSheetId="22" hidden="1">#REF!</definedName>
    <definedName name="Z_95224721_0485_11D4_BFD1_00508B5F4DA4_.wvu.Cols" hidden="1">#REF!</definedName>
    <definedName name="zc" localSheetId="19" hidden="1">{"Riqfin97",#N/A,FALSE,"Tran";"Riqfinpro",#N/A,FALSE,"Tran"}</definedName>
    <definedName name="zc" localSheetId="23" hidden="1">{"Riqfin97",#N/A,FALSE,"Tran";"Riqfinpro",#N/A,FALSE,"Tran"}</definedName>
    <definedName name="zc" localSheetId="28" hidden="1">{"Riqfin97",#N/A,FALSE,"Tran";"Riqfinpro",#N/A,FALSE,"Tran"}</definedName>
    <definedName name="zc" localSheetId="30" hidden="1">{"Riqfin97",#N/A,FALSE,"Tran";"Riqfinpro",#N/A,FALSE,"Tran"}</definedName>
    <definedName name="zc" localSheetId="1" hidden="1">{"Riqfin97",#N/A,FALSE,"Tran";"Riqfinpro",#N/A,FALSE,"Tran"}</definedName>
    <definedName name="zc" localSheetId="24" hidden="1">{"Riqfin97",#N/A,FALSE,"Tran";"Riqfinpro",#N/A,FALSE,"Tran"}</definedName>
    <definedName name="zc" localSheetId="25" hidden="1">{"Riqfin97",#N/A,FALSE,"Tran";"Riqfinpro",#N/A,FALSE,"Tran"}</definedName>
    <definedName name="zc" localSheetId="26" hidden="1">{"Riqfin97",#N/A,FALSE,"Tran";"Riqfinpro",#N/A,FALSE,"Tran"}</definedName>
    <definedName name="zc" localSheetId="27" hidden="1">{"Riqfin97",#N/A,FALSE,"Tran";"Riqfinpro",#N/A,FALSE,"Tran"}</definedName>
    <definedName name="zc" localSheetId="29" hidden="1">{"Riqfin97",#N/A,FALSE,"Tran";"Riqfinpro",#N/A,FALSE,"Tran"}</definedName>
    <definedName name="zc" localSheetId="41" hidden="1">{"Riqfin97",#N/A,FALSE,"Tran";"Riqfinpro",#N/A,FALSE,"Tran"}</definedName>
    <definedName name="zc" localSheetId="42" hidden="1">{"Riqfin97",#N/A,FALSE,"Tran";"Riqfinpro",#N/A,FALSE,"Tran"}</definedName>
    <definedName name="zc" localSheetId="43" hidden="1">{"Riqfin97",#N/A,FALSE,"Tran";"Riqfinpro",#N/A,FALSE,"Tran"}</definedName>
    <definedName name="zc" localSheetId="18" hidden="1">{"Riqfin97",#N/A,FALSE,"Tran";"Riqfinpro",#N/A,FALSE,"Tran"}</definedName>
    <definedName name="zc" localSheetId="20" hidden="1">{"Riqfin97",#N/A,FALSE,"Tran";"Riqfinpro",#N/A,FALSE,"Tran"}</definedName>
    <definedName name="zc" localSheetId="21" hidden="1">{"Riqfin97",#N/A,FALSE,"Tran";"Riqfinpro",#N/A,FALSE,"Tran"}</definedName>
    <definedName name="zc" localSheetId="22" hidden="1">{"Riqfin97",#N/A,FALSE,"Tran";"Riqfinpro",#N/A,FALSE,"Tran"}</definedName>
    <definedName name="zc" hidden="1">{"Riqfin97",#N/A,FALSE,"Tran";"Riqfinpro",#N/A,FALSE,"Tran"}</definedName>
    <definedName name="zio" localSheetId="19" hidden="1">{"Tab1",#N/A,FALSE,"P";"Tab2",#N/A,FALSE,"P"}</definedName>
    <definedName name="zio" localSheetId="23" hidden="1">{"Tab1",#N/A,FALSE,"P";"Tab2",#N/A,FALSE,"P"}</definedName>
    <definedName name="zio" localSheetId="28" hidden="1">{"Tab1",#N/A,FALSE,"P";"Tab2",#N/A,FALSE,"P"}</definedName>
    <definedName name="zio" localSheetId="30" hidden="1">{"Tab1",#N/A,FALSE,"P";"Tab2",#N/A,FALSE,"P"}</definedName>
    <definedName name="zio" localSheetId="1" hidden="1">{"Tab1",#N/A,FALSE,"P";"Tab2",#N/A,FALSE,"P"}</definedName>
    <definedName name="zio" localSheetId="24" hidden="1">{"Tab1",#N/A,FALSE,"P";"Tab2",#N/A,FALSE,"P"}</definedName>
    <definedName name="zio" localSheetId="25" hidden="1">{"Tab1",#N/A,FALSE,"P";"Tab2",#N/A,FALSE,"P"}</definedName>
    <definedName name="zio" localSheetId="26" hidden="1">{"Tab1",#N/A,FALSE,"P";"Tab2",#N/A,FALSE,"P"}</definedName>
    <definedName name="zio" localSheetId="27" hidden="1">{"Tab1",#N/A,FALSE,"P";"Tab2",#N/A,FALSE,"P"}</definedName>
    <definedName name="zio" localSheetId="29" hidden="1">{"Tab1",#N/A,FALSE,"P";"Tab2",#N/A,FALSE,"P"}</definedName>
    <definedName name="zio" localSheetId="41" hidden="1">{"Tab1",#N/A,FALSE,"P";"Tab2",#N/A,FALSE,"P"}</definedName>
    <definedName name="zio" localSheetId="42" hidden="1">{"Tab1",#N/A,FALSE,"P";"Tab2",#N/A,FALSE,"P"}</definedName>
    <definedName name="zio" localSheetId="43" hidden="1">{"Tab1",#N/A,FALSE,"P";"Tab2",#N/A,FALSE,"P"}</definedName>
    <definedName name="zio" localSheetId="18" hidden="1">{"Tab1",#N/A,FALSE,"P";"Tab2",#N/A,FALSE,"P"}</definedName>
    <definedName name="zio" localSheetId="20" hidden="1">{"Tab1",#N/A,FALSE,"P";"Tab2",#N/A,FALSE,"P"}</definedName>
    <definedName name="zio" localSheetId="21" hidden="1">{"Tab1",#N/A,FALSE,"P";"Tab2",#N/A,FALSE,"P"}</definedName>
    <definedName name="zio" localSheetId="22" hidden="1">{"Tab1",#N/A,FALSE,"P";"Tab2",#N/A,FALSE,"P"}</definedName>
    <definedName name="zio" hidden="1">{"Tab1",#N/A,FALSE,"P";"Tab2",#N/A,FALSE,"P"}</definedName>
    <definedName name="zn" localSheetId="1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28">#REF!</definedName>
    <definedName name="zrrae" localSheetId="1">#REF!</definedName>
    <definedName name="zrrae" localSheetId="29">#REF!</definedName>
    <definedName name="zrrae" localSheetId="42">#REF!</definedName>
    <definedName name="zrrae" localSheetId="43">#REF!</definedName>
    <definedName name="zrrae" localSheetId="18">#REF!</definedName>
    <definedName name="zrrae" localSheetId="20">#REF!</definedName>
    <definedName name="zrrae" localSheetId="21">#REF!</definedName>
    <definedName name="zrrae" localSheetId="22">#REF!</definedName>
    <definedName name="zrrae">#REF!</definedName>
    <definedName name="zv" localSheetId="19" hidden="1">{"Tab1",#N/A,FALSE,"P";"Tab2",#N/A,FALSE,"P"}</definedName>
    <definedName name="zv" localSheetId="23" hidden="1">{"Tab1",#N/A,FALSE,"P";"Tab2",#N/A,FALSE,"P"}</definedName>
    <definedName name="zv" localSheetId="28" hidden="1">{"Tab1",#N/A,FALSE,"P";"Tab2",#N/A,FALSE,"P"}</definedName>
    <definedName name="zv" localSheetId="30" hidden="1">{"Tab1",#N/A,FALSE,"P";"Tab2",#N/A,FALSE,"P"}</definedName>
    <definedName name="zv" localSheetId="1" hidden="1">{"Tab1",#N/A,FALSE,"P";"Tab2",#N/A,FALSE,"P"}</definedName>
    <definedName name="zv" localSheetId="24" hidden="1">{"Tab1",#N/A,FALSE,"P";"Tab2",#N/A,FALSE,"P"}</definedName>
    <definedName name="zv" localSheetId="25" hidden="1">{"Tab1",#N/A,FALSE,"P";"Tab2",#N/A,FALSE,"P"}</definedName>
    <definedName name="zv" localSheetId="26" hidden="1">{"Tab1",#N/A,FALSE,"P";"Tab2",#N/A,FALSE,"P"}</definedName>
    <definedName name="zv" localSheetId="27" hidden="1">{"Tab1",#N/A,FALSE,"P";"Tab2",#N/A,FALSE,"P"}</definedName>
    <definedName name="zv" localSheetId="29" hidden="1">{"Tab1",#N/A,FALSE,"P";"Tab2",#N/A,FALSE,"P"}</definedName>
    <definedName name="zv" localSheetId="41" hidden="1">{"Tab1",#N/A,FALSE,"P";"Tab2",#N/A,FALSE,"P"}</definedName>
    <definedName name="zv" localSheetId="42" hidden="1">{"Tab1",#N/A,FALSE,"P";"Tab2",#N/A,FALSE,"P"}</definedName>
    <definedName name="zv" localSheetId="43" hidden="1">{"Tab1",#N/A,FALSE,"P";"Tab2",#N/A,FALSE,"P"}</definedName>
    <definedName name="zv" localSheetId="18" hidden="1">{"Tab1",#N/A,FALSE,"P";"Tab2",#N/A,FALSE,"P"}</definedName>
    <definedName name="zv" localSheetId="20" hidden="1">{"Tab1",#N/A,FALSE,"P";"Tab2",#N/A,FALSE,"P"}</definedName>
    <definedName name="zv" localSheetId="21" hidden="1">{"Tab1",#N/A,FALSE,"P";"Tab2",#N/A,FALSE,"P"}</definedName>
    <definedName name="zv" localSheetId="22" hidden="1">{"Tab1",#N/A,FALSE,"P";"Tab2",#N/A,FALSE,"P"}</definedName>
    <definedName name="zv" hidden="1">{"Tab1",#N/A,FALSE,"P";"Tab2",#N/A,FALSE,"P"}</definedName>
    <definedName name="zx" localSheetId="19" hidden="1">{"Tab1",#N/A,FALSE,"P";"Tab2",#N/A,FALSE,"P"}</definedName>
    <definedName name="zx" localSheetId="23" hidden="1">{"Tab1",#N/A,FALSE,"P";"Tab2",#N/A,FALSE,"P"}</definedName>
    <definedName name="zx" localSheetId="28" hidden="1">{"Tab1",#N/A,FALSE,"P";"Tab2",#N/A,FALSE,"P"}</definedName>
    <definedName name="zx" localSheetId="30" hidden="1">{"Tab1",#N/A,FALSE,"P";"Tab2",#N/A,FALSE,"P"}</definedName>
    <definedName name="zx" localSheetId="1" hidden="1">{"Tab1",#N/A,FALSE,"P";"Tab2",#N/A,FALSE,"P"}</definedName>
    <definedName name="zx" localSheetId="24" hidden="1">{"Tab1",#N/A,FALSE,"P";"Tab2",#N/A,FALSE,"P"}</definedName>
    <definedName name="zx" localSheetId="25" hidden="1">{"Tab1",#N/A,FALSE,"P";"Tab2",#N/A,FALSE,"P"}</definedName>
    <definedName name="zx" localSheetId="26" hidden="1">{"Tab1",#N/A,FALSE,"P";"Tab2",#N/A,FALSE,"P"}</definedName>
    <definedName name="zx" localSheetId="27" hidden="1">{"Tab1",#N/A,FALSE,"P";"Tab2",#N/A,FALSE,"P"}</definedName>
    <definedName name="zx" localSheetId="29" hidden="1">{"Tab1",#N/A,FALSE,"P";"Tab2",#N/A,FALSE,"P"}</definedName>
    <definedName name="zx" localSheetId="41" hidden="1">{"Tab1",#N/A,FALSE,"P";"Tab2",#N/A,FALSE,"P"}</definedName>
    <definedName name="zx" localSheetId="42" hidden="1">{"Tab1",#N/A,FALSE,"P";"Tab2",#N/A,FALSE,"P"}</definedName>
    <definedName name="zx" localSheetId="43" hidden="1">{"Tab1",#N/A,FALSE,"P";"Tab2",#N/A,FALSE,"P"}</definedName>
    <definedName name="zx" localSheetId="18" hidden="1">{"Tab1",#N/A,FALSE,"P";"Tab2",#N/A,FALSE,"P"}</definedName>
    <definedName name="zx" localSheetId="20" hidden="1">{"Tab1",#N/A,FALSE,"P";"Tab2",#N/A,FALSE,"P"}</definedName>
    <definedName name="zx" localSheetId="21" hidden="1">{"Tab1",#N/A,FALSE,"P";"Tab2",#N/A,FALSE,"P"}</definedName>
    <definedName name="zx" localSheetId="22" hidden="1">{"Tab1",#N/A,FALSE,"P";"Tab2",#N/A,FALSE,"P"}</definedName>
    <definedName name="zx" hidden="1">{"Tab1",#N/A,FALSE,"P";"Tab2",#N/A,FALSE,"P"}</definedName>
    <definedName name="zz" localSheetId="19" hidden="1">{"Tab1",#N/A,FALSE,"P";"Tab2",#N/A,FALSE,"P"}</definedName>
    <definedName name="zz" localSheetId="23" hidden="1">{"Tab1",#N/A,FALSE,"P";"Tab2",#N/A,FALSE,"P"}</definedName>
    <definedName name="zz" localSheetId="28" hidden="1">{"Tab1",#N/A,FALSE,"P";"Tab2",#N/A,FALSE,"P"}</definedName>
    <definedName name="zz" localSheetId="30" hidden="1">{"Tab1",#N/A,FALSE,"P";"Tab2",#N/A,FALSE,"P"}</definedName>
    <definedName name="zz" localSheetId="1" hidden="1">{"Tab1",#N/A,FALSE,"P";"Tab2",#N/A,FALSE,"P"}</definedName>
    <definedName name="zz" localSheetId="24" hidden="1">{"Tab1",#N/A,FALSE,"P";"Tab2",#N/A,FALSE,"P"}</definedName>
    <definedName name="zz" localSheetId="25" hidden="1">{"Tab1",#N/A,FALSE,"P";"Tab2",#N/A,FALSE,"P"}</definedName>
    <definedName name="zz" localSheetId="26" hidden="1">{"Tab1",#N/A,FALSE,"P";"Tab2",#N/A,FALSE,"P"}</definedName>
    <definedName name="zz" localSheetId="27" hidden="1">{"Tab1",#N/A,FALSE,"P";"Tab2",#N/A,FALSE,"P"}</definedName>
    <definedName name="zz" localSheetId="29" hidden="1">{"Tab1",#N/A,FALSE,"P";"Tab2",#N/A,FALSE,"P"}</definedName>
    <definedName name="zz" localSheetId="41" hidden="1">{"Tab1",#N/A,FALSE,"P";"Tab2",#N/A,FALSE,"P"}</definedName>
    <definedName name="zz" localSheetId="42" hidden="1">{"Tab1",#N/A,FALSE,"P";"Tab2",#N/A,FALSE,"P"}</definedName>
    <definedName name="zz" localSheetId="43" hidden="1">{"Tab1",#N/A,FALSE,"P";"Tab2",#N/A,FALSE,"P"}</definedName>
    <definedName name="zz" localSheetId="18" hidden="1">{"Tab1",#N/A,FALSE,"P";"Tab2",#N/A,FALSE,"P"}</definedName>
    <definedName name="zz" localSheetId="20" hidden="1">{"Tab1",#N/A,FALSE,"P";"Tab2",#N/A,FALSE,"P"}</definedName>
    <definedName name="zz" localSheetId="21" hidden="1">{"Tab1",#N/A,FALSE,"P";"Tab2",#N/A,FALSE,"P"}</definedName>
    <definedName name="zz" localSheetId="22" hidden="1">{"Tab1",#N/A,FALSE,"P";"Tab2",#N/A,FALSE,"P"}</definedName>
    <definedName name="zz" hidden="1">{"Tab1",#N/A,FALSE,"P";"Tab2",#N/A,FALSE,"P"}</definedName>
    <definedName name="zzrr" localSheetId="28">#REF!</definedName>
    <definedName name="zzrr" localSheetId="1">#REF!</definedName>
    <definedName name="zzrr" localSheetId="29">#REF!</definedName>
    <definedName name="zzrr" localSheetId="42">#REF!</definedName>
    <definedName name="zzrr" localSheetId="43">#REF!</definedName>
    <definedName name="zzrr" localSheetId="18">#REF!</definedName>
    <definedName name="zzrr" localSheetId="20">#REF!</definedName>
    <definedName name="zzrr" localSheetId="21">#REF!</definedName>
    <definedName name="zzrr" localSheetId="22">#REF!</definedName>
    <definedName name="zzrr">#REF!</definedName>
    <definedName name="zzzz" localSheetId="19" hidden="1">{"Tab1",#N/A,FALSE,"P";"Tab2",#N/A,FALSE,"P"}</definedName>
    <definedName name="zzzz" localSheetId="23" hidden="1">{"Tab1",#N/A,FALSE,"P";"Tab2",#N/A,FALSE,"P"}</definedName>
    <definedName name="zzzz" localSheetId="28" hidden="1">{"Tab1",#N/A,FALSE,"P";"Tab2",#N/A,FALSE,"P"}</definedName>
    <definedName name="zzzz" localSheetId="30" hidden="1">{"Tab1",#N/A,FALSE,"P";"Tab2",#N/A,FALSE,"P"}</definedName>
    <definedName name="zzzz" localSheetId="1" hidden="1">{"Tab1",#N/A,FALSE,"P";"Tab2",#N/A,FALSE,"P"}</definedName>
    <definedName name="zzzz" localSheetId="24" hidden="1">{"Tab1",#N/A,FALSE,"P";"Tab2",#N/A,FALSE,"P"}</definedName>
    <definedName name="zzzz" localSheetId="25" hidden="1">{"Tab1",#N/A,FALSE,"P";"Tab2",#N/A,FALSE,"P"}</definedName>
    <definedName name="zzzz" localSheetId="26" hidden="1">{"Tab1",#N/A,FALSE,"P";"Tab2",#N/A,FALSE,"P"}</definedName>
    <definedName name="zzzz" localSheetId="27" hidden="1">{"Tab1",#N/A,FALSE,"P";"Tab2",#N/A,FALSE,"P"}</definedName>
    <definedName name="zzzz" localSheetId="29" hidden="1">{"Tab1",#N/A,FALSE,"P";"Tab2",#N/A,FALSE,"P"}</definedName>
    <definedName name="zzzz" localSheetId="41" hidden="1">{"Tab1",#N/A,FALSE,"P";"Tab2",#N/A,FALSE,"P"}</definedName>
    <definedName name="zzzz" localSheetId="42" hidden="1">{"Tab1",#N/A,FALSE,"P";"Tab2",#N/A,FALSE,"P"}</definedName>
    <definedName name="zzzz" localSheetId="43" hidden="1">{"Tab1",#N/A,FALSE,"P";"Tab2",#N/A,FALSE,"P"}</definedName>
    <definedName name="zzzz" localSheetId="18" hidden="1">{"Tab1",#N/A,FALSE,"P";"Tab2",#N/A,FALSE,"P"}</definedName>
    <definedName name="zzzz" localSheetId="20" hidden="1">{"Tab1",#N/A,FALSE,"P";"Tab2",#N/A,FALSE,"P"}</definedName>
    <definedName name="zzzz" localSheetId="21" hidden="1">{"Tab1",#N/A,FALSE,"P";"Tab2",#N/A,FALSE,"P"}</definedName>
    <definedName name="zzzz" localSheetId="22" hidden="1">{"Tab1",#N/A,FALSE,"P";"Tab2",#N/A,FALSE,"P"}</definedName>
    <definedName name="zzzz" hidden="1">{"Tab1",#N/A,FALSE,"P";"Tab2",#N/A,FALSE,"P"}</definedName>
    <definedName name="zzzzzzzzzz" localSheetId="1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2" i="50" l="1"/>
  <c r="E487" i="50"/>
  <c r="E116" i="50"/>
  <c r="E107" i="50"/>
  <c r="E46" i="50"/>
  <c r="E11" i="50"/>
  <c r="U49" i="49"/>
  <c r="V49" i="49" s="1"/>
  <c r="T49" i="49"/>
  <c r="S49" i="49"/>
  <c r="R49" i="49"/>
  <c r="O49" i="49"/>
  <c r="L49" i="49"/>
  <c r="I49" i="49"/>
  <c r="F49" i="49"/>
  <c r="V48" i="49"/>
  <c r="U48" i="49"/>
  <c r="T48" i="49"/>
  <c r="S48" i="49"/>
  <c r="R48" i="49"/>
  <c r="O48" i="49"/>
  <c r="L48" i="49"/>
  <c r="I48" i="49"/>
  <c r="F48" i="49"/>
  <c r="T47" i="49"/>
  <c r="S47" i="49"/>
  <c r="U47" i="49" s="1"/>
  <c r="V47" i="49" s="1"/>
  <c r="R47" i="49"/>
  <c r="O47" i="49"/>
  <c r="L47" i="49"/>
  <c r="V46" i="49"/>
  <c r="U46" i="49"/>
  <c r="T46" i="49"/>
  <c r="S46" i="49"/>
  <c r="R46" i="49"/>
  <c r="O46" i="49"/>
  <c r="L46" i="49"/>
  <c r="I46" i="49"/>
  <c r="F46" i="49"/>
  <c r="T45" i="49"/>
  <c r="S45" i="49"/>
  <c r="U45" i="49" s="1"/>
  <c r="V45" i="49" s="1"/>
  <c r="R45" i="49"/>
  <c r="O45" i="49"/>
  <c r="L45" i="49"/>
  <c r="V44" i="49"/>
  <c r="U44" i="49"/>
  <c r="T44" i="49"/>
  <c r="S44" i="49"/>
  <c r="R44" i="49"/>
  <c r="O44" i="49"/>
  <c r="L44" i="49"/>
  <c r="I44" i="49"/>
  <c r="F44" i="49"/>
  <c r="T43" i="49"/>
  <c r="S43" i="49"/>
  <c r="U43" i="49" s="1"/>
  <c r="V43" i="49" s="1"/>
  <c r="R43" i="49"/>
  <c r="O43" i="49"/>
  <c r="L43" i="49"/>
  <c r="I43" i="49"/>
  <c r="F43" i="49"/>
  <c r="U42" i="49"/>
  <c r="V42" i="49" s="1"/>
  <c r="T42" i="49"/>
  <c r="S42" i="49"/>
  <c r="R42" i="49"/>
  <c r="O42" i="49"/>
  <c r="L42" i="49"/>
  <c r="I42" i="49"/>
  <c r="F42" i="49"/>
  <c r="T41" i="49"/>
  <c r="S41" i="49"/>
  <c r="U41" i="49" s="1"/>
  <c r="V41" i="49" s="1"/>
  <c r="R41" i="49"/>
  <c r="O41" i="49"/>
  <c r="L41" i="49"/>
  <c r="I41" i="49"/>
  <c r="F41" i="49"/>
  <c r="T40" i="49"/>
  <c r="S40" i="49"/>
  <c r="U40" i="49" s="1"/>
  <c r="V40" i="49" s="1"/>
  <c r="R40" i="49"/>
  <c r="O40" i="49"/>
  <c r="L40" i="49"/>
  <c r="I40" i="49"/>
  <c r="F40" i="49"/>
  <c r="T39" i="49"/>
  <c r="S39" i="49"/>
  <c r="U39" i="49" s="1"/>
  <c r="V39" i="49" s="1"/>
  <c r="R39" i="49"/>
  <c r="O39" i="49"/>
  <c r="L39" i="49"/>
  <c r="I39" i="49"/>
  <c r="F39" i="49"/>
  <c r="V38" i="49"/>
  <c r="T38" i="49"/>
  <c r="S38" i="49"/>
  <c r="R38" i="49"/>
  <c r="O38" i="49"/>
  <c r="L38" i="49"/>
  <c r="I38" i="49"/>
  <c r="F38" i="49"/>
  <c r="T37" i="49"/>
  <c r="S37" i="49"/>
  <c r="U37" i="49" s="1"/>
  <c r="V37" i="49" s="1"/>
  <c r="R37" i="49"/>
  <c r="O37" i="49"/>
  <c r="L37" i="49"/>
  <c r="I37" i="49"/>
  <c r="F37" i="49"/>
  <c r="U36" i="49"/>
  <c r="V36" i="49" s="1"/>
  <c r="T36" i="49"/>
  <c r="S36" i="49"/>
  <c r="R36" i="49"/>
  <c r="L36" i="49"/>
  <c r="F36" i="49"/>
  <c r="T35" i="49"/>
  <c r="S35" i="49"/>
  <c r="U35" i="49" s="1"/>
  <c r="V35" i="49" s="1"/>
  <c r="R35" i="49"/>
  <c r="L35" i="49"/>
  <c r="F35" i="49"/>
  <c r="T34" i="49"/>
  <c r="S34" i="49"/>
  <c r="U34" i="49" s="1"/>
  <c r="V34" i="49" s="1"/>
  <c r="R34" i="49"/>
  <c r="L34" i="49"/>
  <c r="F34" i="49"/>
  <c r="T33" i="49"/>
  <c r="S33" i="49"/>
  <c r="U33" i="49" s="1"/>
  <c r="V33" i="49" s="1"/>
  <c r="R33" i="49"/>
  <c r="L33" i="49"/>
  <c r="F33" i="49"/>
  <c r="T32" i="49"/>
  <c r="S32" i="49"/>
  <c r="U32" i="49" s="1"/>
  <c r="V32" i="49" s="1"/>
  <c r="R32" i="49"/>
  <c r="L32" i="49"/>
  <c r="F32" i="49"/>
  <c r="U31" i="49"/>
  <c r="V31" i="49" s="1"/>
  <c r="T31" i="49"/>
  <c r="S31" i="49"/>
  <c r="R31" i="49"/>
  <c r="L31" i="49"/>
  <c r="F31" i="49"/>
  <c r="T30" i="49"/>
  <c r="S30" i="49"/>
  <c r="U30" i="49" s="1"/>
  <c r="V30" i="49" s="1"/>
  <c r="R30" i="49"/>
  <c r="L30" i="49"/>
  <c r="F30" i="49"/>
  <c r="V29" i="49"/>
  <c r="U29" i="49"/>
  <c r="T29" i="49"/>
  <c r="S29" i="49"/>
  <c r="R29" i="49"/>
  <c r="L29" i="49"/>
  <c r="F29" i="49"/>
  <c r="U28" i="49"/>
  <c r="V28" i="49" s="1"/>
  <c r="T28" i="49"/>
  <c r="S28" i="49"/>
  <c r="R28" i="49"/>
  <c r="L28" i="49"/>
  <c r="F28" i="49"/>
  <c r="T27" i="49"/>
  <c r="S27" i="49"/>
  <c r="U27" i="49" s="1"/>
  <c r="V27" i="49" s="1"/>
  <c r="R27" i="49"/>
  <c r="L27" i="49"/>
  <c r="F27" i="49"/>
  <c r="T26" i="49"/>
  <c r="S26" i="49"/>
  <c r="U26" i="49" s="1"/>
  <c r="V26" i="49" s="1"/>
  <c r="R26" i="49"/>
  <c r="L26" i="49"/>
  <c r="F26" i="49"/>
  <c r="T25" i="49"/>
  <c r="S25" i="49"/>
  <c r="U25" i="49" s="1"/>
  <c r="V25" i="49" s="1"/>
  <c r="R25" i="49"/>
  <c r="L25" i="49"/>
  <c r="F25" i="49"/>
  <c r="T24" i="49"/>
  <c r="S24" i="49"/>
  <c r="U24" i="49" s="1"/>
  <c r="V24" i="49" s="1"/>
  <c r="R24" i="49"/>
  <c r="O24" i="49"/>
  <c r="L24" i="49"/>
  <c r="I24" i="49"/>
  <c r="F24" i="49"/>
  <c r="T23" i="49"/>
  <c r="S23" i="49"/>
  <c r="U23" i="49" s="1"/>
  <c r="V23" i="49" s="1"/>
  <c r="R23" i="49"/>
  <c r="O23" i="49"/>
  <c r="L23" i="49"/>
  <c r="I23" i="49"/>
  <c r="F23" i="49"/>
  <c r="T22" i="49"/>
  <c r="S22" i="49"/>
  <c r="U22" i="49" s="1"/>
  <c r="V22" i="49" s="1"/>
  <c r="R22" i="49"/>
  <c r="O22" i="49"/>
  <c r="L22" i="49"/>
  <c r="I22" i="49"/>
  <c r="F22" i="49"/>
  <c r="T21" i="49"/>
  <c r="S21" i="49"/>
  <c r="U21" i="49" s="1"/>
  <c r="V21" i="49" s="1"/>
  <c r="R21" i="49"/>
  <c r="O21" i="49"/>
  <c r="L21" i="49"/>
  <c r="I21" i="49"/>
  <c r="F21" i="49"/>
  <c r="U20" i="49"/>
  <c r="V20" i="49" s="1"/>
  <c r="T20" i="49"/>
  <c r="S20" i="49"/>
  <c r="R20" i="49"/>
  <c r="L20" i="49"/>
  <c r="T19" i="49"/>
  <c r="S19" i="49"/>
  <c r="U19" i="49" s="1"/>
  <c r="V19" i="49" s="1"/>
  <c r="R19" i="49"/>
  <c r="L19" i="49"/>
  <c r="T18" i="49"/>
  <c r="S18" i="49"/>
  <c r="U18" i="49" s="1"/>
  <c r="V18" i="49" s="1"/>
  <c r="R18" i="49"/>
  <c r="O18" i="49"/>
  <c r="L18" i="49"/>
  <c r="U17" i="49"/>
  <c r="V17" i="49" s="1"/>
  <c r="T17" i="49"/>
  <c r="S17" i="49"/>
  <c r="R17" i="49"/>
  <c r="L17" i="49"/>
  <c r="V16" i="49"/>
  <c r="U16" i="49"/>
  <c r="T16" i="49"/>
  <c r="S16" i="49"/>
  <c r="R16" i="49"/>
  <c r="O16" i="49"/>
  <c r="L16" i="49"/>
  <c r="I16" i="49"/>
  <c r="F16" i="49"/>
  <c r="T15" i="49"/>
  <c r="S15" i="49"/>
  <c r="U15" i="49" s="1"/>
  <c r="V15" i="49" s="1"/>
  <c r="R15" i="49"/>
  <c r="O15" i="49"/>
  <c r="L15" i="49"/>
  <c r="I15" i="49"/>
  <c r="F15" i="49"/>
  <c r="H21" i="48"/>
  <c r="O25" i="48"/>
  <c r="G25" i="48"/>
  <c r="S24" i="48"/>
  <c r="R24" i="48"/>
  <c r="T24" i="48" s="1"/>
  <c r="Q24" i="48"/>
  <c r="N24" i="48"/>
  <c r="K24" i="48"/>
  <c r="H24" i="48"/>
  <c r="E24" i="48"/>
  <c r="S23" i="48"/>
  <c r="S21" i="48" s="1"/>
  <c r="R23" i="48"/>
  <c r="T23" i="48" s="1"/>
  <c r="Q23" i="48"/>
  <c r="N23" i="48"/>
  <c r="K23" i="48"/>
  <c r="H23" i="48"/>
  <c r="E23" i="48"/>
  <c r="S22" i="48"/>
  <c r="R22" i="48"/>
  <c r="T22" i="48" s="1"/>
  <c r="Q22" i="48"/>
  <c r="N22" i="48"/>
  <c r="K22" i="48"/>
  <c r="H22" i="48"/>
  <c r="E22" i="48"/>
  <c r="R21" i="48"/>
  <c r="T21" i="48" s="1"/>
  <c r="Q21" i="48"/>
  <c r="P21" i="48"/>
  <c r="O21" i="48"/>
  <c r="M21" i="48"/>
  <c r="L21" i="48"/>
  <c r="N21" i="48" s="1"/>
  <c r="J21" i="48"/>
  <c r="I21" i="48"/>
  <c r="I25" i="48" s="1"/>
  <c r="K25" i="48" s="1"/>
  <c r="G21" i="48"/>
  <c r="F21" i="48"/>
  <c r="D21" i="48"/>
  <c r="C21" i="48"/>
  <c r="E21" i="48" s="1"/>
  <c r="S20" i="48"/>
  <c r="T20" i="48" s="1"/>
  <c r="R20" i="48"/>
  <c r="Q20" i="48"/>
  <c r="N20" i="48"/>
  <c r="K20" i="48"/>
  <c r="H20" i="48"/>
  <c r="E20" i="48"/>
  <c r="S19" i="48"/>
  <c r="T19" i="48" s="1"/>
  <c r="R19" i="48"/>
  <c r="Q19" i="48"/>
  <c r="N19" i="48"/>
  <c r="K19" i="48"/>
  <c r="H19" i="48"/>
  <c r="E19" i="48"/>
  <c r="S18" i="48"/>
  <c r="T18" i="48" s="1"/>
  <c r="R18" i="48"/>
  <c r="Q18" i="48"/>
  <c r="N18" i="48"/>
  <c r="K18" i="48"/>
  <c r="H18" i="48"/>
  <c r="E18" i="48"/>
  <c r="S17" i="48"/>
  <c r="T17" i="48" s="1"/>
  <c r="R17" i="48"/>
  <c r="Q17" i="48"/>
  <c r="N17" i="48"/>
  <c r="K17" i="48"/>
  <c r="H17" i="48"/>
  <c r="E17" i="48"/>
  <c r="S16" i="48"/>
  <c r="T16" i="48" s="1"/>
  <c r="R16" i="48"/>
  <c r="Q16" i="48"/>
  <c r="N16" i="48"/>
  <c r="K16" i="48"/>
  <c r="H16" i="48"/>
  <c r="E16" i="48"/>
  <c r="S15" i="48"/>
  <c r="T15" i="48" s="1"/>
  <c r="R15" i="48"/>
  <c r="Q15" i="48"/>
  <c r="N15" i="48"/>
  <c r="K15" i="48"/>
  <c r="H15" i="48"/>
  <c r="E15" i="48"/>
  <c r="S14" i="48"/>
  <c r="T14" i="48" s="1"/>
  <c r="R14" i="48"/>
  <c r="Q14" i="48"/>
  <c r="N14" i="48"/>
  <c r="K14" i="48"/>
  <c r="H14" i="48"/>
  <c r="E14" i="48"/>
  <c r="R13" i="48"/>
  <c r="R25" i="48" s="1"/>
  <c r="P13" i="48"/>
  <c r="P25" i="48" s="1"/>
  <c r="O13" i="48"/>
  <c r="Q13" i="48" s="1"/>
  <c r="M13" i="48"/>
  <c r="M25" i="48" s="1"/>
  <c r="L13" i="48"/>
  <c r="L25" i="48" s="1"/>
  <c r="N25" i="48" s="1"/>
  <c r="K13" i="48"/>
  <c r="J13" i="48"/>
  <c r="J25" i="48" s="1"/>
  <c r="I13" i="48"/>
  <c r="G13" i="48"/>
  <c r="F13" i="48"/>
  <c r="H13" i="48" s="1"/>
  <c r="D13" i="48"/>
  <c r="D25" i="48" s="1"/>
  <c r="C13" i="48"/>
  <c r="C25" i="48" s="1"/>
  <c r="E25" i="48" l="1"/>
  <c r="Q25" i="48"/>
  <c r="E13" i="48"/>
  <c r="S13" i="48"/>
  <c r="F25" i="48"/>
  <c r="H25" i="48" s="1"/>
  <c r="K21" i="48"/>
  <c r="N13" i="48"/>
  <c r="S25" i="48" l="1"/>
  <c r="T25" i="48" s="1"/>
  <c r="T13" i="48"/>
  <c r="K41" i="47" l="1"/>
  <c r="J41" i="47"/>
  <c r="I41" i="47"/>
  <c r="H41" i="47"/>
  <c r="G41" i="47"/>
  <c r="O41" i="47" s="1"/>
  <c r="P41" i="47" s="1"/>
  <c r="O40" i="47"/>
  <c r="P40" i="47" s="1"/>
  <c r="O39" i="47"/>
  <c r="P39" i="47" s="1"/>
  <c r="O38" i="47"/>
  <c r="P38" i="47" s="1"/>
  <c r="O37" i="47"/>
  <c r="P37" i="47" s="1"/>
  <c r="O36" i="47"/>
  <c r="P36" i="47" s="1"/>
  <c r="O35" i="47"/>
  <c r="P35" i="47" s="1"/>
  <c r="P34" i="47"/>
  <c r="O34" i="47"/>
  <c r="O33" i="47"/>
  <c r="P33" i="47" s="1"/>
  <c r="O32" i="47"/>
  <c r="P32" i="47" s="1"/>
  <c r="O31" i="47"/>
  <c r="P31" i="47" s="1"/>
  <c r="P30" i="47"/>
  <c r="O30" i="47"/>
  <c r="O29" i="47"/>
  <c r="P29" i="47" s="1"/>
  <c r="O28" i="47"/>
  <c r="P28" i="47" s="1"/>
  <c r="O27" i="47"/>
  <c r="P27" i="47" s="1"/>
  <c r="P26" i="47"/>
  <c r="O26" i="47"/>
  <c r="O25" i="47"/>
  <c r="P25" i="47" s="1"/>
  <c r="O24" i="47"/>
  <c r="P24" i="47" s="1"/>
  <c r="O23" i="47"/>
  <c r="P23" i="47" s="1"/>
  <c r="P22" i="47"/>
  <c r="O22" i="47"/>
  <c r="O21" i="47"/>
  <c r="P21" i="47" s="1"/>
  <c r="O20" i="47"/>
  <c r="P20" i="47" s="1"/>
  <c r="O19" i="47"/>
  <c r="P19" i="47" s="1"/>
  <c r="P18" i="47"/>
  <c r="O18" i="47"/>
  <c r="O17" i="47"/>
  <c r="P17" i="47" s="1"/>
  <c r="O16" i="47"/>
  <c r="P16" i="47" s="1"/>
  <c r="O15" i="47"/>
  <c r="P15" i="47" s="1"/>
  <c r="P14" i="47"/>
  <c r="O14" i="47"/>
  <c r="O13" i="47"/>
  <c r="P13" i="47" s="1"/>
  <c r="C19" i="45"/>
  <c r="G18" i="46"/>
  <c r="F18" i="46"/>
  <c r="E18" i="46"/>
  <c r="J18" i="46" l="1"/>
  <c r="I18" i="46"/>
  <c r="H18" i="46"/>
  <c r="J17" i="46"/>
  <c r="I17" i="46"/>
  <c r="G17" i="46"/>
  <c r="H17" i="46" s="1"/>
  <c r="J16" i="46"/>
  <c r="I16" i="46"/>
  <c r="G16" i="46"/>
  <c r="H16" i="46" s="1"/>
  <c r="J15" i="46"/>
  <c r="I15" i="46"/>
  <c r="G15" i="46"/>
  <c r="H15" i="46" s="1"/>
  <c r="J14" i="46"/>
  <c r="I14" i="46"/>
  <c r="G14" i="46"/>
  <c r="H14" i="46" s="1"/>
  <c r="J13" i="46"/>
  <c r="I13" i="46"/>
  <c r="G13" i="46"/>
  <c r="H13" i="46" s="1"/>
  <c r="J19" i="45"/>
  <c r="I19" i="45"/>
  <c r="H19" i="45"/>
  <c r="G19" i="45"/>
  <c r="F19" i="45"/>
  <c r="E19" i="45"/>
  <c r="D19" i="45"/>
  <c r="K19" i="45"/>
  <c r="K18" i="45"/>
  <c r="K17" i="45"/>
  <c r="K16" i="45"/>
  <c r="K15" i="45"/>
  <c r="K14" i="45"/>
  <c r="H37" i="44"/>
  <c r="G37" i="44"/>
  <c r="F37" i="44"/>
  <c r="E37" i="44"/>
  <c r="H36" i="44"/>
  <c r="G36" i="44"/>
  <c r="E36" i="44"/>
  <c r="F36" i="44" s="1"/>
  <c r="H35" i="44"/>
  <c r="G35" i="44"/>
  <c r="F35" i="44"/>
  <c r="E35" i="44"/>
  <c r="H34" i="44"/>
  <c r="G34" i="44"/>
  <c r="E34" i="44"/>
  <c r="F34" i="44" s="1"/>
  <c r="H33" i="44"/>
  <c r="G33" i="44"/>
  <c r="F33" i="44"/>
  <c r="E33" i="44"/>
  <c r="H32" i="44"/>
  <c r="G32" i="44"/>
  <c r="E32" i="44"/>
  <c r="F32" i="44" s="1"/>
  <c r="H31" i="44"/>
  <c r="G31" i="44"/>
  <c r="F31" i="44"/>
  <c r="E31" i="44"/>
  <c r="H30" i="44"/>
  <c r="G30" i="44"/>
  <c r="E30" i="44"/>
  <c r="F30" i="44" s="1"/>
  <c r="H29" i="44"/>
  <c r="G29" i="44"/>
  <c r="F29" i="44"/>
  <c r="E29" i="44"/>
  <c r="H28" i="44"/>
  <c r="G28" i="44"/>
  <c r="E28" i="44"/>
  <c r="F28" i="44" s="1"/>
  <c r="H27" i="44"/>
  <c r="G27" i="44"/>
  <c r="E27" i="44"/>
  <c r="H26" i="44"/>
  <c r="G26" i="44"/>
  <c r="E26" i="44"/>
  <c r="F26" i="44" s="1"/>
  <c r="H25" i="44"/>
  <c r="G25" i="44"/>
  <c r="E25" i="44"/>
  <c r="F25" i="44" s="1"/>
  <c r="H24" i="44"/>
  <c r="G24" i="44"/>
  <c r="E24" i="44"/>
  <c r="F24" i="44" s="1"/>
  <c r="H23" i="44"/>
  <c r="G23" i="44"/>
  <c r="E23" i="44"/>
  <c r="F23" i="44" s="1"/>
  <c r="H22" i="44"/>
  <c r="G22" i="44"/>
  <c r="E22" i="44"/>
  <c r="F22" i="44" s="1"/>
  <c r="H21" i="44"/>
  <c r="G21" i="44"/>
  <c r="F21" i="44"/>
  <c r="H20" i="44"/>
  <c r="G20" i="44"/>
  <c r="E20" i="44"/>
  <c r="F20" i="44" s="1"/>
  <c r="H19" i="44"/>
  <c r="G19" i="44"/>
  <c r="E19" i="44"/>
  <c r="F19" i="44" s="1"/>
  <c r="H18" i="44"/>
  <c r="G18" i="44"/>
  <c r="E18" i="44"/>
  <c r="F18" i="44" s="1"/>
  <c r="H17" i="44"/>
  <c r="G17" i="44"/>
  <c r="E17" i="44"/>
  <c r="F17" i="44" s="1"/>
  <c r="H16" i="44"/>
  <c r="G16" i="44"/>
  <c r="E16" i="44"/>
  <c r="F16" i="44" s="1"/>
  <c r="H15" i="44"/>
  <c r="G15" i="44"/>
  <c r="E15" i="44"/>
  <c r="F15" i="44" s="1"/>
  <c r="H14" i="44"/>
  <c r="G14" i="44"/>
  <c r="E14" i="44"/>
  <c r="F14" i="44" s="1"/>
  <c r="H13" i="44"/>
  <c r="G13" i="44"/>
  <c r="E13" i="44"/>
  <c r="F13" i="44" s="1"/>
  <c r="K35" i="21"/>
  <c r="L35" i="21" s="1"/>
  <c r="K34" i="21"/>
  <c r="L34" i="21" s="1"/>
  <c r="L33" i="21"/>
  <c r="K33" i="21"/>
  <c r="J33" i="21"/>
  <c r="I33" i="21"/>
  <c r="H33" i="21"/>
  <c r="G33" i="21"/>
  <c r="F33" i="21"/>
  <c r="E33" i="21"/>
  <c r="D33" i="21"/>
  <c r="C33" i="21"/>
  <c r="H29" i="21"/>
  <c r="E29" i="21"/>
  <c r="J28" i="21"/>
  <c r="J31" i="21" s="1"/>
  <c r="H28" i="21"/>
  <c r="H31" i="21" s="1"/>
  <c r="G28" i="21"/>
  <c r="G31" i="21" s="1"/>
  <c r="J27" i="21"/>
  <c r="I27" i="21"/>
  <c r="H27" i="21"/>
  <c r="G27" i="21"/>
  <c r="F27" i="21"/>
  <c r="E27" i="21"/>
  <c r="D27" i="21"/>
  <c r="C27" i="21"/>
  <c r="K26" i="21"/>
  <c r="L26" i="21" s="1"/>
  <c r="J26" i="21"/>
  <c r="I26" i="21"/>
  <c r="H26" i="21"/>
  <c r="G26" i="21"/>
  <c r="F26" i="21"/>
  <c r="E26" i="21"/>
  <c r="D26" i="21"/>
  <c r="C26" i="21"/>
  <c r="K23" i="21"/>
  <c r="L23" i="21" s="1"/>
  <c r="L22" i="21"/>
  <c r="K22" i="21"/>
  <c r="L21" i="21"/>
  <c r="K21" i="21"/>
  <c r="K20" i="21"/>
  <c r="L20" i="21" s="1"/>
  <c r="K19" i="21"/>
  <c r="L19" i="21" s="1"/>
  <c r="J18" i="21"/>
  <c r="I18" i="21"/>
  <c r="H18" i="21"/>
  <c r="G18" i="21"/>
  <c r="F18" i="21"/>
  <c r="E18" i="21"/>
  <c r="D18" i="21"/>
  <c r="C18" i="21"/>
  <c r="K18" i="21" s="1"/>
  <c r="L18" i="21" s="1"/>
  <c r="L17" i="21"/>
  <c r="K17" i="21"/>
  <c r="J16" i="21"/>
  <c r="I16" i="21"/>
  <c r="H16" i="21"/>
  <c r="G16" i="21"/>
  <c r="F16" i="21"/>
  <c r="F29" i="21" s="1"/>
  <c r="E16" i="21"/>
  <c r="D16" i="21"/>
  <c r="C16" i="21"/>
  <c r="K16" i="21" s="1"/>
  <c r="L16" i="21" s="1"/>
  <c r="K14" i="21"/>
  <c r="L14" i="21" s="1"/>
  <c r="K13" i="21"/>
  <c r="L13" i="21" s="1"/>
  <c r="J12" i="21"/>
  <c r="J29" i="21" s="1"/>
  <c r="I12" i="21"/>
  <c r="I29" i="21" s="1"/>
  <c r="H12" i="21"/>
  <c r="G12" i="21"/>
  <c r="G29" i="21" s="1"/>
  <c r="F12" i="21"/>
  <c r="F28" i="21" s="1"/>
  <c r="F31" i="21" s="1"/>
  <c r="E12" i="21"/>
  <c r="E28" i="21" s="1"/>
  <c r="E31" i="21" s="1"/>
  <c r="D12" i="21"/>
  <c r="D29" i="21" s="1"/>
  <c r="C12" i="21"/>
  <c r="C29" i="21" s="1"/>
  <c r="K12" i="21" l="1"/>
  <c r="K27" i="21"/>
  <c r="L27" i="21" s="1"/>
  <c r="I28" i="21"/>
  <c r="I31" i="21" s="1"/>
  <c r="C28" i="21"/>
  <c r="C31" i="21" s="1"/>
  <c r="D28" i="21"/>
  <c r="D31" i="21" s="1"/>
  <c r="K29" i="21" l="1"/>
  <c r="L29" i="21" s="1"/>
  <c r="K28" i="21"/>
  <c r="L12" i="21"/>
  <c r="L28" i="21" l="1"/>
  <c r="L31" i="21" s="1"/>
  <c r="K31" i="21"/>
  <c r="D26" i="43" l="1"/>
  <c r="E26" i="43"/>
  <c r="F26" i="43"/>
  <c r="G26" i="43"/>
  <c r="C26" i="43"/>
  <c r="H18" i="43"/>
  <c r="H19" i="43"/>
  <c r="H20" i="43"/>
  <c r="H21" i="43"/>
  <c r="H22" i="43"/>
  <c r="H23" i="43"/>
  <c r="H24" i="43"/>
  <c r="H25" i="43"/>
  <c r="H27" i="43"/>
  <c r="H28" i="43"/>
  <c r="H29" i="43"/>
  <c r="H30" i="43"/>
  <c r="H31" i="43"/>
  <c r="H32" i="43"/>
  <c r="H33" i="43"/>
  <c r="D17" i="43"/>
  <c r="D34" i="43" s="1"/>
  <c r="E17" i="43"/>
  <c r="E34" i="43" s="1"/>
  <c r="F17" i="43"/>
  <c r="F34" i="43" s="1"/>
  <c r="G17" i="43"/>
  <c r="C17" i="43"/>
  <c r="G24" i="42"/>
  <c r="F24" i="42"/>
  <c r="E24" i="42"/>
  <c r="D24" i="42"/>
  <c r="C24" i="42"/>
  <c r="H19" i="42"/>
  <c r="H20" i="42"/>
  <c r="H21" i="42"/>
  <c r="H22" i="42"/>
  <c r="H23" i="42"/>
  <c r="H25" i="42"/>
  <c r="H26" i="42"/>
  <c r="H27" i="42"/>
  <c r="H28" i="42"/>
  <c r="D18" i="42"/>
  <c r="E18" i="42"/>
  <c r="F18" i="42"/>
  <c r="G18" i="42"/>
  <c r="C18" i="42"/>
  <c r="D24" i="41"/>
  <c r="E24" i="41"/>
  <c r="F24" i="41"/>
  <c r="G24" i="41"/>
  <c r="C24" i="41"/>
  <c r="H24" i="41" s="1"/>
  <c r="H18" i="41"/>
  <c r="H19" i="41"/>
  <c r="H20" i="41"/>
  <c r="H21" i="41"/>
  <c r="H22" i="41"/>
  <c r="H23" i="41"/>
  <c r="H25" i="41"/>
  <c r="H26" i="41"/>
  <c r="H27" i="41"/>
  <c r="H28" i="41"/>
  <c r="H29" i="41"/>
  <c r="H30" i="41"/>
  <c r="H31" i="41"/>
  <c r="D17" i="41"/>
  <c r="D32" i="41" s="1"/>
  <c r="E17" i="41"/>
  <c r="E32" i="41" s="1"/>
  <c r="F17" i="41"/>
  <c r="F32" i="41" s="1"/>
  <c r="G17" i="41"/>
  <c r="G32" i="41" s="1"/>
  <c r="C17" i="41"/>
  <c r="C32" i="41" s="1"/>
  <c r="H32" i="41" s="1"/>
  <c r="F52" i="36"/>
  <c r="E52" i="36"/>
  <c r="F51" i="36"/>
  <c r="E51" i="36"/>
  <c r="F50" i="36"/>
  <c r="E50" i="36"/>
  <c r="F49" i="36"/>
  <c r="E49" i="36"/>
  <c r="F48" i="36"/>
  <c r="E48" i="36"/>
  <c r="F47" i="36"/>
  <c r="E47" i="36"/>
  <c r="F46" i="36"/>
  <c r="E46" i="36"/>
  <c r="F45" i="36"/>
  <c r="E45" i="36"/>
  <c r="F44" i="36"/>
  <c r="E44" i="36"/>
  <c r="F43" i="36"/>
  <c r="E43" i="36"/>
  <c r="F42" i="36"/>
  <c r="E42" i="36"/>
  <c r="F41" i="36"/>
  <c r="E41" i="36"/>
  <c r="D41" i="36"/>
  <c r="F40" i="36"/>
  <c r="E40" i="36"/>
  <c r="F39" i="36"/>
  <c r="E39" i="36"/>
  <c r="F38" i="36"/>
  <c r="E38" i="36"/>
  <c r="F37" i="36"/>
  <c r="E37" i="36"/>
  <c r="D37" i="36"/>
  <c r="F36" i="36"/>
  <c r="E36" i="36"/>
  <c r="G35" i="36"/>
  <c r="F35" i="36"/>
  <c r="E35" i="36"/>
  <c r="F34" i="36"/>
  <c r="E34" i="36"/>
  <c r="F33" i="36"/>
  <c r="E33" i="36"/>
  <c r="F32" i="36"/>
  <c r="E32" i="36"/>
  <c r="D31" i="36"/>
  <c r="F31" i="36" s="1"/>
  <c r="F30" i="36"/>
  <c r="E30" i="36"/>
  <c r="F29" i="36"/>
  <c r="E29" i="36"/>
  <c r="F28" i="36"/>
  <c r="E28" i="36"/>
  <c r="F27" i="36"/>
  <c r="E27" i="36"/>
  <c r="F26" i="36"/>
  <c r="E26" i="36"/>
  <c r="F25" i="36"/>
  <c r="E25" i="36"/>
  <c r="F24" i="36"/>
  <c r="E24" i="36"/>
  <c r="F23" i="36"/>
  <c r="E23" i="36"/>
  <c r="F22" i="36"/>
  <c r="E22" i="36"/>
  <c r="F21" i="36"/>
  <c r="E21" i="36"/>
  <c r="F20" i="36"/>
  <c r="E20" i="36"/>
  <c r="F19" i="36"/>
  <c r="E19" i="36"/>
  <c r="F18" i="36"/>
  <c r="E18" i="36"/>
  <c r="F17" i="36"/>
  <c r="E17" i="36"/>
  <c r="F16" i="36"/>
  <c r="E16" i="36"/>
  <c r="F15" i="36"/>
  <c r="E15" i="36"/>
  <c r="F14" i="36"/>
  <c r="E14" i="36"/>
  <c r="F13" i="36"/>
  <c r="E13" i="36"/>
  <c r="F12" i="36"/>
  <c r="E12" i="36"/>
  <c r="F11" i="36"/>
  <c r="E11" i="36"/>
  <c r="F10" i="36"/>
  <c r="E10" i="36"/>
  <c r="D10" i="36"/>
  <c r="D33" i="35"/>
  <c r="E29" i="35" s="1"/>
  <c r="E32" i="35"/>
  <c r="E31" i="35"/>
  <c r="E30" i="35"/>
  <c r="J18" i="34"/>
  <c r="J17" i="34"/>
  <c r="J16" i="34"/>
  <c r="J15" i="34"/>
  <c r="J14" i="34"/>
  <c r="J13" i="34"/>
  <c r="E17" i="33"/>
  <c r="D17" i="33"/>
  <c r="F16" i="33"/>
  <c r="H16" i="33" s="1"/>
  <c r="F15" i="33"/>
  <c r="H15" i="33" s="1"/>
  <c r="F14" i="33"/>
  <c r="H14" i="33" s="1"/>
  <c r="H13" i="33"/>
  <c r="F13" i="33"/>
  <c r="F12" i="33"/>
  <c r="H12" i="33" s="1"/>
  <c r="I35" i="29"/>
  <c r="H35" i="29"/>
  <c r="H34" i="29"/>
  <c r="I34" i="29" s="1"/>
  <c r="G33" i="29"/>
  <c r="F33" i="29"/>
  <c r="E33" i="29"/>
  <c r="D33" i="29"/>
  <c r="C33" i="29"/>
  <c r="G28" i="29"/>
  <c r="G31" i="29" s="1"/>
  <c r="F28" i="29"/>
  <c r="F31" i="29" s="1"/>
  <c r="E28" i="29"/>
  <c r="E31" i="29" s="1"/>
  <c r="G27" i="29"/>
  <c r="F27" i="29"/>
  <c r="E27" i="29"/>
  <c r="D27" i="29"/>
  <c r="C27" i="29"/>
  <c r="G26" i="29"/>
  <c r="F26" i="29"/>
  <c r="E26" i="29"/>
  <c r="D26" i="29"/>
  <c r="C26" i="29"/>
  <c r="I23" i="29"/>
  <c r="H23" i="29"/>
  <c r="H22" i="29"/>
  <c r="I22" i="29" s="1"/>
  <c r="I21" i="29"/>
  <c r="H21" i="29"/>
  <c r="I20" i="29"/>
  <c r="H20" i="29"/>
  <c r="H19" i="29"/>
  <c r="I19" i="29" s="1"/>
  <c r="G18" i="29"/>
  <c r="H18" i="29" s="1"/>
  <c r="I18" i="29" s="1"/>
  <c r="F18" i="29"/>
  <c r="E18" i="29"/>
  <c r="D18" i="29"/>
  <c r="C18" i="29"/>
  <c r="I17" i="29"/>
  <c r="H17" i="29"/>
  <c r="H16" i="29"/>
  <c r="I16" i="29" s="1"/>
  <c r="G16" i="29"/>
  <c r="G29" i="29" s="1"/>
  <c r="F16" i="29"/>
  <c r="F29" i="29" s="1"/>
  <c r="E16" i="29"/>
  <c r="E29" i="29" s="1"/>
  <c r="D16" i="29"/>
  <c r="C16" i="29"/>
  <c r="H14" i="29"/>
  <c r="H27" i="29" s="1"/>
  <c r="I27" i="29" s="1"/>
  <c r="I13" i="29"/>
  <c r="H13" i="29"/>
  <c r="H26" i="29" s="1"/>
  <c r="I26" i="29" s="1"/>
  <c r="G12" i="29"/>
  <c r="F12" i="29"/>
  <c r="E12" i="29"/>
  <c r="D12" i="29"/>
  <c r="D28" i="29" s="1"/>
  <c r="D31" i="29" s="1"/>
  <c r="C12" i="29"/>
  <c r="C29" i="29" s="1"/>
  <c r="P11" i="28"/>
  <c r="P10" i="28"/>
  <c r="D24" i="26"/>
  <c r="C24" i="26"/>
  <c r="H24" i="26" s="1"/>
  <c r="J24" i="26" s="1"/>
  <c r="H23" i="26"/>
  <c r="H22" i="26"/>
  <c r="J21" i="26" s="1"/>
  <c r="H21" i="26"/>
  <c r="H20" i="26"/>
  <c r="G20" i="26"/>
  <c r="G24" i="26" s="1"/>
  <c r="F20" i="26"/>
  <c r="E20" i="26"/>
  <c r="D20" i="26"/>
  <c r="C20" i="26"/>
  <c r="H19" i="26"/>
  <c r="J19" i="26" s="1"/>
  <c r="H18" i="26"/>
  <c r="H17" i="26"/>
  <c r="H16" i="26"/>
  <c r="H15" i="26"/>
  <c r="H14" i="26"/>
  <c r="H13" i="26"/>
  <c r="G12" i="26"/>
  <c r="F12" i="26"/>
  <c r="F24" i="26" s="1"/>
  <c r="E12" i="26"/>
  <c r="E24" i="26" s="1"/>
  <c r="D12" i="26"/>
  <c r="C12" i="26"/>
  <c r="H12" i="26" s="1"/>
  <c r="H55" i="25"/>
  <c r="G55" i="25"/>
  <c r="K54" i="25"/>
  <c r="J54" i="25"/>
  <c r="I54" i="25"/>
  <c r="H54" i="25"/>
  <c r="G54" i="25"/>
  <c r="F54" i="25"/>
  <c r="E54" i="25"/>
  <c r="D54" i="25"/>
  <c r="L54" i="25" s="1"/>
  <c r="K53" i="25"/>
  <c r="J53" i="25"/>
  <c r="I53" i="25"/>
  <c r="H53" i="25"/>
  <c r="G53" i="25"/>
  <c r="F53" i="25"/>
  <c r="E53" i="25"/>
  <c r="D53" i="25"/>
  <c r="L53" i="25" s="1"/>
  <c r="K52" i="25"/>
  <c r="J52" i="25"/>
  <c r="I52" i="25"/>
  <c r="H52" i="25"/>
  <c r="G52" i="25"/>
  <c r="F52" i="25"/>
  <c r="E52" i="25"/>
  <c r="D52" i="25"/>
  <c r="L52" i="25" s="1"/>
  <c r="R51" i="25"/>
  <c r="K51" i="25"/>
  <c r="J51" i="25"/>
  <c r="I51" i="25"/>
  <c r="H51" i="25"/>
  <c r="G51" i="25"/>
  <c r="F51" i="25"/>
  <c r="E51" i="25"/>
  <c r="D51" i="25"/>
  <c r="L51" i="25" s="1"/>
  <c r="K50" i="25"/>
  <c r="J50" i="25"/>
  <c r="I50" i="25"/>
  <c r="H50" i="25"/>
  <c r="G50" i="25"/>
  <c r="F50" i="25"/>
  <c r="E50" i="25"/>
  <c r="D50" i="25"/>
  <c r="L50" i="25" s="1"/>
  <c r="K49" i="25"/>
  <c r="J49" i="25"/>
  <c r="I49" i="25"/>
  <c r="H49" i="25"/>
  <c r="G49" i="25"/>
  <c r="F49" i="25"/>
  <c r="E49" i="25"/>
  <c r="D49" i="25"/>
  <c r="L49" i="25" s="1"/>
  <c r="K48" i="25"/>
  <c r="J48" i="25"/>
  <c r="I48" i="25"/>
  <c r="H48" i="25"/>
  <c r="G48" i="25"/>
  <c r="F48" i="25"/>
  <c r="E48" i="25"/>
  <c r="D48" i="25"/>
  <c r="L48" i="25" s="1"/>
  <c r="K47" i="25"/>
  <c r="J47" i="25"/>
  <c r="I47" i="25"/>
  <c r="H47" i="25"/>
  <c r="G47" i="25"/>
  <c r="F47" i="25"/>
  <c r="E47" i="25"/>
  <c r="R53" i="25" s="1"/>
  <c r="D47" i="25"/>
  <c r="D59" i="25" s="1"/>
  <c r="K46" i="25"/>
  <c r="J46" i="25"/>
  <c r="I46" i="25"/>
  <c r="H46" i="25"/>
  <c r="G46" i="25"/>
  <c r="F46" i="25"/>
  <c r="E46" i="25"/>
  <c r="D46" i="25"/>
  <c r="L45" i="25"/>
  <c r="L44" i="25"/>
  <c r="L43" i="25"/>
  <c r="L42" i="25"/>
  <c r="L41" i="25"/>
  <c r="L40" i="25"/>
  <c r="L39" i="25"/>
  <c r="L38" i="25"/>
  <c r="L46" i="25" s="1"/>
  <c r="O46" i="25" s="1"/>
  <c r="P46" i="25" s="1"/>
  <c r="K37" i="25"/>
  <c r="J37" i="25"/>
  <c r="I37" i="25"/>
  <c r="H37" i="25"/>
  <c r="G37" i="25"/>
  <c r="F37" i="25"/>
  <c r="E37" i="25"/>
  <c r="D37" i="25"/>
  <c r="L36" i="25"/>
  <c r="L35" i="25"/>
  <c r="L34" i="25"/>
  <c r="L33" i="25"/>
  <c r="L32" i="25"/>
  <c r="L31" i="25"/>
  <c r="L30" i="25"/>
  <c r="L37" i="25" s="1"/>
  <c r="N38" i="25" s="1"/>
  <c r="N39" i="25" s="1"/>
  <c r="L29" i="25"/>
  <c r="K28" i="25"/>
  <c r="J28" i="25"/>
  <c r="I28" i="25"/>
  <c r="H28" i="25"/>
  <c r="G28" i="25"/>
  <c r="F28" i="25"/>
  <c r="E28" i="25"/>
  <c r="D28" i="25"/>
  <c r="L27" i="25"/>
  <c r="L26" i="25"/>
  <c r="T25" i="25"/>
  <c r="L25" i="25"/>
  <c r="L24" i="25"/>
  <c r="L23" i="25"/>
  <c r="L22" i="25"/>
  <c r="L21" i="25"/>
  <c r="L20" i="25"/>
  <c r="L28" i="25" s="1"/>
  <c r="K19" i="25"/>
  <c r="K55" i="25" s="1"/>
  <c r="J19" i="25"/>
  <c r="J55" i="25" s="1"/>
  <c r="I19" i="25"/>
  <c r="I55" i="25" s="1"/>
  <c r="H19" i="25"/>
  <c r="G19" i="25"/>
  <c r="F19" i="25"/>
  <c r="F55" i="25" s="1"/>
  <c r="E19" i="25"/>
  <c r="E55" i="25" s="1"/>
  <c r="D19" i="25"/>
  <c r="D55" i="25" s="1"/>
  <c r="L18" i="25"/>
  <c r="L17" i="25"/>
  <c r="L16" i="25"/>
  <c r="L15" i="25"/>
  <c r="L14" i="25"/>
  <c r="L13" i="25"/>
  <c r="L19" i="25" s="1"/>
  <c r="L12" i="25"/>
  <c r="L11" i="25"/>
  <c r="W9" i="25"/>
  <c r="W10" i="25" s="1"/>
  <c r="P32" i="23"/>
  <c r="P30" i="23"/>
  <c r="Q8" i="23"/>
  <c r="G16" i="22"/>
  <c r="F16" i="22"/>
  <c r="E16" i="22"/>
  <c r="G15" i="22"/>
  <c r="G14" i="22"/>
  <c r="G13" i="22"/>
  <c r="G12" i="22"/>
  <c r="G11" i="22"/>
  <c r="G29" i="42" l="1"/>
  <c r="H18" i="42"/>
  <c r="F29" i="42"/>
  <c r="C29" i="42"/>
  <c r="H17" i="41"/>
  <c r="D29" i="42"/>
  <c r="E29" i="42"/>
  <c r="H29" i="42" s="1"/>
  <c r="G34" i="43"/>
  <c r="H34" i="43" s="1"/>
  <c r="H17" i="43"/>
  <c r="C34" i="43"/>
  <c r="H26" i="43"/>
  <c r="H24" i="42"/>
  <c r="E33" i="35"/>
  <c r="F17" i="33"/>
  <c r="G14" i="33" s="1"/>
  <c r="E31" i="36"/>
  <c r="G15" i="33"/>
  <c r="E28" i="35"/>
  <c r="N29" i="25"/>
  <c r="N30" i="25" s="1"/>
  <c r="P28" i="25"/>
  <c r="Q28" i="25" s="1"/>
  <c r="T27" i="25"/>
  <c r="T26" i="25"/>
  <c r="L55" i="25"/>
  <c r="O16" i="25"/>
  <c r="O14" i="25" s="1"/>
  <c r="T56" i="25"/>
  <c r="R56" i="25"/>
  <c r="J15" i="26"/>
  <c r="J18" i="26"/>
  <c r="J14" i="26"/>
  <c r="J17" i="26"/>
  <c r="J13" i="26"/>
  <c r="J16" i="26"/>
  <c r="J12" i="26"/>
  <c r="J20" i="26"/>
  <c r="C28" i="29"/>
  <c r="C31" i="29" s="1"/>
  <c r="D29" i="29"/>
  <c r="H12" i="29"/>
  <c r="L47" i="25"/>
  <c r="J23" i="26"/>
  <c r="H33" i="29"/>
  <c r="I33" i="29" s="1"/>
  <c r="I14" i="29"/>
  <c r="O49" i="25"/>
  <c r="H17" i="33" l="1"/>
  <c r="G17" i="33"/>
  <c r="G13" i="33"/>
  <c r="G12" i="33"/>
  <c r="G16" i="33"/>
  <c r="H28" i="29"/>
  <c r="H29" i="29"/>
  <c r="I29" i="29" s="1"/>
  <c r="I12" i="29"/>
  <c r="D57" i="25"/>
  <c r="O48" i="25"/>
  <c r="P48" i="25" s="1"/>
  <c r="P49" i="25"/>
  <c r="T51" i="25"/>
  <c r="R61" i="25"/>
  <c r="D58" i="25" l="1"/>
  <c r="E58" i="25" s="1"/>
  <c r="E59" i="25"/>
  <c r="I28" i="29"/>
  <c r="I31" i="29" s="1"/>
  <c r="H31" i="29"/>
  <c r="J26" i="19" l="1"/>
  <c r="I26" i="19"/>
  <c r="H26" i="19"/>
  <c r="J25" i="19"/>
  <c r="I25" i="19"/>
  <c r="H25" i="19"/>
  <c r="J24" i="19"/>
  <c r="I24" i="19"/>
  <c r="H24" i="19"/>
  <c r="J23" i="19"/>
  <c r="I23" i="19"/>
  <c r="H23" i="19"/>
  <c r="J22" i="19"/>
  <c r="I22" i="19"/>
  <c r="H22" i="19"/>
  <c r="J21" i="19"/>
  <c r="I21" i="19"/>
  <c r="H21" i="19"/>
  <c r="J20" i="19"/>
  <c r="I20" i="19"/>
  <c r="H20" i="19"/>
  <c r="J19" i="19"/>
  <c r="I19" i="19"/>
  <c r="H19" i="19"/>
  <c r="J18" i="19"/>
  <c r="I18" i="19"/>
  <c r="H18" i="19"/>
  <c r="J17" i="19"/>
  <c r="I17" i="19"/>
  <c r="H17" i="19"/>
  <c r="J16" i="19"/>
  <c r="I16" i="19"/>
  <c r="H16" i="19"/>
  <c r="J15" i="19"/>
  <c r="I15" i="19"/>
  <c r="H15" i="19"/>
  <c r="H14" i="19"/>
  <c r="E14" i="19"/>
  <c r="I14" i="19" s="1"/>
  <c r="F22" i="18"/>
  <c r="G22" i="18" s="1"/>
  <c r="F21" i="18"/>
  <c r="G21" i="18" s="1"/>
  <c r="F20" i="18"/>
  <c r="G20" i="18" s="1"/>
  <c r="F19" i="18"/>
  <c r="G19" i="18" s="1"/>
  <c r="F18" i="18"/>
  <c r="G18" i="18" s="1"/>
  <c r="D17" i="18"/>
  <c r="F17" i="18" s="1"/>
  <c r="G17" i="18" s="1"/>
  <c r="F16" i="18"/>
  <c r="F15" i="18"/>
  <c r="G15" i="18" s="1"/>
  <c r="F14" i="18"/>
  <c r="G14" i="18" s="1"/>
  <c r="F13" i="18"/>
  <c r="G13" i="18" s="1"/>
  <c r="F12" i="18"/>
  <c r="G12" i="18" s="1"/>
  <c r="F11" i="18"/>
  <c r="G11" i="18" s="1"/>
  <c r="G83" i="15"/>
  <c r="G71" i="15"/>
  <c r="J14" i="19" l="1"/>
  <c r="K34" i="3"/>
  <c r="K33" i="3"/>
  <c r="K32" i="3"/>
  <c r="K31" i="3"/>
  <c r="K30" i="3"/>
</calcChain>
</file>

<file path=xl/sharedStrings.xml><?xml version="1.0" encoding="utf-8"?>
<sst xmlns="http://schemas.openxmlformats.org/spreadsheetml/2006/main" count="1920" uniqueCount="1135">
  <si>
    <t>MINISTERIO DE HACIENDA</t>
  </si>
  <si>
    <t>DIRECCIÓN GENERAL DE PRESUPUESTO</t>
  </si>
  <si>
    <t xml:space="preserve">DEPARTAMENTO DE GESTIÓN FINANCIERA DE FORMULACIÓN Y EJECUCIÓN </t>
  </si>
  <si>
    <t>Valores en Índices</t>
  </si>
  <si>
    <t>Eventos</t>
  </si>
  <si>
    <t>En porcentaje (%)</t>
  </si>
  <si>
    <t>Región</t>
  </si>
  <si>
    <t>Proyecciones</t>
  </si>
  <si>
    <t>Mundo</t>
  </si>
  <si>
    <t>Economías Avanzadas</t>
  </si>
  <si>
    <t>EE.UU.</t>
  </si>
  <si>
    <t>Zona Euro</t>
  </si>
  <si>
    <t>Japón</t>
  </si>
  <si>
    <t>China</t>
  </si>
  <si>
    <t>Estimado  2022</t>
  </si>
  <si>
    <t xml:space="preserve">Proyecciones </t>
  </si>
  <si>
    <t>Octubre 2022</t>
  </si>
  <si>
    <t>Enero 2023</t>
  </si>
  <si>
    <t>Variaciones    Octubre-Enero</t>
  </si>
  <si>
    <t/>
  </si>
  <si>
    <t>Australia</t>
  </si>
  <si>
    <t>Estados Unidos</t>
  </si>
  <si>
    <t>Reino Unido</t>
  </si>
  <si>
    <t>Fuente: Elaborado con datos del OECD Economic Outlook.</t>
  </si>
  <si>
    <t>Año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</si>
  <si>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</si>
  <si>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</si>
  <si>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</si>
  <si>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</si>
  <si>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</si>
  <si>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</si>
  <si>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</si>
  <si>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</si>
  <si>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</si>
  <si>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</si>
  <si>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</si>
  <si>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</si>
  <si>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</si>
  <si>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Fuente: Federal Reserve of St Louis.</t>
  </si>
  <si>
    <t>Gráfico 6. Tasas de Interés de los principales Bancos Centrales</t>
  </si>
  <si>
    <t>Fuente: Trading Economics.</t>
  </si>
  <si>
    <t>año</t>
  </si>
  <si>
    <t>mes</t>
  </si>
  <si>
    <t>Inflación</t>
  </si>
  <si>
    <t>Inflación subyacente</t>
  </si>
  <si>
    <t>Fuente: Balance Preliminar de las Economías de América Latina y el Caribe, CEPAL.</t>
  </si>
  <si>
    <t xml:space="preserve">Fuente: Elaborado con datos datos de la Energy Information Administration. </t>
  </si>
  <si>
    <t>Fuente: Pink Sheet del Banco Mundial.</t>
  </si>
  <si>
    <t>Aceites</t>
  </si>
  <si>
    <t>Azúcar</t>
  </si>
  <si>
    <t>Fuente: Elaborado con datos de la Food Agricultural Organization (FAO).</t>
  </si>
  <si>
    <t>Estimado 2025</t>
  </si>
  <si>
    <t>Diferencia proyecciones
oct - 2025</t>
  </si>
  <si>
    <t>Fuente: World Economic Outlook, enero 2026.</t>
  </si>
  <si>
    <t>Tabla 1. Proyecciones Globales de Crecimiento 2024-2027</t>
  </si>
  <si>
    <r>
      <t xml:space="preserve">Gráfico 2. Tasa de Inflación Interanual EE. UU.
2022 – 2025
</t>
    </r>
    <r>
      <rPr>
        <sz val="11"/>
        <color theme="1"/>
        <rFont val="Avenir Next LT Pro"/>
        <family val="2"/>
      </rPr>
      <t>Valores en Porcentajes (%)</t>
    </r>
  </si>
  <si>
    <t>https://www.bls.gov/charts/consumer-price-index/consumer-price-index-by-category-line-chart.htm</t>
  </si>
  <si>
    <t>Gráfico 3. Rango Meta de Tasas de Fondos Federales
2021 - 2025
Valores en Porcentajes (%)</t>
  </si>
  <si>
    <t>Lower</t>
  </si>
  <si>
    <t>https://fred.stlouisfed.org/series/DFEDTARL</t>
  </si>
  <si>
    <t>Upper</t>
  </si>
  <si>
    <t>https://fred.stlouisfed.org/series/DFEDTARU</t>
  </si>
  <si>
    <t>Límite Inferior</t>
  </si>
  <si>
    <t>Límite Superior</t>
  </si>
  <si>
    <t>Tasa Efectiva</t>
  </si>
  <si>
    <t>3 meses</t>
  </si>
  <si>
    <t>1 año</t>
  </si>
  <si>
    <t>más de 10 años</t>
  </si>
  <si>
    <t>3-Month Treasury Bill Secondary Market Rate, Discount Basis</t>
  </si>
  <si>
    <t>1-Year Treasury Bill Secondary Market Rate, Discount Basis</t>
  </si>
  <si>
    <t>Treasury Long-Term Average (Over 10 Years), Inflation-Indexed</t>
  </si>
  <si>
    <t>Producción de sectores indsutriales dependientes de energía</t>
  </si>
  <si>
    <t>Producción Manufacturera</t>
  </si>
  <si>
    <t>Fuente: OECD Economic Outlook, 2025.</t>
  </si>
  <si>
    <t>2020 - 2025</t>
  </si>
  <si>
    <t>India</t>
  </si>
  <si>
    <t>Q1 2024</t>
  </si>
  <si>
    <t>Q2 2024</t>
  </si>
  <si>
    <t>Q3 2024</t>
  </si>
  <si>
    <t>Q4 2024</t>
  </si>
  <si>
    <t>Q1 2025</t>
  </si>
  <si>
    <t>Q2 2025</t>
  </si>
  <si>
    <t>País</t>
  </si>
  <si>
    <t>Meta de tasas de interés</t>
  </si>
  <si>
    <t>Área Euro</t>
  </si>
  <si>
    <t>Canadá</t>
  </si>
  <si>
    <t>Economias Avanzadas</t>
  </si>
  <si>
    <t>Otras economías de mercados emergentes</t>
  </si>
  <si>
    <t>Otros países emergentes de Asia</t>
  </si>
  <si>
    <r>
      <t xml:space="preserve">Gráfico 1 Índice de Comercio Internacional
2024 - 2025
</t>
    </r>
    <r>
      <rPr>
        <sz val="11"/>
        <color theme="1"/>
        <rFont val="Avenir Next LT Pro"/>
        <family val="2"/>
      </rPr>
      <t>Valores en Índices</t>
    </r>
  </si>
  <si>
    <t>Gráfico 4. Tasas de Rendimiento de Bonos del Tesoro Estadounidense</t>
  </si>
  <si>
    <t>Valores en Porcentajes (%)</t>
  </si>
  <si>
    <t>2022 - 2025</t>
  </si>
  <si>
    <t>Fuente: OECD Economic Outlook, 2025</t>
  </si>
  <si>
    <t>Capacity utilisation is relatively low</t>
  </si>
  <si>
    <t>Left Y Axis:</t>
  </si>
  <si>
    <t>%</t>
  </si>
  <si>
    <t>Fabricación total</t>
  </si>
  <si>
    <t>Industria del automóvil</t>
  </si>
  <si>
    <t>Índice de precios al productor: general</t>
  </si>
  <si>
    <t>Índice de precios al productor: materias primas</t>
  </si>
  <si>
    <t>(Porcentaje, 2023–2025)</t>
  </si>
  <si>
    <t>Índice general y materias primas</t>
  </si>
  <si>
    <t>(Mismo período del año anterior = 100, 2023–2025)</t>
  </si>
  <si>
    <t>Guyana</t>
  </si>
  <si>
    <t>Belice</t>
  </si>
  <si>
    <t>Venezuela</t>
  </si>
  <si>
    <t>Antigua y Barbuda</t>
  </si>
  <si>
    <t>República Dominicana</t>
  </si>
  <si>
    <t>Dominica</t>
  </si>
  <si>
    <t>San Vicente y las Granadinas</t>
  </si>
  <si>
    <t>Bolivia</t>
  </si>
  <si>
    <t>Paraguay</t>
  </si>
  <si>
    <t>Granada</t>
  </si>
  <si>
    <t>Costa Rica</t>
  </si>
  <si>
    <t>Santa Lucía</t>
  </si>
  <si>
    <t>Barbados</t>
  </si>
  <si>
    <t>Nicaragua</t>
  </si>
  <si>
    <t>Honduras</t>
  </si>
  <si>
    <t>Guatemala</t>
  </si>
  <si>
    <t>San Cristóbal y Nieves</t>
  </si>
  <si>
    <t>Brasil</t>
  </si>
  <si>
    <t>Perú</t>
  </si>
  <si>
    <t>Uruguay</t>
  </si>
  <si>
    <t>El Salvador</t>
  </si>
  <si>
    <t>Suriname</t>
  </si>
  <si>
    <t>Panamá</t>
  </si>
  <si>
    <t>Chile</t>
  </si>
  <si>
    <t>Trinidad y Tobago</t>
  </si>
  <si>
    <t>Bahamas</t>
  </si>
  <si>
    <t>Colombia</t>
  </si>
  <si>
    <t>México</t>
  </si>
  <si>
    <t>Jamaica</t>
  </si>
  <si>
    <t>Ecuador</t>
  </si>
  <si>
    <t>Cuba</t>
  </si>
  <si>
    <t>Argentina</t>
  </si>
  <si>
    <t>Haití</t>
  </si>
  <si>
    <t>2025*</t>
  </si>
  <si>
    <t>2026*</t>
  </si>
  <si>
    <t xml:space="preserve">* Proyecciones </t>
  </si>
  <si>
    <t>(En porcentaje)</t>
  </si>
  <si>
    <t>Fuente: OECD Economic Outlook, 2026.</t>
  </si>
  <si>
    <t>MINISTERIO DE HACIENDA Y ECONOMÍA</t>
  </si>
  <si>
    <t xml:space="preserve">MINISTERIO DE HACIENDA Y ECONOMÍA </t>
  </si>
  <si>
    <t>Gráfico 5. Producción de sectores clave en la economía Alemana</t>
  </si>
  <si>
    <t>Fuente: Trading Economics, enero 2026.</t>
  </si>
  <si>
    <t xml:space="preserve"> Gráfico 7 Utilización de la capacidad productiva en China</t>
  </si>
  <si>
    <t>En US$</t>
  </si>
  <si>
    <t>Grafico. 8 Evolución de los precios del productor en China</t>
  </si>
  <si>
    <t>Gráfico 10. Precio Spot del Barril de WTI</t>
  </si>
  <si>
    <t>WTI precio spot</t>
  </si>
  <si>
    <t>WTI promedio spot</t>
  </si>
  <si>
    <t>WTI Promedio Marco MEPyD8/25</t>
  </si>
  <si>
    <t>Marco Macro 08/2025</t>
  </si>
  <si>
    <t>Índice de Precios de Alimentos</t>
  </si>
  <si>
    <t>Carne</t>
  </si>
  <si>
    <t>Productos Lácteos</t>
  </si>
  <si>
    <t>Cereales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</si>
  <si>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</si>
  <si>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</si>
  <si>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</si>
  <si>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</si>
  <si>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</si>
  <si>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</si>
  <si>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</si>
  <si>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</si>
  <si>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</si>
  <si>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</si>
  <si>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</si>
  <si>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</si>
  <si>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Gráfico 11. Precio del Oro</t>
  </si>
  <si>
    <t>Tasas de crecimiento interanual (%)</t>
  </si>
  <si>
    <t>Actividades Económicas</t>
  </si>
  <si>
    <t>Ene-Mar</t>
  </si>
  <si>
    <t>Abr-Jun</t>
  </si>
  <si>
    <t>Jul-Sep</t>
  </si>
  <si>
    <t>Oct-Dic</t>
  </si>
  <si>
    <t>Ene-Dic*</t>
  </si>
  <si>
    <t>Agropecuario</t>
  </si>
  <si>
    <t>Explitación de Minas y Canteras</t>
  </si>
  <si>
    <t>Manufactura Local</t>
  </si>
  <si>
    <t>Manufactura Zonas Francas</t>
  </si>
  <si>
    <t>Construcción</t>
  </si>
  <si>
    <t>Servicios</t>
  </si>
  <si>
    <t>Energía y Agua</t>
  </si>
  <si>
    <t>Comercio</t>
  </si>
  <si>
    <t>Hoteles, Bares y Restaurantes</t>
  </si>
  <si>
    <t>Transporte y almacenamiento</t>
  </si>
  <si>
    <t xml:space="preserve">Comunicaciones </t>
  </si>
  <si>
    <t>Intermediación Financiera, Seguros y Act. Conexas</t>
  </si>
  <si>
    <t>Actividades Inmobiliarias y de Alquiler</t>
  </si>
  <si>
    <t>Enseñanza</t>
  </si>
  <si>
    <t>Salud</t>
  </si>
  <si>
    <t>Servicios profesionales</t>
  </si>
  <si>
    <t>Otras Actividades de Servicios de Mercado</t>
  </si>
  <si>
    <t>Administración Pública y Defensa; Seguridad Social de Afiliación Obligatoria y Otros Servicios</t>
  </si>
  <si>
    <t>IMAE</t>
  </si>
  <si>
    <t>*cifras preliminares</t>
  </si>
  <si>
    <t>Fuente: Elaborado con datos del BCRD</t>
  </si>
  <si>
    <t>En millones de US$</t>
  </si>
  <si>
    <t>Concepto</t>
  </si>
  <si>
    <t>Variación</t>
  </si>
  <si>
    <t>Nom.</t>
  </si>
  <si>
    <t>Rel.</t>
  </si>
  <si>
    <t>I. Cuenta corriente</t>
  </si>
  <si>
    <t>Balanza de bienes</t>
  </si>
  <si>
    <t>Balanza de servicios</t>
  </si>
  <si>
    <t>Ingreso primario</t>
  </si>
  <si>
    <t>Ingreso secundario</t>
  </si>
  <si>
    <t>II. Cuenta capital</t>
  </si>
  <si>
    <t>Prést./endeud. Neto</t>
  </si>
  <si>
    <t>III. Cuenta financiera</t>
  </si>
  <si>
    <t>Inv. Ext. directa</t>
  </si>
  <si>
    <t>IV. Errores y omisiones</t>
  </si>
  <si>
    <t>V. Financiamiento</t>
  </si>
  <si>
    <t>Act. de reservas</t>
  </si>
  <si>
    <t>Enero-diciembre 2025</t>
  </si>
  <si>
    <t>Grupo de bienes y servicios</t>
  </si>
  <si>
    <t>Ponderación</t>
  </si>
  <si>
    <t>Índice</t>
  </si>
  <si>
    <t>Variación acumulada</t>
  </si>
  <si>
    <t>Incidencia*</t>
  </si>
  <si>
    <t>dic 2024</t>
  </si>
  <si>
    <t>dic 2025</t>
  </si>
  <si>
    <t>ene-dic (%)</t>
  </si>
  <si>
    <t>(p.p)</t>
  </si>
  <si>
    <t>IPC general</t>
  </si>
  <si>
    <t>Alimentos y Bebidas No Alcohólicas</t>
  </si>
  <si>
    <t>Bebidas Alcohólicas y Tabaco</t>
  </si>
  <si>
    <t>Prendas de Vestir y Calzado</t>
  </si>
  <si>
    <t>Vivienda</t>
  </si>
  <si>
    <t>Muebles y Artículos para el Hogar</t>
  </si>
  <si>
    <t>Transporte</t>
  </si>
  <si>
    <t>Comunicaciones</t>
  </si>
  <si>
    <t>Recreación y Cultura</t>
  </si>
  <si>
    <t>Educación</t>
  </si>
  <si>
    <t>Restaurantes y Hoteles</t>
  </si>
  <si>
    <t>Bienes y Servicios Diversos</t>
  </si>
  <si>
    <t>Tabla 2 Indicador mensual de actividad económica (IMAE), Año 2025</t>
  </si>
  <si>
    <t>Tabla 3 Inflación acumulada e incidencia (%)</t>
  </si>
  <si>
    <t>Tabla 4 Balanza de pagos enero-septiembre 2025*</t>
  </si>
  <si>
    <t>Grafico 13 Balanza de pagos enero-septiembre 2025*</t>
  </si>
  <si>
    <t>DIRECCIÓN DE ESTUDIOS ECONÓMICOS Y SEGUIMIENTO FINANCIERO</t>
  </si>
  <si>
    <t>Sub-sector Institucional</t>
  </si>
  <si>
    <t>Instituciones Formulación</t>
  </si>
  <si>
    <t>% Cobertura Institucional, Formulación</t>
  </si>
  <si>
    <t>Existentes</t>
  </si>
  <si>
    <t>Incluidas</t>
  </si>
  <si>
    <t>Administración Central</t>
  </si>
  <si>
    <t>Organismos Autónomos y Descentralizados No Financieras</t>
  </si>
  <si>
    <t>Instituciones Públicas de la Seguridad Social</t>
  </si>
  <si>
    <t>Gobiernos Locales</t>
  </si>
  <si>
    <t>Empresas Públicas No Financieras</t>
  </si>
  <si>
    <t>Total SP</t>
  </si>
  <si>
    <t>Fuente: Elaborado con datos del SIGEF, CIFE.</t>
  </si>
  <si>
    <t>PIB</t>
  </si>
  <si>
    <t>2016 – 2026</t>
  </si>
  <si>
    <t>SPNF</t>
  </si>
  <si>
    <t>SF</t>
  </si>
  <si>
    <t>Fuente: Elaborado con datos de Informes de Consolidación 2016 - 2026, SIGEF, CIFE.</t>
  </si>
  <si>
    <t>Nota: *El 2025 incluye las Instituciones Públicas Financieras.</t>
  </si>
  <si>
    <t>El monto RD$3,288.6 millones está hecho a escala para poder percibir que este pertenece al SF.</t>
  </si>
  <si>
    <t>2025 - 2026</t>
  </si>
  <si>
    <t>Partidas Consolidables según MEFP 2014</t>
  </si>
  <si>
    <t>Definición</t>
  </si>
  <si>
    <t>¿Se consolida en el Informe?</t>
  </si>
  <si>
    <t>Observaciones</t>
  </si>
  <si>
    <t>Subsidios</t>
  </si>
  <si>
    <r>
      <t xml:space="preserve">Pagos corrientes  sin contrapartidas que </t>
    </r>
    <r>
      <rPr>
        <sz val="11"/>
        <color rgb="FF0F0F0F"/>
        <rFont val="Avenir Next LT Pro"/>
        <family val="2"/>
      </rPr>
      <t xml:space="preserve">las </t>
    </r>
    <r>
      <rPr>
        <sz val="11"/>
        <rFont val="Avenir Next LT Pro"/>
        <family val="2"/>
      </rPr>
      <t>unidades gubernamentales hacen a las demás instituciones con el fin de subsidiar la reducción de tarifa y precio de los servicios.</t>
    </r>
  </si>
  <si>
    <r>
      <rPr>
        <sz val="11"/>
        <color rgb="FF161616"/>
        <rFont val="Avenir Next LT Pro"/>
        <family val="2"/>
      </rPr>
      <t>Sí</t>
    </r>
  </si>
  <si>
    <t>El registro de los subsidios fue consolidado como parte de las transferencias</t>
  </si>
  <si>
    <t>Transferencias</t>
  </si>
  <si>
    <t>Las transferencias corrientes son las que se efectúan en conexión a gastos corrientes y no están vinculadas ni condicionadas a la adquisión de un activo por parte del beneficiario. Las transferencias de capital pueden constituir una transferencia de efectivo que el beneficiario debe utilizar o se espera que utilice para la adquisión de un activo o activos.</t>
  </si>
  <si>
    <t>Sí</t>
  </si>
  <si>
    <t>Fueron consolidadas las transferencias corrientes y de capital inter e intra ámbitos del SPNF</t>
  </si>
  <si>
    <t>Compra y ventas de bienes y servicios</t>
  </si>
  <si>
    <r>
      <t xml:space="preserve">Actividad primaria de las corporaciones públicas </t>
    </r>
    <r>
      <rPr>
        <sz val="11"/>
        <color rgb="FF161616"/>
        <rFont val="Avenir Next LT Pro"/>
        <family val="2"/>
      </rPr>
      <t>no financieras con el propósito de suministrar bienes y servicios a precio de mercado</t>
    </r>
    <r>
      <rPr>
        <sz val="11"/>
        <rFont val="Avenir Next LT Pro"/>
        <family val="2"/>
      </rPr>
      <t>.</t>
    </r>
  </si>
  <si>
    <t>Entres estos bienes y servicios se incluyó la venta de energía eléctrica y la venta de agua y saneamiento al SPNF.</t>
  </si>
  <si>
    <t>Acciones y otras participaciones de capital*</t>
  </si>
  <si>
    <t>Abarcan todos los instrumentos y registros en que se reconocen, una vez satisfechos los derechos de autor de todos los acreedores, los derechos al valor residual de las corporaciones.</t>
  </si>
  <si>
    <t>-</t>
  </si>
  <si>
    <t>Donaciones</t>
  </si>
  <si>
    <t>Son transferencias que las unidades de gobierno reciben de ptras unidades de gobiernos residentes o no residentes, o de organismos internacionales, y que no se encuadran en la definición de impuesto, subsidio o contribución social.</t>
  </si>
  <si>
    <t>Impuestos pagados por una unidad de gobierno a otra</t>
  </si>
  <si>
    <t>Los impuestos son transferencias obligatorias, sin contrapartida, pagadas por unidades institucionales a unidades del gobierno.</t>
  </si>
  <si>
    <t>Seguros, pensiones y sistemas de garantías</t>
  </si>
  <si>
    <t>Las contribuciones sociales del empleador, ya sea que se paguen a la seguridad social o a fondos de pensión del gobierno.</t>
  </si>
  <si>
    <t>No</t>
  </si>
  <si>
    <t>Ingresos de gastos en interés</t>
  </si>
  <si>
    <t>Son recursos recibidos por las unidades del gobierno general que poseen cierto tipo de activos financieros, a saber, depósitos, valores distintos de acciones, préstamos y cuentas por cobrar. Estos tipos de activos financieros se originan cuando una unidad del gobierno general presta fondos a otra unidad. Los intereses son los ingresos obtenidos por el acreedor por permitir que el deudor utilice sus fondos.</t>
  </si>
  <si>
    <t>No Aplica</t>
  </si>
  <si>
    <t>Fuente: Elaborado con informaciones del Manual de Finanzas Públicas FMI, 2014.</t>
  </si>
  <si>
    <t>Nota: *En años anteriores esta partida sí se ha consolidado. En este año no se produce esta transacción, sin embargo sí se puede visualizar en caso positivo.</t>
  </si>
  <si>
    <t>En Millones de RD$</t>
  </si>
  <si>
    <t>Tipo de Transacción</t>
  </si>
  <si>
    <t>Institución Transfiere</t>
  </si>
  <si>
    <t xml:space="preserve">Institución Receptora </t>
  </si>
  <si>
    <t>Total Transferido</t>
  </si>
  <si>
    <t>Organismos Autónomas y Descentralizados No Financieras</t>
  </si>
  <si>
    <t>Instituciones Públicas Financieras Monetarias</t>
  </si>
  <si>
    <t>Instituciones Públicas Financieras no Monetarias</t>
  </si>
  <si>
    <t>Auxiliares Financieros</t>
  </si>
  <si>
    <t>Compra de Bienes y Servicios</t>
  </si>
  <si>
    <t>Total</t>
  </si>
  <si>
    <t>Transferencias Corrientes</t>
  </si>
  <si>
    <t>agua</t>
  </si>
  <si>
    <t>energia</t>
  </si>
  <si>
    <t>Transferencias de Capital</t>
  </si>
  <si>
    <t>Impuestos</t>
  </si>
  <si>
    <t>Total Consolidado</t>
  </si>
  <si>
    <t>Intrasectoriales</t>
  </si>
  <si>
    <t>Intersectoriales</t>
  </si>
  <si>
    <t>Total Recibido</t>
  </si>
  <si>
    <t xml:space="preserve">Clasificación Económica de los Ingresos </t>
  </si>
  <si>
    <t>Detalle</t>
  </si>
  <si>
    <t>Gobierno Central</t>
  </si>
  <si>
    <t>Organismos Autónomos y Descentralizados No Financieros</t>
  </si>
  <si>
    <t>TOTAL SPNF</t>
  </si>
  <si>
    <t>1.1 - Ingresos Corrientes</t>
  </si>
  <si>
    <t>1.1.1 - Impuestos</t>
  </si>
  <si>
    <t>1.1.2 - Contribuciones a la seguridad social</t>
  </si>
  <si>
    <t>1.1.3 - Ventas de bienes y servicios</t>
  </si>
  <si>
    <t>1.1.4 - Rentas de la propiedad</t>
  </si>
  <si>
    <t>1.1.6 - Transferencias y donaciones corrientes recibidas</t>
  </si>
  <si>
    <t>1.1.7 - Multas y sanciones pecuniarias</t>
  </si>
  <si>
    <t>1.1.9 - Otros ingresos corrientes</t>
  </si>
  <si>
    <t>1.2 - Ingresos de capital</t>
  </si>
  <si>
    <t>1.2.1 - Venta (disposición) de activos no financieros (a valores brutos)</t>
  </si>
  <si>
    <t>1.2.4 - Transferencias de capital recibidas</t>
  </si>
  <si>
    <t>1.2.5 - Recuperación de inversiones financieras realizadas con fines de política</t>
  </si>
  <si>
    <t>Total General</t>
  </si>
  <si>
    <t>Gráfico 15. Ingresos Formulados Consolidados por Ámbito del SPNF</t>
  </si>
  <si>
    <t>Porcentaje del total de Ingresos</t>
  </si>
  <si>
    <t>En Porcentaje (%)</t>
  </si>
  <si>
    <t>Gobierno Locales</t>
  </si>
  <si>
    <t>Fuentes Financieras</t>
  </si>
  <si>
    <t>Aplicaciones Financieras</t>
  </si>
  <si>
    <t>Financiamiento neto</t>
  </si>
  <si>
    <t xml:space="preserve">Fuente: Elaboración propia con datos del SIGEF, CIFE. Fuente: Elaboración propia con datos del SIGEF, CIFE. </t>
  </si>
  <si>
    <t>Cuenta de Ahorro, Inversión y Financiamiento</t>
  </si>
  <si>
    <t>En millones de RD$</t>
  </si>
  <si>
    <t>Total General % PIB</t>
  </si>
  <si>
    <t>PIB Marco Macroeconómico MEPyD, 08/2024</t>
  </si>
  <si>
    <t>Ingresos</t>
  </si>
  <si>
    <t>1.2 - Ingresos de Capital</t>
  </si>
  <si>
    <t>Gastos</t>
  </si>
  <si>
    <t>2.1 - Gastos Corrientes</t>
  </si>
  <si>
    <t>2.1.4 - Intereses de la deuda</t>
  </si>
  <si>
    <t>2.1.4.1.1 - Intereses internos</t>
  </si>
  <si>
    <t>2.1.4.1.2 - Intereses externos</t>
  </si>
  <si>
    <t>2.1.4.1.3 - Comisiones deuda pública</t>
  </si>
  <si>
    <t>2.1.4.1.4 - Intereses de la deuda comercial</t>
  </si>
  <si>
    <t>2.2 - Gastos de Capital</t>
  </si>
  <si>
    <t>Resultados</t>
  </si>
  <si>
    <t>Resultado Económico (1.1 - 2.1)</t>
  </si>
  <si>
    <t>Resultado de Capital (1.2 - 2.2)</t>
  </si>
  <si>
    <t>Resultado Financiero (1 - 2)</t>
  </si>
  <si>
    <t>Resultado Primario (1 - (2 - 2.1.4))</t>
  </si>
  <si>
    <t>Resultado Financiero % PIB</t>
  </si>
  <si>
    <t>Financiamiento Neto</t>
  </si>
  <si>
    <t>3.1 - Fuentes Financieras</t>
  </si>
  <si>
    <t>3.2 - Aplicaciones Financieras</t>
  </si>
  <si>
    <t>Fuente: Elaborado con datos consolidados a partir de datos del SIGEF, CIFE.</t>
  </si>
  <si>
    <t>Resultado Económico</t>
  </si>
  <si>
    <t>Resultado de Capital</t>
  </si>
  <si>
    <t>Resultado Financiero</t>
  </si>
  <si>
    <t>Resultado Primario</t>
  </si>
  <si>
    <t>Fuente: Elaboración propia con datos del SIGEF, CIFE.</t>
  </si>
  <si>
    <t>Tabla 6 Alcance Presupuesto Formulado del Sector Público No Financiero Consolidado</t>
  </si>
  <si>
    <t>Gráfico 14. Transacciones Consolidables</t>
  </si>
  <si>
    <t xml:space="preserve">Tabla 9. Presupuesto Formulado Consolidado por Ámbito Institucional del SPNF  </t>
  </si>
  <si>
    <t>Fuente: SIGEF, CIFE, BCRD.</t>
  </si>
  <si>
    <t>Gobierno General Nacional</t>
  </si>
  <si>
    <t>Sector Público no Financiero</t>
  </si>
  <si>
    <t>Organismos Autónomos y Descentralizados no Financieros</t>
  </si>
  <si>
    <t>Fuente: SIGEF, CIFE.</t>
  </si>
  <si>
    <t>Consumo</t>
  </si>
  <si>
    <t>Inversión</t>
  </si>
  <si>
    <t>Ámbitos Institucionales</t>
  </si>
  <si>
    <t>Participación (%)</t>
  </si>
  <si>
    <t>PIB 2026</t>
  </si>
  <si>
    <t>3 = 1 + 2</t>
  </si>
  <si>
    <t>5 = 3/PIB</t>
  </si>
  <si>
    <t>Empresas Públicas no Financieras</t>
  </si>
  <si>
    <t>Detalle del Concepto del Gasto</t>
  </si>
  <si>
    <t>Remuneraciones</t>
  </si>
  <si>
    <t>Sobresueldos</t>
  </si>
  <si>
    <t>Dietas y Gastos de Representación</t>
  </si>
  <si>
    <t>Gratificaciones y Bonificaciones</t>
  </si>
  <si>
    <t>Contribuciones a la Seguridad Social</t>
  </si>
  <si>
    <t>Fuente: SIGEF.</t>
  </si>
  <si>
    <t>Fuente: Banco Central de la República Dominicana.</t>
  </si>
  <si>
    <t>Total Empleados Públicos</t>
  </si>
  <si>
    <t>Proyecto</t>
  </si>
  <si>
    <t>Formulado</t>
  </si>
  <si>
    <t>Participación</t>
  </si>
  <si>
    <t>PIB %</t>
  </si>
  <si>
    <t>14558-CONSTRUCCIÓN LÍNEA 2C DEL METRO DE SANTO DOMINGO TRAMOS:  ALCARRIZOS- LUPERÓN</t>
  </si>
  <si>
    <t>17039-CONSTRUCCIÓN DE LA EXTENSIÓN DE LA AV. JACOBO MAJLUTA CON AV. REPÚBLICA DE COLOMBIA Y SU ENTORNO, DISTRITO NACIONAL.</t>
  </si>
  <si>
    <t>14692-CONSTRUCCIÓN Y EQUIPAMIENTO CIUDAD SANITARIA SAN CRISTÓBAL</t>
  </si>
  <si>
    <t>15015-REHABILITACIÓN  Y MANTENIMIENTO DE CARRETERAS  (117 KM) Y CAMINOS VECINALES (884 KM) A NIVEL NACIONAL</t>
  </si>
  <si>
    <t>13916-MEJORAMIENTO DE LA EFICIENCIA ENERGÉTICA GUBERNAMENTAL EN REPÚBLICA DOMINICANA</t>
  </si>
  <si>
    <t>14574-CONSTRUCCIÓN DE PUENTE LEVADIZO EN SUSTITUCIÓN AL FLOTANTE SOBRE EL RIO OZAMA, ENTRE AV. FRANCISCO CAAMAÑO DEÑÓ CON AV. MALECÓN, PROVINCIA SANTO DOMINGO</t>
  </si>
  <si>
    <t>14649-MEJORAMIENTO DE 100,000 VIVIENDAS EN LA REPÚBLICA DOMINICANA</t>
  </si>
  <si>
    <t>16305-RECONSTRUCCIÓN DE OBRAS COMPLEMENTARIAS CARRETERA TURÍSTICA GREGORIO LUPERÓN, PROVINCIAS SANTIAGO- PUERTO PLATA</t>
  </si>
  <si>
    <t>14697-CONSTRUCCIÓN VERJA PERIMETRAL INTELIGENTE FRONTERA REPÚBLICA DOMINICANA-HAITÍ</t>
  </si>
  <si>
    <t>15024-CONSTRUCCIÓN DE LA LÍNEA 1B DEL METRO DE SANTO DOMINGO, TRAMO VILLA MELLA - PUNTA, SANTO DOMINGO NORTE</t>
  </si>
  <si>
    <t>14546-MEJORAMIENTO PUERTO DE MANZANILLO Y SUS VÍAS DE CONECTIVIDAD, PROVINCIA MONTECRISTI, R.D.</t>
  </si>
  <si>
    <t>17003-CONSTRUCCIÓN DE PASO A DESNIVEL EN INTERSECCIÓN PROLONGACION AV. 27 DE FEBRERO CON AV. ISABEL AGUIAR, MUNICIPIO SANTO DOMINGO OESTE, PROVINCIA SANTO DOMINGO</t>
  </si>
  <si>
    <t>14109-CONSTRUCCIÓN AVENIDA DEL NUEVO CAMINO</t>
  </si>
  <si>
    <t>14738-FORTALECIMIENTO-INSTITUCIONAL PARA APOYO A LA AGENDA DE TRANSPARENCIA E INTEGRIDAD EN REPÚBLICA DOMINICANA</t>
  </si>
  <si>
    <t>6131-CONSTRUCCIÓN PUENTE SOBRE RIO INAJE Y CRUCE LAS LANAS - MANUEL BUENO, PROVINCIA DAJABON</t>
  </si>
  <si>
    <t>12631-RECONSTRUCCIÓN DE LA CARRETERA ENRIQUILLO - PEDERNALES EN LAS PROVINCIAS BARAHONA Y PEDERNALES</t>
  </si>
  <si>
    <t>12635-RECONSTRUCCIÓN DE LA CARRETERA ENRIQUILLO - BARAHONA EN LA PROVINCIA BARAHONA</t>
  </si>
  <si>
    <t>16580-GESTION  INTEGRAL DE RESIDUOS SOLIDOS EN EL VERTEDERO DE DUQUESA , PROVINCIA SANTO DOMINGO</t>
  </si>
  <si>
    <t>13928-Recuperación de la Cobertura Vegetal en Cuencas Hidrográficas de la República Dominicana.</t>
  </si>
  <si>
    <t>16337-CONSTRUCCIÓN  DEL TRAMO DE CARRETERA ENLACE VIAL ESTANCIA NUEVA HASTA EL CRUCE DE CHERO MUNICIPIO MOCA, PROVINCIA ESPAILLAT</t>
  </si>
  <si>
    <t>3731-CONSTRUCCIÓN PRESA DE MONTE GRANDE, REHABILITACION Y COMPLEMENTACION DE LA PRESA DE SABANA YEGUA, PROVINCIA AZUA</t>
  </si>
  <si>
    <t>14491-MEJORAMIENTO DE LA CONECTIVIDAD PARA LA TRANSFORMACION DIGITAL EN LA REPUBLICA DOMINICANA</t>
  </si>
  <si>
    <t>17041-HABILITACIÓN HOSPITAL MUNICIPAL PANTOJA, MUNICIPIO LOS ALCARRIZOS, PROVINCIA SANTO DOMINGO</t>
  </si>
  <si>
    <t>16304-CONSTRUCCIÓN DE CENTRAL HIDROELECTRICA EN LA PRESA DE MONTE GRANDE, PROVINCIA BARAHONA</t>
  </si>
  <si>
    <t>16921-AMPLIACIÓN UNIDAD DE QUEMADOS HOSPITAL INFANTIL DR. ROBERT REID CABRAL, DISTRITO NACIONAL</t>
  </si>
  <si>
    <t>01-Construcción de vías de comunicación y anexos</t>
  </si>
  <si>
    <t>02-Reparación y acondicionamiento de vías de comunicación</t>
  </si>
  <si>
    <t>04-Reparación de infraestructuras sanitarias,  de alcantarillado y medio ambiente</t>
  </si>
  <si>
    <t xml:space="preserve">Empresas Públicas No Financieras </t>
  </si>
  <si>
    <t>14534-AMPLIACIÓN ACUEDUCTO ORIENTAL BARRERA DE SALINIDAD Y TRASVASE A SANTO DOMINGO NORTE, FASE II</t>
  </si>
  <si>
    <t>16998-AMPLIACIÓN ALCANTARILLADO SANITARIO DE HIGUEY, PROVINCIA LA ALTAGRACIA</t>
  </si>
  <si>
    <t>17000-AMPLIACIÓN ALCANTARILLADO SANITARIO DE SAN PEDRO DE MACORÍS, PROVINCIA SAN PEDRO DE MACORÍS.</t>
  </si>
  <si>
    <t>16996-CONSTRUCCIÓN ALCANTARILLADO SANITARIO DE LOS MUNICIPIOS LA ROMANA Y VILLA HERMOSA., PROVINCIA LA ROMANA.</t>
  </si>
  <si>
    <t>16864-REPOSICIÓN DEL SISTEMA DE BOMBEO DE AGUA HAINA  MANOGUAYABO, PROVINCIA SANTO DOMINGO.</t>
  </si>
  <si>
    <t>14952-MEJORAMIENTO SISTEMA  ABASTECIMIENTO AGUA POTABLE, MUNICIPIO SANTIAGO DE LOS CABALLEROS, PROVINCIA SANTIAGO</t>
  </si>
  <si>
    <t>16861-REPOSICIÓN DEL SISTEMA DE BOMBEO  DE AGUA TAMARINDO 1 MUNICIPIO SANTO DOMINGO ESTE ,PROVINCIA SANTO DOMINGO.</t>
  </si>
  <si>
    <t>14621-CONSTRUCCIÓN SISTEMA DE SANEAMIENTO ARROYO GURABO Y SU ENTORNO, MUNICIPIO SANTIAGO DE LOS CABALLEROS,  PROVINCIA SANTIAGO.</t>
  </si>
  <si>
    <t>13913-FORTALECIMIENTO DE LA EFICIENCIA EN LA GESTIÓN DE AGUA Y SANEAMIENTO" EN LAS PROVINCIAS MONTECRISTI, VALVERDE, DAJABÓN Y SANTIAGO R., RD</t>
  </si>
  <si>
    <t>14646-AMPLIACIÓN ALCANTARILLADO SANITARIO JUAN DOLIO-GUAYACANES (ETAPA 1), PROV. SAN PEDRO DE MACORIS</t>
  </si>
  <si>
    <t>Total General*</t>
  </si>
  <si>
    <t>*Nota: En la tabla solo se incluyeron los proyectos de mayor relevancia pero el total general es el total de todo el SPNF.</t>
  </si>
  <si>
    <t>Región Cibao Noroeste</t>
  </si>
  <si>
    <t>Región El Valle</t>
  </si>
  <si>
    <t>Región Enriquillo</t>
  </si>
  <si>
    <t>Región Higuamo</t>
  </si>
  <si>
    <t>Promedio</t>
  </si>
  <si>
    <t>Región Cibao Nordeste</t>
  </si>
  <si>
    <t>Región Ozama O Metropolitana</t>
  </si>
  <si>
    <t>Región Yuma</t>
  </si>
  <si>
    <t>Región Cibao Norte</t>
  </si>
  <si>
    <t>Región Valdesia</t>
  </si>
  <si>
    <t>Región Cibao Sur</t>
  </si>
  <si>
    <t>Fuentes: Elaborado con datos del SIGEF y CIFE y las Estimaciones Poblacionales por año según región provincia 2000-2030 de la Oficina Nacional de Estadística ONE.</t>
  </si>
  <si>
    <t>Santiago Rodríguez</t>
  </si>
  <si>
    <t>Bahoruco</t>
  </si>
  <si>
    <t>Hermanas Mirabal</t>
  </si>
  <si>
    <t>María Trinidad Sánchez</t>
  </si>
  <si>
    <t>San Juan</t>
  </si>
  <si>
    <t>Monseñor Nouel</t>
  </si>
  <si>
    <t>Sánchez Ramírez</t>
  </si>
  <si>
    <t>Peravia</t>
  </si>
  <si>
    <t>San José De Ocoa</t>
  </si>
  <si>
    <t>La Romana</t>
  </si>
  <si>
    <t>Elías Piña</t>
  </si>
  <si>
    <t>Hato Mayor</t>
  </si>
  <si>
    <t>Samaná</t>
  </si>
  <si>
    <t>Valverde</t>
  </si>
  <si>
    <t>El Seibo</t>
  </si>
  <si>
    <t>Pedernales</t>
  </si>
  <si>
    <t>Independencia</t>
  </si>
  <si>
    <t>Espaillat</t>
  </si>
  <si>
    <t>La Vega</t>
  </si>
  <si>
    <t>Barahona</t>
  </si>
  <si>
    <t>San Pedro De Macorís</t>
  </si>
  <si>
    <t>Monte Plata</t>
  </si>
  <si>
    <t>Azua</t>
  </si>
  <si>
    <t>Duarte</t>
  </si>
  <si>
    <t>Monte Cristi</t>
  </si>
  <si>
    <t>Puerto Plata</t>
  </si>
  <si>
    <t>La Altagracia</t>
  </si>
  <si>
    <t>Dajabón</t>
  </si>
  <si>
    <t>San Cristóbal</t>
  </si>
  <si>
    <t>Santiago</t>
  </si>
  <si>
    <t>Distrito Nacional</t>
  </si>
  <si>
    <t>Santo Domingo</t>
  </si>
  <si>
    <t>2.1 - Gastos corrientes</t>
  </si>
  <si>
    <t>2.1 - REMUNERACIONES Y CONTRIBUCIONES</t>
  </si>
  <si>
    <t>2.2 - CONTRATACIÓN DE SERVICIOS</t>
  </si>
  <si>
    <t>2.3 - MATERIALES Y SUMINISTROS</t>
  </si>
  <si>
    <t>2.4 - TRANSFERENCIAS CORRIENTES</t>
  </si>
  <si>
    <t>2.6 - BIENES MUEBLES, INMUEBLES E INTANGIBLES</t>
  </si>
  <si>
    <t>2.9 - GASTOS FINANCIEROS</t>
  </si>
  <si>
    <t>2.2 - Gastos de capital</t>
  </si>
  <si>
    <t>2.5 - TRANSFERENCIAS DE CAPITAL</t>
  </si>
  <si>
    <t>2.7 - OBRAS</t>
  </si>
  <si>
    <t>2.8 - ADQUISICION DE ACTIVOS FINANCIEROS CON FINES DE POLÍTICA</t>
  </si>
  <si>
    <t>Total general</t>
  </si>
  <si>
    <t>Fuente: Elaborado con datos del SIGEF y CIFE.</t>
  </si>
  <si>
    <t>Total SPNF</t>
  </si>
  <si>
    <t>Clasificación Económica por Objeto del Gasto</t>
  </si>
  <si>
    <t>1 - SERVICIOS  GENERALES</t>
  </si>
  <si>
    <t>2 - SERVICIOS ECONÓMICOS</t>
  </si>
  <si>
    <t>3 - PROTECCIÓN DEL MEDIO AMBIENTE</t>
  </si>
  <si>
    <t>4 - SERVICIOS SOCIALES</t>
  </si>
  <si>
    <t>5 - INTERESES DE LA DEUDA PÚBLICA</t>
  </si>
  <si>
    <t>10 - FONDO GENERAL</t>
  </si>
  <si>
    <t>20 - FONDOS CON DESTINO ESPECÍFICO</t>
  </si>
  <si>
    <t>30 - FONDOS PROPIOS</t>
  </si>
  <si>
    <t>40 - TRANSFERENCIAS</t>
  </si>
  <si>
    <t>50 - CRÉDITO INTERNO</t>
  </si>
  <si>
    <t>60 - CREDITO EXTERNO</t>
  </si>
  <si>
    <t>70 - DONACION EXTERNA</t>
  </si>
  <si>
    <t>90 - FONDOS DE TERCEROS</t>
  </si>
  <si>
    <t xml:space="preserve">Clasificación Económica por Fuente de Financiamiento de Gastos </t>
  </si>
  <si>
    <t>Clasificación Económica por Finalidad de Gastos 2026</t>
  </si>
  <si>
    <t>PIB Marco Macroeconómico MEPyD, 08/2025</t>
  </si>
  <si>
    <t xml:space="preserve">Fuente: Elaborado con datos del Sistema de Información de la Gestión Financiera (SIGEF), Centralización de la Información Financiera del Estado (CIFE). </t>
  </si>
  <si>
    <t>Variaciones</t>
  </si>
  <si>
    <t>% del PIB</t>
  </si>
  <si>
    <t>Nominal</t>
  </si>
  <si>
    <t>Relativa</t>
  </si>
  <si>
    <t>3 = 2-1</t>
  </si>
  <si>
    <t>4 = 3/1</t>
  </si>
  <si>
    <t>PIB Formulacion 2025</t>
  </si>
  <si>
    <t>2.1.1 - Gastos de explotación</t>
  </si>
  <si>
    <t>PIB formulacion 2024</t>
  </si>
  <si>
    <t>2.1.1.1 - Remuneraciones</t>
  </si>
  <si>
    <t>2.1.1.2 - Bienes y servicios</t>
  </si>
  <si>
    <t>2.1.1.9 - Otros gastos de explotación</t>
  </si>
  <si>
    <t>2.1.2 - Gastos de consumo</t>
  </si>
  <si>
    <t>2.1.2.1 - Remuneraciones</t>
  </si>
  <si>
    <t>2.1.2.2 - Bienes y servicios</t>
  </si>
  <si>
    <t>2.1.2.7 - 5 %  que se asigna durante el ejercicio para gasto corriente</t>
  </si>
  <si>
    <t>2.1.2.8 - 1 %  que se asigna durante el ejercicio para gasto corriente por calamidad publica</t>
  </si>
  <si>
    <t>2.1.3 - Prestaciones de la seguridad social</t>
  </si>
  <si>
    <t>2.1.5 - Subvenciones otorgadas a empresas</t>
  </si>
  <si>
    <t>2.1.6 - Transferencias corrientes otorgadas</t>
  </si>
  <si>
    <t>2.1.8 - Intereses</t>
  </si>
  <si>
    <t>2.1.9 - Otros gastos corrientes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</si>
  <si>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</si>
  <si>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</si>
  <si>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</si>
  <si>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</si>
  <si>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 otorgadas</t>
  </si>
  <si>
    <t>2.2.7 - Inversiones financieras realizadas con fines de política</t>
  </si>
  <si>
    <t>2.2.8 - Gastos de capital, reserva presupuestaria</t>
  </si>
  <si>
    <t>Grand Total</t>
  </si>
  <si>
    <t>Nota: PIB del Panorama Macroeconómico, actualizado al 26 de agosto 2025.</t>
  </si>
  <si>
    <t>Fuente: Elaborado con datos del Sistema de Gestión de la Información Financiera (SIGEF) y Centralización Información Financiera Del Estado (CIFE).</t>
  </si>
  <si>
    <t>Tabla 10. Comparativo Presupuesto Consolidado del SPNF por clasificación económica</t>
  </si>
  <si>
    <t>Finalidad / Función</t>
  </si>
  <si>
    <t>Instituciones públicas financieras monetarias</t>
  </si>
  <si>
    <t xml:space="preserve"> Instituciones públicas financieras no monetarias</t>
  </si>
  <si>
    <t>Tabla 11.  Distribución del presupuesto inicial de gastos del SPNF por finalidad</t>
  </si>
  <si>
    <t>Finalidad</t>
  </si>
  <si>
    <r>
      <t>% del PIB</t>
    </r>
    <r>
      <rPr>
        <b/>
        <vertAlign val="superscript"/>
        <sz val="11"/>
        <color theme="0"/>
        <rFont val="Avenir Next LT Pro"/>
        <family val="2"/>
      </rPr>
      <t>1</t>
    </r>
  </si>
  <si>
    <t>1/ El PIB utilizado para obtener estas ratios corresponden a los PIB de formulación del presupuesto de cada año
Fuente: Elaborado con datos del SIGEF, CIFE.</t>
  </si>
  <si>
    <r>
      <t xml:space="preserve">Tabla 12. Comparativo presupuesto inicial de gastos del SPNF por finalidad 
2025-2026
</t>
    </r>
    <r>
      <rPr>
        <sz val="14"/>
        <color theme="1"/>
        <rFont val="Avenir Next LT Pro"/>
        <family val="2"/>
      </rPr>
      <t xml:space="preserve">En Millones de RD$ </t>
    </r>
    <r>
      <rPr>
        <b/>
        <sz val="14"/>
        <color theme="1"/>
        <rFont val="Avenir Next LT Pro"/>
        <family val="2"/>
      </rPr>
      <t xml:space="preserve"> </t>
    </r>
  </si>
  <si>
    <t>Gráfico 9. América Larina y el Caribe: proyecciones de crecimiento de PIB  2026</t>
  </si>
  <si>
    <t>Tabla 5. Presupuesto Formulado Agregado del Sector Público No Financiero por Ámbito Institucional</t>
  </si>
  <si>
    <t>Tabla 7. Transacciones consolidables del Sector Público No Financiero</t>
  </si>
  <si>
    <t>Tabla 8. Matriz de transacciones formuladas consolidables del SPNF</t>
  </si>
  <si>
    <t>PIB Nominal 2023 formulación (RD$ millones)</t>
  </si>
  <si>
    <t>Organismos autónomos y descentralizados no financieros</t>
  </si>
  <si>
    <t>Instituciones Públicas de la seguridad social</t>
  </si>
  <si>
    <t>Empresas públicas no financieras</t>
  </si>
  <si>
    <r>
      <t>% PIB</t>
    </r>
    <r>
      <rPr>
        <b/>
        <vertAlign val="superscript"/>
        <sz val="12"/>
        <color theme="0"/>
        <rFont val="Avenir Next LT Pro"/>
        <family val="2"/>
      </rPr>
      <t>1</t>
    </r>
  </si>
  <si>
    <t>10=9/PIB</t>
  </si>
  <si>
    <t>1.1 - Administración general</t>
  </si>
  <si>
    <t>1.2 - Relaciones internacionales</t>
  </si>
  <si>
    <t>1.3 - Defensa nacional</t>
  </si>
  <si>
    <t>1.4 - Justicia, orden público y seguridad</t>
  </si>
  <si>
    <t>2.1 - Asuntos económicos, comerciales y laborales</t>
  </si>
  <si>
    <t>2.2 - Agropecuaria, caza, pesca y silvicultura</t>
  </si>
  <si>
    <t>2.3 - Riego</t>
  </si>
  <si>
    <t>2.4 - Energía y combustible</t>
  </si>
  <si>
    <t>2.5 - Minería, manufactura y construcción</t>
  </si>
  <si>
    <t>2.6 - Transporte</t>
  </si>
  <si>
    <t>2.7 - Comunicaciones</t>
  </si>
  <si>
    <t>2.8 - Banca y seguros</t>
  </si>
  <si>
    <t>2.9 - Otros servicios económicos</t>
  </si>
  <si>
    <t>3.1 - Protección del aire, agua y suelo</t>
  </si>
  <si>
    <t>3.2 - Protección de la biodiversidad y ordenación de desechos</t>
  </si>
  <si>
    <t>3.3 - Cambio Climático</t>
  </si>
  <si>
    <t>4.1 - Vivienda y servicios comunitarios</t>
  </si>
  <si>
    <t>4.2 - Salud</t>
  </si>
  <si>
    <t>4.3 - Actividades deportivas, recreativas, culturales y religiosas</t>
  </si>
  <si>
    <t>4.4 - Educación</t>
  </si>
  <si>
    <t>4.5 - Protección social</t>
  </si>
  <si>
    <t>4.6 - Equidad de género</t>
  </si>
  <si>
    <t>5.1 - Intereses y comisiones de deuda pública</t>
  </si>
  <si>
    <t>Nota: Las cifras de PIB utilizados para los años referidos fueron obtenidos del Panorama Macroeconómico, actualizado al 26 de agosto 2025, elaborado por el Ministerio de Economía, Planificación y Desarrollo (MEPyD).
Fuente: Sistema de Gestión de la Información Financiera (SIGEF) y Centralización Información Financiera Del Estado (CIFE).</t>
  </si>
  <si>
    <r>
      <t xml:space="preserve">Tabla 13. Presupuesto de gastos del SPNF por Clasificación Finalidad
2026
</t>
    </r>
    <r>
      <rPr>
        <sz val="11"/>
        <color theme="1"/>
        <rFont val="Avenir Next LT Pro"/>
        <family val="2"/>
      </rPr>
      <t xml:space="preserve">En millones RD$ </t>
    </r>
  </si>
  <si>
    <t>Tabla 14. Presupuesto Formulado del Sector Público Consolidado por Ámbito Institucional</t>
  </si>
  <si>
    <t>Tabla 15 Demanda Agregada por Ámbito Institucional del SPNF</t>
  </si>
  <si>
    <t xml:space="preserve">Tabla 16. Gasto Formulado en Remuneraciones por Ámbito Institucional del SPNF </t>
  </si>
  <si>
    <t>Tabla 17. Proyectos de Inversión Pública por Ámbito Institucional del SPNF</t>
  </si>
  <si>
    <t>Gráfico 21. Inversión Pública Consolidada según Provincias</t>
  </si>
  <si>
    <t>Formulado Agregado</t>
  </si>
  <si>
    <t>Consolidable</t>
  </si>
  <si>
    <t>Formulado Consolidado</t>
  </si>
  <si>
    <t>3 = 1 - 2</t>
  </si>
  <si>
    <t>6 = 4 - 5</t>
  </si>
  <si>
    <t>9 = 7 - 8</t>
  </si>
  <si>
    <t>3 = (1 - 2)</t>
  </si>
  <si>
    <t>6 = (4 - 5)</t>
  </si>
  <si>
    <t>Total de Ingresos</t>
  </si>
  <si>
    <t>Tabla 18. Proceso de Consolidación por Ámbito Institucional del SPNF</t>
  </si>
  <si>
    <t>Clasificación Económica de Gastos</t>
  </si>
  <si>
    <t>% PIB</t>
  </si>
  <si>
    <t>Presupuesto inicial</t>
  </si>
  <si>
    <t>Presupuesto Consolidado</t>
  </si>
  <si>
    <t>3 = 1-2</t>
  </si>
  <si>
    <t>6 = 4-5</t>
  </si>
  <si>
    <t>9 = 7-8</t>
  </si>
  <si>
    <t>12 = 10-11</t>
  </si>
  <si>
    <t>15 = 13-14</t>
  </si>
  <si>
    <t>18=16-17</t>
  </si>
  <si>
    <t>19 = 18/PIB</t>
  </si>
  <si>
    <t>2.1.1.4 - Impuestos sobre los productos, la producción y las importaciones de las empresas</t>
  </si>
  <si>
    <t>2.1.2.4 - Impuestos sobre los productos, la producción y las importaciones de las empresas</t>
  </si>
  <si>
    <t>2.1.6.1 - Transferencias al sector privado</t>
  </si>
  <si>
    <t>2.1.6.2 - Transferencias al sector público</t>
  </si>
  <si>
    <t>2.1.6.3 - Transferencia al sector externo</t>
  </si>
  <si>
    <t>2.1.6.4 - Transferencias a otras instituciones públicas</t>
  </si>
  <si>
    <t>2.2.6.1 - Transferencias de capital al sector privado</t>
  </si>
  <si>
    <t>2.2.6.2 - Transferencias de capital al sector público</t>
  </si>
  <si>
    <t>2.2.6.3 - Transferencia de capital al sector externo</t>
  </si>
  <si>
    <t>2.2.6.7 - Otras transferencias de capital</t>
  </si>
  <si>
    <t xml:space="preserve">Tabla 19. Presupuesto Formulado Consolidado </t>
  </si>
  <si>
    <t>DIRECCIÓN DE ESTUDIOS ECONÓMICOS E INTEGRACIÓN PRESUPUESTARIA</t>
  </si>
  <si>
    <t>Clasificación Institucional de Gastos</t>
  </si>
  <si>
    <t xml:space="preserve">INSTITUCIONES SEGÚN ÁMBITOS </t>
  </si>
  <si>
    <t xml:space="preserve">GASTO CONSOLIDADO </t>
  </si>
  <si>
    <t>ADMINISTRACIÓN CENTRAL</t>
  </si>
  <si>
    <t>0101-SENADO DE LA REPÚBLICA</t>
  </si>
  <si>
    <t>0102-CÁMARA DE DIPUTADOS</t>
  </si>
  <si>
    <t>0201-PRESIDENCIA DE LA REPÚBLICA</t>
  </si>
  <si>
    <t>0202-MINISTERIO DE  INTERIOR Y POLICÍA</t>
  </si>
  <si>
    <t>0203-MINISTERIO DE DEFENSA</t>
  </si>
  <si>
    <t>0204-MINISTERIO DE RELACIONES EXTERIORES</t>
  </si>
  <si>
    <t>0205-MINISTERIO DE HACIENDA Y ECONOMIA</t>
  </si>
  <si>
    <t>0206-MINISTERIO DE EDUCACIÓN</t>
  </si>
  <si>
    <t>0207-MINISTERIO DE SALUD PÚBLICA Y ASISTENCIA SOCIAL</t>
  </si>
  <si>
    <t>0208-MINISTERIO DE DEPORTES Y RECREACIÓN</t>
  </si>
  <si>
    <t>0209-MINISTERIO DE TRABAJO</t>
  </si>
  <si>
    <t>0210-MINISTERIO DE AGRICULTURA</t>
  </si>
  <si>
    <t>0211-MINISTERIO DE OBRAS PÚBLICAS Y COMUNICACIONES</t>
  </si>
  <si>
    <t>0212-MINISTERIO DE INDUSTRIA, COMERCIO Y MIPYMES (MICM)</t>
  </si>
  <si>
    <t>0213-MINISTERIO DE TURISMO</t>
  </si>
  <si>
    <t>0214-PROCURADURÍA GENERAL DE LA REPÚBLICA</t>
  </si>
  <si>
    <t>0215-MINISTERIO DE LA MUJER</t>
  </si>
  <si>
    <t>0216-MINISTERIO DE CULTURA</t>
  </si>
  <si>
    <t>0217-MINISTERIO DE LA JUVENTUD</t>
  </si>
  <si>
    <t>0218-MINISTERIO DE MEDIO AMBIENTE Y RECURSOS NATURALES</t>
  </si>
  <si>
    <t>0219-MINISTERIO DE EDUCACIÓN SUPERIOR CIENCIA Y TECNOLOGÍA</t>
  </si>
  <si>
    <t>0221-MINISTERIO DE ADMINISTRACIÓN PÚBLICA</t>
  </si>
  <si>
    <t>0222-MINISTERIO DE ENERGIA Y MINAS</t>
  </si>
  <si>
    <t>0223-MINISTERIO DE LA VIVIENDA, HABITAT Y EDIFICACIONES (MIVHED)</t>
  </si>
  <si>
    <t>0224-MINISTERIO DE JUSTICIA</t>
  </si>
  <si>
    <t>0301-PODER JUDICIAL</t>
  </si>
  <si>
    <t>0401-JUNTA CENTRAL ELECTORAL</t>
  </si>
  <si>
    <t>0402-CÁMARA DE CUENTAS</t>
  </si>
  <si>
    <t>0403-TRIBUNAL CONSTITUCIONAL</t>
  </si>
  <si>
    <t>0404-DEFENSOR DEL PUEBLO</t>
  </si>
  <si>
    <t>0405-TRIBUNAL SUPERIOR  ELECTORAL ( TSE)</t>
  </si>
  <si>
    <t>0406-OFICINA NACIONAL DE DEFENSA PUBLICA</t>
  </si>
  <si>
    <t>0998-ADMINISTRACION DE DEUDA PUBLICA Y ACTIVOS FINANCIEROS</t>
  </si>
  <si>
    <t>0999-ADMINISTRACION DE OBLIGACIONES DEL TESORO NACIONAL</t>
  </si>
  <si>
    <t>5102-CENTRO DE EXPORTACIONES E INVERSIONES DE LA REP. DOM.</t>
  </si>
  <si>
    <t>5104-DEPARTAMENTO AEROPORTUARIO</t>
  </si>
  <si>
    <t>5109-DEFENSA CIVIL</t>
  </si>
  <si>
    <t>5111-INSTITUTO AGRARIO DOMINICANO</t>
  </si>
  <si>
    <t>5112-INSTITUTO AZUCARERO DOMINICANO</t>
  </si>
  <si>
    <t>5118-INSTITUTO NACIONAL DE RECURSOS HIDRAÚLICOS (INDRHI)</t>
  </si>
  <si>
    <t>5119-INSTITUTO PARA EL DESARROLLO DEL SUROESTE</t>
  </si>
  <si>
    <t>5120-JARDÍN BOTÁNICO</t>
  </si>
  <si>
    <t>5121-LIGA MUNICIPAL DOMINICANA</t>
  </si>
  <si>
    <t>5128-UNIVERSIDAD AUTÓNOMA DE SANTO DOMINGO</t>
  </si>
  <si>
    <t>5130-PARQUE ZOOLÓGICO NACIONAL</t>
  </si>
  <si>
    <t>5131-INSTITUTO DOMINICANO DE LAS TELECOMUNICACIONES</t>
  </si>
  <si>
    <t>5132-INSTITUTO DOMINICANO DE INVESTIGACIONES AGROPECUARIAS Y FORESTALES</t>
  </si>
  <si>
    <t>5133-MUSEO DE HISTORIA NATURAL</t>
  </si>
  <si>
    <t>5134-ACUARIO NACIONAL</t>
  </si>
  <si>
    <t>5135-OFICINA NACIONAL DE PROPIEDAD INDUSTRIAL</t>
  </si>
  <si>
    <t>5136-INSTITUTO DOMINICANO DEL CAFÉ</t>
  </si>
  <si>
    <t>5137-INSTITUTO DUARTIANO</t>
  </si>
  <si>
    <t>5138-COMISIÓN NACIONAL DE ENERGÍA</t>
  </si>
  <si>
    <t>5139-SUPERINTENDENCIA DE ELECTRICIDAD</t>
  </si>
  <si>
    <t>5140-INSTITUTO DEL TABACO DE LA REPÚBLICA DOMINICANA</t>
  </si>
  <si>
    <t>5142-FONDO PATRIMONIAL DE LAS EMPRESAS REFORMADAS</t>
  </si>
  <si>
    <t>5143-INSTITUTO DE DESARROLLO Y CRÉDITO COOPERATIVO</t>
  </si>
  <si>
    <t>5144-FONDO ESPECIAL PARA EL DESARROLLO AGROPECUARIO</t>
  </si>
  <si>
    <t>5147-INSTITUTO NACIONAL DE LA UVA</t>
  </si>
  <si>
    <t>5150-CONSEJO NACIONAL DE ZONAS FRANCAS</t>
  </si>
  <si>
    <t>5151-CONSEJO NACIONAL PARA LA NIÑEZ Y LA ADOLESCENCIA</t>
  </si>
  <si>
    <t>5154-INSTITUTO DE INNOVACION EN BIOTECNOLOGIA E INDUSTRIAL (IIBI)</t>
  </si>
  <si>
    <t>5155-INSTITUTO DE FORMACIÓN TÉCNICO PROFESIONAL (INFOTEP)</t>
  </si>
  <si>
    <t>5157-CORPORACION DOMICANA DE EMPRESAS ESTATALES (CORDE</t>
  </si>
  <si>
    <t>5158-DIRECCION GENERAL DE ADUANAS</t>
  </si>
  <si>
    <t>5159-DIRECCION GENERAL DE IMPUESTOS INTERNOS</t>
  </si>
  <si>
    <t>5161-INSTITUTO DE PROTECCION DE LOS DERECHOS AL CONSUMIDOR</t>
  </si>
  <si>
    <t>5162-INSTITUTO DOMINICANO DE AVIACION CIVIL</t>
  </si>
  <si>
    <t>5163-CONSEJO DOMINICANO DE PESCA Y ACUICULTURA</t>
  </si>
  <si>
    <t>5165-COMISION REGULADORA DE PRACTICAS DESLEALES</t>
  </si>
  <si>
    <t>5166-COMISION NACIONAL DE DEFENSA DE LA COMPETENCIA</t>
  </si>
  <si>
    <t>5168-ARCHIVO GENERAL DE LA NACIÓN</t>
  </si>
  <si>
    <t>5169-DIRECCIÓN GENERAL DE CINE (DGCINE)</t>
  </si>
  <si>
    <t>5171-INSTITUTO DOMINICANO PARA LA CALIDAD (INDOCAL)</t>
  </si>
  <si>
    <t>5172-ORGANISMO DOMINICANO DE ACREDITACION (ODAC)</t>
  </si>
  <si>
    <t>5174-MERCADOS DOMINICANOS DE ABASTO AGROPECUARIO</t>
  </si>
  <si>
    <t>5175-CONSEJO NACIONAL DE COMPETITIVIDAD</t>
  </si>
  <si>
    <t>5176-CONSEJO NACIONAL DE DISCAPACIDAD (CONADIS)</t>
  </si>
  <si>
    <t>5177-CONSEJO NAC. DE INVESTIGACIONES AGROPECUARIAS Y FORESTALES (CONIAF)</t>
  </si>
  <si>
    <t>5178-FONDO NACIONAL PARA EL MEDIO AMBIENTE Y RECURSOS NATURALES</t>
  </si>
  <si>
    <t>5179-SERVICIO GEOLOGICO NACIONAL</t>
  </si>
  <si>
    <t>5180-DIRECCION CENTRAL DEL SERVICIO NACIONAL DE SALUD</t>
  </si>
  <si>
    <t>5181-INSTITUTO GEOGRÁFICO NACIONAL JOSÉ JOAQUÍN HUNGRÍA MORELL</t>
  </si>
  <si>
    <t>5182-INSTITUTO NACIONAL DE TRÁNSITO Y TRANSPORTE TERRESTRE</t>
  </si>
  <si>
    <t>5183-UNIDAD DE ANÁLISIS FINANCIERO (UAF)</t>
  </si>
  <si>
    <t>5184-DIRECCIÓN GENERAL DE ALIANZAS PÚBLICO-PRIVADAS</t>
  </si>
  <si>
    <t>5186-INSTITUTO PARA EL FOMENTO, ACCESO Y GARANTIA PARA MI CASA (INFAMICASA)</t>
  </si>
  <si>
    <t>5187-DIRECCIÓN GENERAL DE RIESGOS AGROPECUARIOS</t>
  </si>
  <si>
    <t>5188-INSTITUTO NACIONAL DE ATENCIÓN INTEGRAL A LA PRIMERA INFANCIA (INAIPI)</t>
  </si>
  <si>
    <t>5189-DIRECCION GENERAL DE MECENAZGO (DGM)</t>
  </si>
  <si>
    <t>5190-INSTITUTO NACIONAL DE COORDINACIÓN DE TRASPLANTE (INCORT)</t>
  </si>
  <si>
    <t>5191-INSTITUTO NACIONAL DE CUSTODIA Y ADMINISTRACION DE BIENES INCAUTADOS, DECOMISADOS Y EN EXTINCION DE DOMINIO (INCABIDE)</t>
  </si>
  <si>
    <t>5193-INSTITUTO DOMINICANO DE METEOROLOGÍA (INDOMET)</t>
  </si>
  <si>
    <t>5194-DIRECCIÓN GENERAL DE SERVICIOS PENITENCIARIOS Y CORRECCIONALES</t>
  </si>
  <si>
    <t>INSTITUCIONES PÚBLICAS DE LA SEGURIDAD SOCIAL</t>
  </si>
  <si>
    <t>5202-INSTITUTO DE AUXILIOS</t>
  </si>
  <si>
    <t>5205-SUPERINTENDENCIA DE PENSIONES</t>
  </si>
  <si>
    <t>5206-SUPERINTENDENCIA DE SALUD Y RIESGO LABORAL</t>
  </si>
  <si>
    <t>5207-CONSEJO NACIONAL DE SEGURIDAD SOCIAL</t>
  </si>
  <si>
    <t>5208-SEGURO NACIONAL DE SALUD</t>
  </si>
  <si>
    <t>5209-DIRECCIÓN GENERAL DE INFORMACIÓN Y DEFENSA DE LOS AFILIADOS</t>
  </si>
  <si>
    <t>5210-INSTITUTO DOMINICANO DE PREVENCIÓN Y PROTECCIÓN DE RIESGOS LABORALES</t>
  </si>
  <si>
    <t>5211-TESORERÍA DE LA SEGURIDAD SOCIAL</t>
  </si>
  <si>
    <t>GOBIERNOS CENTRALES MUNICIPALES</t>
  </si>
  <si>
    <t>7001-AYUNTAMIENTO DEL DISTRITO NACIONAL</t>
  </si>
  <si>
    <t>7002-AYUNTAMIENTO MUNICIPAL DE ALTAMIRA</t>
  </si>
  <si>
    <t>7004-AYUNTAMIENTO MUNICIPAL DE AZUA DE COMPOSTELA</t>
  </si>
  <si>
    <t>7005-AYUNTAMIENTO MUNICIPAL DE BAJOS DE HAINA</t>
  </si>
  <si>
    <t>7006-AYUNTAMIENTO MUNICIPAL DE BANÍ</t>
  </si>
  <si>
    <t>7007-AYUNTAMIENTO MUNICIPAL DE BÁNICA</t>
  </si>
  <si>
    <t>7008-AYUNTAMIENTO MUNICIPAL DE SANTA CRUZ DE BARAHONA</t>
  </si>
  <si>
    <t>7009-AYUNTAMIENTO MUNICIPAL DE BAYAGUANA</t>
  </si>
  <si>
    <t>7011-AYUNTAMIENTO MUNICIPAL DE CABRAL</t>
  </si>
  <si>
    <t>7012-AYUNTAMIENTO MUNICIPAL DE CABRERA</t>
  </si>
  <si>
    <t>7013-AYUNTAMIENTO MUNICIPAL DE CAMBITA GARABITOS</t>
  </si>
  <si>
    <t>7014-AYUNTAMIENTO MUNICIPAL DE CASTAÑUELAS</t>
  </si>
  <si>
    <t>7015-AYUNTAMIENTO MUNICIPAL DE CASTILLO</t>
  </si>
  <si>
    <t>7016-AYUNTAMIENTO MUNICIPAL DE CAYETANO GERMOSÉN</t>
  </si>
  <si>
    <t>7017-AYUNTAMIENTO MUNICIPAL DE CEVICOS</t>
  </si>
  <si>
    <t>7018-AYUNTAMIENTO MUNICIPAL DE CONSUELO</t>
  </si>
  <si>
    <t>7019-AYUNTAMIENTO MUNICIPAL DE CONSTANZA</t>
  </si>
  <si>
    <t>7020-AYUNTAMIENTO MUNICIPAL DE COTUÍ</t>
  </si>
  <si>
    <t>7021-AYUNTAMIENTO MUNICIPAL DE SANTO DOMINGO ESTE</t>
  </si>
  <si>
    <t>7022-AYUNTAMIENTO MUNICIPAL DE DAJABÓN</t>
  </si>
  <si>
    <t>7023-AYUNTAMIENTO MUNICIPAL DE BOCA CHICA</t>
  </si>
  <si>
    <t>7024-AYUNTAMIENTO MUNICIPAL DE DUVERGÉ</t>
  </si>
  <si>
    <t>7025-AYUNTAMIENTO MUNICIPAL DE EL CERCADO</t>
  </si>
  <si>
    <t>7026-AYUNTAMIENTO MUNICIPAL DE EL FACTOR</t>
  </si>
  <si>
    <t>7027-AYUNTAMIENTO MUNICIPAL DE EL LLANO</t>
  </si>
  <si>
    <t>7028-AYUNTAMIENTO MUNICIPAL DE SANTO DOMINGO OESTE</t>
  </si>
  <si>
    <t>7029-AYUNTAMIENTO MUNICIPAL DE SANTA CRUZ DEL SEYBO</t>
  </si>
  <si>
    <t>7030-AYUNTAMIENTO MUNICIPAL DE COMENDADOR</t>
  </si>
  <si>
    <t>7031-AYUNTAMIENTO MUNICIPAL DE EL VALLE</t>
  </si>
  <si>
    <t>7032-AYUNTAMIENTO MUNICIPAL DE ENRIQUILLO</t>
  </si>
  <si>
    <t>7033-AYUNTAMIENTO MUNICIPAL DE ESPERANZA</t>
  </si>
  <si>
    <t>7034-AYUNTAMIENTO MUNICIPAL DE ESTEBANÍA</t>
  </si>
  <si>
    <t>7035-AYUNTAMIENTO MUNICIPAL DE FANTINO</t>
  </si>
  <si>
    <t>7036-AYUNTAMIENTO MUNICIPAL DE SANTO DOMINGO NORTE</t>
  </si>
  <si>
    <t>7037-AYUNTAMIENTO MUNICIPAL DE GALVÁN</t>
  </si>
  <si>
    <t>7038-AYUNTAMIENTO MUNICIPAL DE GASPAR HERNÁNDEZ</t>
  </si>
  <si>
    <t>7039-AYUNTAMIENTO MUNICIPAL DE GUANANICO</t>
  </si>
  <si>
    <t>7040-AYUNTAMIENTO MUNICIPAL DE GUAYABAL (AZUA)</t>
  </si>
  <si>
    <t>7041-AYUNTAMIENTO MUNICIPAL DE GUAYMATE</t>
  </si>
  <si>
    <t>7042-AYUNTAMIENTO MUNICIPAL DE GUAYUBÍN</t>
  </si>
  <si>
    <t>7043-AYUNTAMIENTO MUNICIPAL DE HATO MAYOR DEL REY</t>
  </si>
  <si>
    <t>7044-AYUNTAMIENTO MUNICIPAL DE SALVALEÓN DE HIGÜEY</t>
  </si>
  <si>
    <t>7045-AYUNTAMIENTO MUNICIPAL DE HONDO VALLE</t>
  </si>
  <si>
    <t>7046-AYUNTAMIENTO MUNICIPAL DE HOSTOS</t>
  </si>
  <si>
    <t>7047-AYUNTAMIENTO MUNICIPAL DE IMBERT</t>
  </si>
  <si>
    <t>7048-AYUNTAMIENTO MUNICIPAL DE JAMAO AL NORTE</t>
  </si>
  <si>
    <t>7049-AYUNTAMIENTO MUNICIPAL DE JÁNICO</t>
  </si>
  <si>
    <t>7050-AYUNTAMIENTO MUNICIPAL DE JARABACOA</t>
  </si>
  <si>
    <t>7051-AYUNTAMIENTO MUNICIPAL DE JIMA ABAJO</t>
  </si>
  <si>
    <t>7052-AYUNTAMIENTO MUNICIPAL DE JIMANÍ</t>
  </si>
  <si>
    <t>7053-JUNTA DE DISTRITO MUNICIPAL DE JOSÉ CONTRERAS</t>
  </si>
  <si>
    <t>7054-AYUNTAMIENTO MUNICIPAL DE JUAN DE HERRERA</t>
  </si>
  <si>
    <t>7055-AYUNTAMIENTO MUNICIPAL DE JUAN SANTIAGO</t>
  </si>
  <si>
    <t>7056-AYUNTAMIENTO MUNICIPAL DE LA DESCUBIERTA</t>
  </si>
  <si>
    <t>7057-JUNTA DE DISTRITO MUNICIPAL DE LAGUNA NISIBÓN</t>
  </si>
  <si>
    <t>7058-AYUNTAMIENTO MUNICIPAL DE LAGUNA SALADA</t>
  </si>
  <si>
    <t>7059-JUNTA DE DISTRITO MUNICIPAL DE LA CUEVA</t>
  </si>
  <si>
    <t>7060-JUNTA DE DISTRITO MUNICIPAL DE LA OTRA BANDA</t>
  </si>
  <si>
    <t>7061-AYUNTAMIENTO MUNICIPAL DE LOS CACAOS</t>
  </si>
  <si>
    <t>7062-AYUNTAMIENTO MUNICIPAL DE LAS CHARCAS</t>
  </si>
  <si>
    <t>7063-AYUNTAMIENTO MUNICIPAL DE LAS SALINAS</t>
  </si>
  <si>
    <t>7064-AYUNTAMIENTO MUNICIPAL DE LAS GUÁRANAS</t>
  </si>
  <si>
    <t>7065-AYUNTAMIENTO MUNICIPAL DE LAS MATAS DE FARFÁN</t>
  </si>
  <si>
    <t>7066-AYUNTAMIENTO MUNICIPAL DE LAS MATAS DE SANTA CRUZ</t>
  </si>
  <si>
    <t>7067-AYUNTAMIENTO MUNICIPAL DE LA YAYAS DE VIAJAMA</t>
  </si>
  <si>
    <t>7068-AYUNTAMIENTO MUNICIPAL DE LAS TERRENAS</t>
  </si>
  <si>
    <t>7069-AYUNTAMIENTO MUNICIPAL DE LA ROMANA</t>
  </si>
  <si>
    <t>7070-AYUNTAMIENTO MUNICIPAL DE LA VEGA</t>
  </si>
  <si>
    <t>7071-AYUNTAMIENTO MUNICIPAL DE LICEY AL MEDIO</t>
  </si>
  <si>
    <t>7072-AYUNTAMIENTO MUNICIPAL DE LOMA DE CABRERA</t>
  </si>
  <si>
    <t>7073-AYUNTAMIENTO MUNICIPAL DE VILLA LOS ALMÁCIGOS</t>
  </si>
  <si>
    <t>7074-AYUNTAMIENTO MUNICIPAL DE LOS HIDALGOS</t>
  </si>
  <si>
    <t>7075-AYUNTAMIENTO MUNICIPAL DE SAN JOSÉ DE LOS LLANOS</t>
  </si>
  <si>
    <t>7076-AYUNTAMIENTO MUNICIPAL DE LOS RÍOS</t>
  </si>
  <si>
    <t>7077-AYUNTAMIENTO MUNICIPAL DE LUPERÓN</t>
  </si>
  <si>
    <t>7078-AYUNTAMIENTO MUNICIPAL DE MAIMÓN</t>
  </si>
  <si>
    <t>7079-AYUNTAMIENTO MUNICIPAL DE MELLA</t>
  </si>
  <si>
    <t>7080-AYUNTAMIENTO MUNICIPAL DE MICHES</t>
  </si>
  <si>
    <t>7081-AYUNTAMIENTO MUNICIPAL DE MOCA</t>
  </si>
  <si>
    <t>7082-AYUNTAMIENTO MUNICIPAL DE MONCIÓN</t>
  </si>
  <si>
    <t>7083-AYUNTAMIENTO MUNICIPAL DE BONAO</t>
  </si>
  <si>
    <t>7084-AYUNTAMIENTO MUNICIPAL DE SAN FERNANDO DE MONTE CRISTI</t>
  </si>
  <si>
    <t>7085-AYUNTAMIENTO MUNICIPAL DE MONTE PLATA</t>
  </si>
  <si>
    <t>7086-AYUNTAMIENTO MUNICIPAL DE NAGUA</t>
  </si>
  <si>
    <t>7088-AYUNTAMIENTO MUNICIPAL DE NIZAO</t>
  </si>
  <si>
    <t>7089-AYUNTAMIENTO MUNICIPAL DE OVIEDO</t>
  </si>
  <si>
    <t>7090-AYUNTAMIENTO MUNICIPAL DE PADRE LAS CASAS</t>
  </si>
  <si>
    <t>7091-AYUNTAMIENTO MUNICIPAL DE PARAÍSO</t>
  </si>
  <si>
    <t>7092-AYUNTAMIENTO MUNICIPAL DE PARTIDO</t>
  </si>
  <si>
    <t>7093-AYUNTAMIENTO MUNICIPAL DE PEDERNALES</t>
  </si>
  <si>
    <t>7094-JUNTA DE DISTRITO MUNICIPAL DE PEDRO GARCÍA</t>
  </si>
  <si>
    <t>7095-AYUNTAMIENTO MUNICIPAL DE PEDRO SANTANA</t>
  </si>
  <si>
    <t>7096-AYUNTAMIENTO MUNICIPAL DE PEPILLO SALCEDO</t>
  </si>
  <si>
    <t>7097-AYUNTAMIENTO MUNICIPAL DE PERALTA</t>
  </si>
  <si>
    <t>7098-AYUNTAMIENTO MUNICIPAL DE PIMENTEL</t>
  </si>
  <si>
    <t>7099-AYUNTAMIENTO MUNICIPAL DE PIEDRA BLANCA</t>
  </si>
  <si>
    <t>7100-AYUNTAMIENTO MUNICIPAL DE POLO</t>
  </si>
  <si>
    <t>7101-AYUNTAMIENTO MUNICIPAL DE POSTRER RÍO</t>
  </si>
  <si>
    <t>7102-AYUNTAMIENTO MUNICIPAL DE SAN FELIPE DE PUERTO PLATA</t>
  </si>
  <si>
    <t>7103-AYUNTAMIENTO MUNICIPAL DE QUISQUEYA</t>
  </si>
  <si>
    <t>7104-AYUNTAMIENTO MUNICIPAL DE RAMÓN SANTANA</t>
  </si>
  <si>
    <t>7105-AYUNTAMIENTO MUNICIPAL DE RESTAURACIÓN</t>
  </si>
  <si>
    <t>7106-AYUNTAMIENTO MUNICIPAL DE RÍO SAN JUAN</t>
  </si>
  <si>
    <t>7107-AYUNTAMIENTO MUNICIPAL DE SABANA DE LA MAR</t>
  </si>
  <si>
    <t>7108-AYUNTAMIENTO MUNICIPAL DE SABANA GRANDE DE BOYÁ</t>
  </si>
  <si>
    <t>7109-AYUNTAMIENTO MUNICIPAL DE SABANA GRANDE DE PALENQUE</t>
  </si>
  <si>
    <t>7110-AYUNTAMIENTO MUNICIPAL DE SABANA IGLESIA</t>
  </si>
  <si>
    <t>7111-AYUNTAMIENTO MUNICIPAL DE SABANA LARGA (SAN JOSÉ DE OCOA)</t>
  </si>
  <si>
    <t>7112-AYUNTAMIENTO MUNICIPAL DE SABANA YEGUA</t>
  </si>
  <si>
    <t>7113-AYUNTAMIENTO MUNICIPAL DE SALCEDO</t>
  </si>
  <si>
    <t>7114-AYUNTAMIENTO MUNICIPAL DE SANTA BÁRBARA DE SAMANÁ</t>
  </si>
  <si>
    <t>7115-AYUNTAMIENTO  MUNICIPAL DE SÁNCHEZ</t>
  </si>
  <si>
    <t>7116-AYUNTAMIENTO MUNICIPAL DE SAN CRISTÓBAL</t>
  </si>
  <si>
    <t>7117-AYUNTAMIENTO MUNICIPAL DE SAN FRANCISCO DE MACORÍS</t>
  </si>
  <si>
    <t>7118-AYUNTAMIENTO MUNICIPAL DE SAN GREGORIO DE NIGUA</t>
  </si>
  <si>
    <t>7119-AYUNTAMIENTO MUNICIPAL DE SAN IGNACIO DE SABANETA</t>
  </si>
  <si>
    <t>7120-AYUNTAMIENTO MUNICIPAL DE SAN JOSÉ DE LAS MATAS</t>
  </si>
  <si>
    <t>7121-AYUNTAMIENTO MUNICIPAL DE SAN JOSÉ DE OCOA</t>
  </si>
  <si>
    <t>7122-AYUNTAMIENTO MUNICIPAL DE SAN JUAN DE LA MAGUANA</t>
  </si>
  <si>
    <t>7123-AYUNTAMIENTO MUNICIPAL DE SAN PEDRO DE MACORÍS</t>
  </si>
  <si>
    <t>7124-AYUNTAMIENTO MUNICIPAL DE SANTIAGO DE LOS CABALLEROS</t>
  </si>
  <si>
    <t>7125-AYUNTAMIENTO MUNICIPAL DE SAN RAFAEL DEL YUMA</t>
  </si>
  <si>
    <t>7126-AYUNTAMIENTO MUNICIPAL DE SAN VICTOR</t>
  </si>
  <si>
    <t>7128-AYUNTAMIENTO MUNICIPAL DE TÁBARA ARRIBA</t>
  </si>
  <si>
    <t>7129-AYUNTAMIENTO MUNICIPAL DE TAMAYO</t>
  </si>
  <si>
    <t>7130-AYUNTAMIENTO MUNICIPAL DE TAMBORIL</t>
  </si>
  <si>
    <t>7131-AYUNTAMIENTO MUNICIPAL DE TENARES</t>
  </si>
  <si>
    <t>7132-JUNTA DE DISTRITO MUNICIPAL DE UVILLA</t>
  </si>
  <si>
    <t>7133-AYUNTAMIENTO MUNICIPAL DE SANTA CRUZ DE MAO</t>
  </si>
  <si>
    <t>7134-AYUNTAMIENTO MUNICIPAL DE VALLEJUELO</t>
  </si>
  <si>
    <t>7136-AYUNTAMIENTO MUNICIPAL DE VILLA ALTAGRACIA</t>
  </si>
  <si>
    <t>7137-AYUNTAMIENTO MUNICIPAL DE VILLA BISONÓ</t>
  </si>
  <si>
    <t>7138-AYUNTAMIENTO MUNICIPAL DE VILLA GONZÁLEZ</t>
  </si>
  <si>
    <t>7139-AYUNTAMIENTO MUNICIPAL DE VILLA ISABELA</t>
  </si>
  <si>
    <t>7140-AYUNTAMIENTO MUNICIPAL DE VILLA JARAGUA</t>
  </si>
  <si>
    <t>7142-AYUNTAMIENTO MUNICIPAL DE VILLA TAPIA</t>
  </si>
  <si>
    <t>7144-AYUNTAMIENTO MUNICIPAL DE YAGUATE</t>
  </si>
  <si>
    <t>7145-AYUNTAMIENTO MUNICIPAL DE YAMASÁ</t>
  </si>
  <si>
    <t>7146-AYUNTAMIENTO MUNICIPAL DE PUEBLO VIEJO</t>
  </si>
  <si>
    <t>7147-AYUNTAMIENTO MUNICIPAL DE EL PINO</t>
  </si>
  <si>
    <t>7148-AYUNTAMIENTO MUNICIPAL DE RANCHO ARRIBA</t>
  </si>
  <si>
    <t>7149-AYUNTAMIENTO MUNICIPAL DE PERALVILLO</t>
  </si>
  <si>
    <t>7150-AYUNTAMIENTO MUNICIPAL DE MATANZAS</t>
  </si>
  <si>
    <t>7151-JUNTA DE DISTRITO MUNICIPAL DE VILLA FUNDACIÓN</t>
  </si>
  <si>
    <t>7152-JUNTA DE DISTRITO MUNICIPAL DE SABANA BUEY</t>
  </si>
  <si>
    <t>7153-AYUNTAMIENTO MUNICIPAL DE BAITOA</t>
  </si>
  <si>
    <t>7154-JUNTA DE DISTRITO MUNICIPAL DE LA CIÉNAGA (SAN JOSÉ DE OCOA)</t>
  </si>
  <si>
    <t>7155-JUNTA DE DISTRITO MUNICIPAL DE RÍO LIMPIO</t>
  </si>
  <si>
    <t>7156-JUNTA DE DISTRITO MUNICIPAL DE TIREO ARRIBA</t>
  </si>
  <si>
    <t>7158-JUNTA DE DISTRITO MUNICIPAL DE AMIAMA GÓMEZ</t>
  </si>
  <si>
    <t>7159-JUNTA DE DISTRITO MUNICIPAL DE AMINA</t>
  </si>
  <si>
    <t>7160-JUNTA DE DISTRITO MUNICIPAL DE ANGELINA</t>
  </si>
  <si>
    <t>7161-JUNTA DE DISTRITO MUNICIPAL DE ARROYO BARRIL</t>
  </si>
  <si>
    <t>7162-JUNTA DE DISTRITO MUNICIPAL DE ARROYO CANO</t>
  </si>
  <si>
    <t>7163-JUNTA DE DISTRITO MUNICIPAL DE ARROYO DULCE</t>
  </si>
  <si>
    <t>7164-JUNTA DE DISTRITO MUNICIPAL DE ARROYO SALADO</t>
  </si>
  <si>
    <t>7165-JUNTA DE DISTRITO MUNICIPAL DE BAHORUCO</t>
  </si>
  <si>
    <t>7166-JUNTA DE DISTRITO MUNICIPAL DE BARRO ARRIBA</t>
  </si>
  <si>
    <t>7168-JUNTA DE DISTRITO MUNICIPAL DE BAYAHIBE</t>
  </si>
  <si>
    <t>7169-JUNTA DE DISTRITO MUNICIPAL DE BELLOSO</t>
  </si>
  <si>
    <t>7170-JUNTA DE DISTRITO MUNICIPAL DE BLANCO</t>
  </si>
  <si>
    <t>7171-JUNTA DE DISTRITO MUNICIPAL DE BOCA DE CACHÓN</t>
  </si>
  <si>
    <t>7172-JUNTA DE DISTRITO MUNICIPAL DE BOCA DE YUMA</t>
  </si>
  <si>
    <t>7173-JUNTA DE DISTRITO MUNICIPAL DE BOYÁ</t>
  </si>
  <si>
    <t>7174-JUNTA DE DISTRITO MUNICIPAL DE BUENA VISTA</t>
  </si>
  <si>
    <t>7175-JUNTA DE DISTRITO MUNICIPAL DE CABARETE</t>
  </si>
  <si>
    <t>7176-JUNTA DE DISTRITO MUNICIPAL DE CANA CHAPETÓN</t>
  </si>
  <si>
    <t>7177-JUNTA DE DISTRITO MUNICIPAL DE CANCA LA REYNA</t>
  </si>
  <si>
    <t>7178-JUNTA DE DISTRITO MUNICIPAL DE CANOA</t>
  </si>
  <si>
    <t>7179-JUNTA DE DISTRITO MUNICIPAL DE CAÑONGO</t>
  </si>
  <si>
    <t>7180-JUNTA DE DISTRITO MUNICIPAL DE CAPOTILLO</t>
  </si>
  <si>
    <t>7181-JUNTA DE DISTRITO MUNICIPAL DE CATALINA</t>
  </si>
  <si>
    <t>7182-JUNTA DE DISTRITO MUNICIPAL DE CENOVI</t>
  </si>
  <si>
    <t>7183-JUNTA DE DISTRITO MUNICIPAL DE CHIRINO</t>
  </si>
  <si>
    <t>7185-AYUNTAMIENTO MUNICIPAL DE CRISTÓBAL</t>
  </si>
  <si>
    <t>7186-JUNTA DE DISTRITO MUNICIPAL DE CRUCE DE GUAYACANES</t>
  </si>
  <si>
    <t>7187-JUNTA DE DISTRITO MUNICIPAL DE CUMAYASA</t>
  </si>
  <si>
    <t>7188-JUNTA DE DISTRITO MUNICIPAL DE DON JUAN</t>
  </si>
  <si>
    <t>7189-JUNTA DE DISTRITO MUNICIPAL EL CACHÓN</t>
  </si>
  <si>
    <t>7190-JUNTA DE DISTRITO MUNICIPAL EL CAIMITO</t>
  </si>
  <si>
    <t>7191-JUNTA DE DISTRITO MUNICIPAL EL CARRETÓN</t>
  </si>
  <si>
    <t>7192-JUNTA DE DISTRITO MUNICIPAL EL CARRIL</t>
  </si>
  <si>
    <t>7193-JUNTA DE DISTRITO MUNICIPAL EL CEDRO (JOBERO)</t>
  </si>
  <si>
    <t>7194-JUNTA DE DISTRITO MUNICIPAL EL HIGUERITO</t>
  </si>
  <si>
    <t>7195-JUNTA DE DISTRITO MUNICIPAL EL LIMÓN (JIMANÍ)</t>
  </si>
  <si>
    <t>7196-JUNTA DE DISTRITO MUNICIPAL EL LIMÓN (SAMANÁ)</t>
  </si>
  <si>
    <t>7197-JUNTA DE DISTRITO MUNICIPAL EL LIMÓN (VILLA GONZÁLEZ)</t>
  </si>
  <si>
    <t>7198-JUNTA DE DISTRITO MUNICIPAL EL PALMAR</t>
  </si>
  <si>
    <t>7201-JUNTA DE DISTRITO MUNICIPAL EL POZO</t>
  </si>
  <si>
    <t>7202-JUNTA DE DISTRITO MUNICIPAL CAMBITA EL PUEBLECITO</t>
  </si>
  <si>
    <t>7203-JUNTA DE DISTRITO MUNICIPAL EL PUERTO</t>
  </si>
  <si>
    <t>7204-JUNTA DE DISTRITO MUNICIPAL EL RANCHITO</t>
  </si>
  <si>
    <t>7205-JUNTA DE DISTRITO MUNICIPAL EL ROSARIO (PUEBLO VIEJO)</t>
  </si>
  <si>
    <t>7206-JUNTA DE DISTRITO MUNICIPAL EL ROSARIO (SAN JUAN)</t>
  </si>
  <si>
    <t>7207-JUNTA DE DISTRITO MUNICIPAL EL RUBIO</t>
  </si>
  <si>
    <t>7209-JUNTA DE DISTRITO MUNICIPAL DE ESTERO HONDO</t>
  </si>
  <si>
    <t>7210-JUNTA DE DISTRITO MUNICIPAL DE FONDO NEGRO</t>
  </si>
  <si>
    <t>7212-JUNTA DE DISTRITO MUNICIPAL DE GANADERO</t>
  </si>
  <si>
    <t>7213-JUNTA DE DISTRITO MUNICIPAL DE GAUTIER</t>
  </si>
  <si>
    <t>7215-JUNTA DE DISTRITO MUNICIPAL DE GUATAPANAL</t>
  </si>
  <si>
    <t>7216-JUNTA DE DISTRITO MUNICIPAL DE GUAYABAL (POSTRER RÍO)</t>
  </si>
  <si>
    <t>7217-JUNTA DE DISTRITO MUNICIPAL DE GUAYABO DULCE</t>
  </si>
  <si>
    <t>7218-AYUNTAMIENTO MUNICIPAL DE GUERRA</t>
  </si>
  <si>
    <t>7219-JUNTA DE DISTRITO MUNICIPAL DE HATILLO PALMA</t>
  </si>
  <si>
    <t>7220-JUNTA DE DISTRITO MUNICIPAL DE HATO DAMAS</t>
  </si>
  <si>
    <t>7221-JUNTA DE DISTRITO MUNICIPAL DE HATO DEL PADRE</t>
  </si>
  <si>
    <t>7222-JUNTA DE DISTRITO MUNICIPAL DE HATO DEL YAQUE</t>
  </si>
  <si>
    <t>7223-JUNTA DE DISTRITO MUNICIPAL DE HATO VIEJO</t>
  </si>
  <si>
    <t>7224-JUNTA DE DISTRITO MUNICIPAL DE JAIBÓN (LAGUNA SALADA)</t>
  </si>
  <si>
    <t>7225-JUNTA DE DISTRITO MUNICIPAL DE JAIBÓN (PUEBLO NUEVO)</t>
  </si>
  <si>
    <t>7226-JUNTA DE DISTRITO MUNICIPAL DE JAMAO AFUERA</t>
  </si>
  <si>
    <t>7227-AYUNTAMIENTO MUNICIPAL DE JAQUIMEYES</t>
  </si>
  <si>
    <t>7228-JUNTA DE DISTRITO MUNICIPAL DE JICOMÉ</t>
  </si>
  <si>
    <t>7229-JUNTA DE DISTRITO MUNICIPAL DE JOBA ARRIBA</t>
  </si>
  <si>
    <t>7230-JUNTA DE DISTRITO MUNICIPAL DE JOSÉ FRANCISCO PEÑA GÓMEZ</t>
  </si>
  <si>
    <t>7231-JUNTA DE DISTRITO MUNICIPAL DE JUAN ADRIÁN</t>
  </si>
  <si>
    <t>7232-JUNTA DE DISTRITO MUNICIPAL DE JUAN LÓPEZ</t>
  </si>
  <si>
    <t>7233-JUNTA DE DISTRITO MUNICIPAL DE JUANCHO</t>
  </si>
  <si>
    <t>7234-JUNTA DE DISTRITO MUNICIPAL DE JUMA BEJUCAL</t>
  </si>
  <si>
    <t>7235-JUNTA DE DISTRITO MUNICIPAL DE JUNCALITO</t>
  </si>
  <si>
    <t>7237-JUNTA DE DISTRITO MUNICIPAL DE LA CALETA</t>
  </si>
  <si>
    <t>7238-JUNTA DE DISTRITO MUNICIPAL DE LA CANELA</t>
  </si>
  <si>
    <t>7239-JUNTA DE DISTRITO MUNICIPAL DE LA CAYA</t>
  </si>
  <si>
    <t>7240-AYUNTAMIENTO MUNICIPAL DE LA CIÉNAGA (BARAHONA)</t>
  </si>
  <si>
    <t>7241-JUNTA DE DISTRITO MUNICIPAL DE LA COLONIA</t>
  </si>
  <si>
    <t>7242-JUNTA DE DISTRITO MUNICIPAL DE LA CUCHILLA</t>
  </si>
  <si>
    <t>7243-JUNTA DE DISTRITO MUNICIPAL DE LA CUESTA</t>
  </si>
  <si>
    <t>7244-JUNTA DE DISTRITO MUNICIPAL DE LA ENTRADA</t>
  </si>
  <si>
    <t>7245-JUNTA DE DISTRITO MUNICIPAL DE LA ISABELA</t>
  </si>
  <si>
    <t>7246-JUNTA DE DISTRITO MUNICIPAL DE LA JAIBA</t>
  </si>
  <si>
    <t>7247-JUNTA DE DISTRITO MUNICIPAL DE LA ORTEGA</t>
  </si>
  <si>
    <t>7248-JUNTA DE DISTRITO MUNICIPAL DE LA PEÑA</t>
  </si>
  <si>
    <t>7249-JUNTA DE DISTRITO MUNICIPAL DE LA SIEMBRA</t>
  </si>
  <si>
    <t>7250-JUNTA DE DISTRITO MUNICIPAL DE LA VICTORIA</t>
  </si>
  <si>
    <t>7251-JUNTA DE DISTRITO MUNICIPAL DE LAS BARÍAS (BANÍ)</t>
  </si>
  <si>
    <t>7252-JUNTA DE DISTRITO MUNICIPAL DE LAS CAÑITAS (ELUPINA CORDERO)</t>
  </si>
  <si>
    <t>7253-JUNTA DE DISTRITO MUNICIPAL DE LAS CLAVELLINAS</t>
  </si>
  <si>
    <t>7255-JUNTA DE DISTRITO MUNICIPAL DE LAS GALERAS</t>
  </si>
  <si>
    <t>7256-JUNTA DE DISTRITO MUNICIPAL DE LAS GORDAS</t>
  </si>
  <si>
    <t>7257-JUNTA DE DISTRITO MUNICIPAL DE LAS LAGUNAS (PADRE LAS CASAS)</t>
  </si>
  <si>
    <t>7258-JUNTA DE DISTRITO MUNICIPAL DE LAS LAGUNAS (MOCA)</t>
  </si>
  <si>
    <t>7259-JUNTA DE DISTRITO MUNICIPAL DE LAS PLACETAS</t>
  </si>
  <si>
    <t>7261-AYUNTAMIENTO MUNICIPAL DE LOS ALCARRIZOS</t>
  </si>
  <si>
    <t>7262-JUNTA DE DISTRITO MUNICIPAL DE LOS BOTADOS</t>
  </si>
  <si>
    <t>7263-JUNTA DE DISTRITO MUNICIPAL DE LOS JOVILLOS</t>
  </si>
  <si>
    <t>7264-JUNTA DE DISTRITO MUNICIPAL DE LOS PATOS</t>
  </si>
  <si>
    <t>7265-JUNTA DE DISTRITO MUNICIPAL DE LOS TOROS</t>
  </si>
  <si>
    <t>7266-JUNTA DE DISTRITO MUNICIPAL DE MAIZAL</t>
  </si>
  <si>
    <t>7267-JUNTA DE DISTRITO MUNICIPAL DE MAJAGUAL</t>
  </si>
  <si>
    <t>7268-JUNTA DE DISTRITO MUNICIPAL DE MANUEL BUENO</t>
  </si>
  <si>
    <t>7269-JUNTA DE DISTRITO MUNICIPAL DE MATA PALACIO</t>
  </si>
  <si>
    <t>7270-JUNTA DE DISTRITO MUNICIPAL DE MATAYAYA</t>
  </si>
  <si>
    <t>7271-JUNTA DE DISTRITO MUNICIPAL DE MEDINA</t>
  </si>
  <si>
    <t>7272-JUNTA DE DISTRITO MUNICIPAL DE MONSERRAT</t>
  </si>
  <si>
    <t>7273-JUNTA DE DISTRITO MUNICIPAL DE MONTE DE LA JAGUA</t>
  </si>
  <si>
    <t>7274-JUNTA DE DISTRITO MUNICIPAL DE NAVAS</t>
  </si>
  <si>
    <t>7275-JUNTA DE DISTRITO MUNICIPAL DE NIZAO LAS AUYAMAS</t>
  </si>
  <si>
    <t>7276-JUNTA DE DISTRITO MUNICIPAL DE NUEVO BRASIL</t>
  </si>
  <si>
    <t>7277-JUNTA DE DISTRITO MUNICIPAL DE PALMAR ARRIBA</t>
  </si>
  <si>
    <t>7278-JUNTA DE DISTRITO MUNICIPAL DE PALMAR DE OCOA</t>
  </si>
  <si>
    <t>7279-JUNTA DE DISTRITO MUNICIPAL DE PALO ALTO</t>
  </si>
  <si>
    <t>7280-JUNTA DE DISTRITO MUNICIPAL DE PALO VERDE</t>
  </si>
  <si>
    <t>7281-JUNTA DE DISTRITO MUNICIPAL DE PAYA</t>
  </si>
  <si>
    <t>7283-JUNTA DE DISTRITO MUNICIPAL DE PEDRO CORTO</t>
  </si>
  <si>
    <t>7284-JUNTA DE DISTRITO MUNICIPAL DE PESCADERÍA</t>
  </si>
  <si>
    <t>7285-JUNTA DE DISTRITO MUNICIPAL DE PIZARRETE</t>
  </si>
  <si>
    <t>7286-JUNTA DE DISTRITO MUNICIPAL DE PLATANAL</t>
  </si>
  <si>
    <t>7287-JUNTA DE DISTRITO MUNICIPAL DE PROYECTO 4</t>
  </si>
  <si>
    <t>7288-JUNTA DE DISTRITO MUNICIPAL DE QUITA CORAZA</t>
  </si>
  <si>
    <t>7289-JUNTA DE DISTRITO MUNICIPAL DE QUITA SUEÑO</t>
  </si>
  <si>
    <t>7290-JUNTA DE DISTRITO MUNICIPAL DE RINCÓN</t>
  </si>
  <si>
    <t>7291-JUNTA DE DISTRITO MUNICIPAL DE RÍO VERDE ARRIBA</t>
  </si>
  <si>
    <t>7292-JUNTA DE DISTRITO MUNICIPAL DE SABANA ALTA</t>
  </si>
  <si>
    <t>7293-JUNTA DE DISTRITO MUNICIPAL DE SABANETA DE YÁSICA</t>
  </si>
  <si>
    <t>7294-JUNTA DE DISTRITO MUNICIPAL DE SABANA DEL PUERTO</t>
  </si>
  <si>
    <t>7296-JUNTA DE DISTRITO MUNICIPAL DE SABANA LARGA (ELÍAS PIÑA)</t>
  </si>
  <si>
    <t>7297-JUNTA DE DISTRITO MUNICIPAL DE SABANETA</t>
  </si>
  <si>
    <t>7298-JUNTA DE DISTRITO MUNICIPAL DE LA SABINA</t>
  </si>
  <si>
    <t>7299-JUNTA DE DISTRITO MUNICIPAL DE SAN FRANCISCO DE JACAGUA</t>
  </si>
  <si>
    <t>7300-JUNTA DE DISTRITO MUNICIPAL DE SAN JOSÉ DE MATANZAS</t>
  </si>
  <si>
    <t>7301-JUNTA DE DISTRITO MUNICIPAL DE SAN JOSÉ DEL PUERTO</t>
  </si>
  <si>
    <t>7302-JUNTA DE DISTRITO MUNICIPAL DE SAN LUIS</t>
  </si>
  <si>
    <t>7303-JUNTA DE DISTRITO MUNICIPAL DE SANTANA (NIZAO)</t>
  </si>
  <si>
    <t>7304-JUNTA DE DISTRITO MUNICIPAL DE SANTANA (TAMAYO)</t>
  </si>
  <si>
    <t>7305-JUNTA DE DISTRITO MUNICIPAL DE TÁBARA ABAJO</t>
  </si>
  <si>
    <t>7306-JUNTA DE DISTRITO MUNICIPAL DE VENGAN A VER</t>
  </si>
  <si>
    <t>7307-JUNTA DE DISTRITO MUNICIPAL DE VERAGUA</t>
  </si>
  <si>
    <t>7308-AYUNTAMIENTO MUNICIPAL DE VILLA MONTELLANO</t>
  </si>
  <si>
    <t>7309-JUNTA DE DISTRITO MUNICIPAL DE VILLA DE PEDRO SÁNCHEZ</t>
  </si>
  <si>
    <t>7310-JUNTA DE DISTRITO MUNICIPAL DE VILLA ELISA</t>
  </si>
  <si>
    <t>7311-AYUNTAMIENTO MUNICIPAL DE VILLA HERMOSA</t>
  </si>
  <si>
    <t>7312-AYUNTAMIENTO MUNICIPAL DE VILLA LA MATA</t>
  </si>
  <si>
    <t>7313-JUNTA DE DISTRITO MUNICIPAL DE VILLA SOMBRERO</t>
  </si>
  <si>
    <t>7314-JUNTA DE DISTRITO MUNICIPAL DE VILLA DE SONADOR</t>
  </si>
  <si>
    <t>7315-JUNTA DE DISTRITO MUNICIPAL DE VILLARPANDO</t>
  </si>
  <si>
    <t>7316-JUNTA DE DISTRITO MUNICIPAL DE YÁSICA ARRIBA</t>
  </si>
  <si>
    <t>7317-JUNTA DE DISTRITO MUNICIPAL DE YERBA BUENA</t>
  </si>
  <si>
    <t>7318-AYUNTAMIENTO MUNICIPAL DE PUÑAL</t>
  </si>
  <si>
    <t>7319-AYUNTAMIENTO MUNICIPAL DE GUAYACANES</t>
  </si>
  <si>
    <t>7320-JUNTA DE DISTRITO MUNICIPAL DE PANTOJA</t>
  </si>
  <si>
    <t>7321-JUNTA DE DISTRITO MUNICIPAL DE PALMAREJO ?- VILLA LINDA</t>
  </si>
  <si>
    <t>7322-JUNTA DE DISTRITO MUNICIPAL DE LA GUÁYIGA</t>
  </si>
  <si>
    <t>7323-JUNTA DE DISTRITO MUNICIPAL DE LA CUABA</t>
  </si>
  <si>
    <t>7324-JUNTA DE DISTRITO MUNICIPAL DE EL LIMONAL</t>
  </si>
  <si>
    <t>7325-JUNTA DE DISTRITO MUNICIPAL DE NARANJAL</t>
  </si>
  <si>
    <t>7326-JUNTA DE DISTRITO MUNICIPAL DE LAS BARIAS LA ESTANCIA (AZUA)</t>
  </si>
  <si>
    <t>7327-JUNTA DE DISTRITO MUNICIPAL DE BARRERAS</t>
  </si>
  <si>
    <t>7328-JUNTA DE DISTRITO MUNICIPAL DE DOÑA EMMA BALAGUER VIUDA VALLEJO</t>
  </si>
  <si>
    <t>7329-JUNTA DE DISTRITO MUNICIPAL DE LAS LOMAS</t>
  </si>
  <si>
    <t>7330-JUNTA DE DISTRITO MUNICIPAL DE CLAVELLINA (AZUA)</t>
  </si>
  <si>
    <t>7331-JUNTA DE DISTRITO MUNICIPAL DE PUERTO VIEJO</t>
  </si>
  <si>
    <t>7333-JUNTA DE DISTRITO MUNICIPAL DE LOS FRÍOS</t>
  </si>
  <si>
    <t>7334-JUNTA DE DISTRITO MUNICIPAL DE HATO NUEVO CORTES</t>
  </si>
  <si>
    <t>7335-JUNTA DE DISTRITO MUNICIPAL DE PROYECTO 2C</t>
  </si>
  <si>
    <t>7336-JUNTA DE DISTRITO MUNICIPAL DE LA JAGUA</t>
  </si>
  <si>
    <t>7337-JUNTA DE DISTRITO MUNICIPAL DE GUANITO (SAN JUAN DE LA MAGUANA)</t>
  </si>
  <si>
    <t>7338-JUNTA DE DISTRITO MUNICIPAL DE LAS CHARCAS DE MARÍA NOVA</t>
  </si>
  <si>
    <t>7339-JUNTA DE DISTRITO MUNICIPAL DE LAS MAGUANAS HATO NUEVO</t>
  </si>
  <si>
    <t>7340-JUNTA DE DISTRITO MUNICIPAL DE CARRERA DE YEGUAS</t>
  </si>
  <si>
    <t>7341-JUNTA DE DISTRITO MUNICIPAL DE JÍNOVA</t>
  </si>
  <si>
    <t>7342-JUNTA DE DISTRITO MUNICIPAL DE JORGILLO</t>
  </si>
  <si>
    <t>7343-JUNTA DE DISTRITO MUNICIPAL DE GUAYABO</t>
  </si>
  <si>
    <t>7344-JUNTA DE DISTRITO MUNICIPAL DE SABANA CRUZ</t>
  </si>
  <si>
    <t>7345-JUNTA DE DISTRITO MUNICIPAL DE SABANA HIGUERO</t>
  </si>
  <si>
    <t>7346-JUNTA DE DISTRITO MUNICIPAL DE RANCHO DE LA GUARDIA</t>
  </si>
  <si>
    <t>7347-JUNTA DE DISTRITO MUNICIPAL DE GUANITO (EL LLANO)</t>
  </si>
  <si>
    <t>7348-JUNTA DE DISTRITO MUNICIPAL DE LA GUÁZARA</t>
  </si>
  <si>
    <t>7349-JUNTA DE DISTRITO MUNICIPAL DE CABEZA DE TORO</t>
  </si>
  <si>
    <t>7350-JUNTA DE DISTRITO MUNICIPAL DE MENA</t>
  </si>
  <si>
    <t>7351-JUNTA DE DISTRITO MUNICIPAL DE SANTA BÁRBARA EL 6</t>
  </si>
  <si>
    <t>7352-JUNTA DE DISTRITO MUNICIPAL EL SALADO</t>
  </si>
  <si>
    <t>7353-JUNTA DE DISTRITO MUNICIPAL DE BATEY 8</t>
  </si>
  <si>
    <t>7354-JUNTA DE DISTRITO MUNICIPAL DE CALETA (LA ROMANA)</t>
  </si>
  <si>
    <t>7356-JUNTA DE DISTRITO MUNICIPAL DE SANTA LUCÍA</t>
  </si>
  <si>
    <t>7357-JUNTA DE DISTRITO MUNICIPAL DE GINA</t>
  </si>
  <si>
    <t>7358-JUNTA DE DISTRITO MUNICIPAL DE VERÓN PUNTA CANA</t>
  </si>
  <si>
    <t>7359-JUNTA DE DISTRITO MUNICIPAL DE JAYACO</t>
  </si>
  <si>
    <t>7360-JUNTA DE DISTRITO MUNICIPAL DE ARROYO TORO MASIPEDRO</t>
  </si>
  <si>
    <t>7361-JUNTA DE DISTRITO MUNICIPAL DE LA SALVIA LOS QUEMADOS</t>
  </si>
  <si>
    <t>7362-JUNTA DE DISTRITO MUNICIPAL DE MANABAO</t>
  </si>
  <si>
    <t>7363-JUNTA DE DISTRITO MUNICIPAL DE VILLA MAGANTE</t>
  </si>
  <si>
    <t>7364-JUNTA DE DISTRITO MUNICIPAL DE JAYA</t>
  </si>
  <si>
    <t>7365-JUNTA DE DISTRITO MUNICIPAL DE DON ANTONIO GUZMÁN FERNÁNDEZ</t>
  </si>
  <si>
    <t>7368-JUNTA DE DISTRITO MUNICIPAL DE COMEDERO ARRIBA</t>
  </si>
  <si>
    <t>7369-JUNTA DE DISTRITO MUNICIPAL DE CABALLERO</t>
  </si>
  <si>
    <t>7370-JUNTA DE DISTRITO MUNICIPAL DE HERNANDO ALONSO</t>
  </si>
  <si>
    <t>7371-JUNTA DE DISTRITO MUNICIPAL DE ARROYO AL MEDIO</t>
  </si>
  <si>
    <t>7372-JUNTA DE DISTRITO MUNICIPAL DE CANCA LA PIEDRA</t>
  </si>
  <si>
    <t>7373-JUNTA DE DISTRITO MUNICIPAL DE LAS PALOMAS</t>
  </si>
  <si>
    <t>7374-JUNTA DE DISTRITO MUNICIPAL DE GUAYABAL (PUÑAL)</t>
  </si>
  <si>
    <t>7375-JUNTA DE DISTRITO MUNICIPAL DE CANABACOA</t>
  </si>
  <si>
    <t>7376-JUNTA DE DISTRITO MUNICIPAL DE MAIMÓN (PUERTO PLATA)</t>
  </si>
  <si>
    <t>7377-JUNTA DE DISTRITO MUNICIPAL DE RÍO GRANDE</t>
  </si>
  <si>
    <t>7378-JUNTA DE DISTRITO MUNICIPAL EL ESTRECHO DE LUPERÓN OMAR BROSS</t>
  </si>
  <si>
    <t>7379-JUNTA DE DISTRITO MUNICIPAL DE BOCA DE MAO</t>
  </si>
  <si>
    <t>7380-JUNTA DE DISTRITO MUNICIPAL DE PARADERO</t>
  </si>
  <si>
    <t>7381-JUNTA DE DISTRITO MUNICIPAL DE SANTIAGO DE LA CRUZ</t>
  </si>
  <si>
    <t>7382-JUNTA DE DISTRITO MUNICIPAL DE GUALETE</t>
  </si>
  <si>
    <t>7383-JUNTA DE DISTRITO MUNICIPAL DE VILLA CENTRAL</t>
  </si>
  <si>
    <t>7384-JUNTA DE DISTRITO MUNICIPAL DE LA ZANJA</t>
  </si>
  <si>
    <t>7385-AYUNTAMIENTO MUNICIPAL DE EL PEÑÓN</t>
  </si>
  <si>
    <t>7386-JUNTA DE DISTRITO MUNICIPAL MAMÁ TINGÓ</t>
  </si>
  <si>
    <t>7387-JUNTA DE DISTRITO MUNICIPAL DE TAVERA</t>
  </si>
  <si>
    <t>7388-JUNTA DE DISTRITO MUNICIPAL DE ZAMBRANA ABAJO</t>
  </si>
  <si>
    <t>7389-JUNTA DE DISTRITO MUNICIPAL DE DON JUAN RODRÍGUEZ</t>
  </si>
  <si>
    <t>7390-JUNTA DE DISTRITO MUNICIPAL DE DOÑA ANA</t>
  </si>
  <si>
    <t>7391-JUNTA DE DISTRITO MUNICIPAL DE HATILLO</t>
  </si>
  <si>
    <t>7392-JUNTA DE DISTRITO MUNICIPAL DE QUITA SUEÑO (BAJOS DE HAINA)</t>
  </si>
  <si>
    <t>7393-JUNTA DE DISTRITO MUNICIPAL DE SANTA MARÍA</t>
  </si>
  <si>
    <t>7394-JUNTA DE DISTRITO MUNICIPAL SANTIAGO OESTE</t>
  </si>
  <si>
    <t xml:space="preserve">EMPRESAS PÚBLICAS NO FINANCIERAS </t>
  </si>
  <si>
    <t>6102-CORPORACIÓN DEL ACUEDUCTO Y ALCANTARILLADO DE SANTO DOMINGO</t>
  </si>
  <si>
    <t>6103-CORPORACION ESTATAL DE RADIO Y TELEVISON ( CERTV)</t>
  </si>
  <si>
    <t>6104-CORPORACIÓN DE ACUEDUCTO Y ALCANTARILLADO DE SANTIAGO</t>
  </si>
  <si>
    <t>6107-CORPORACIÓN DE ACUEDUCTO Y ALCANTARILLADO DE MOCA</t>
  </si>
  <si>
    <t>6108-CORPORACIÓN DE ACUEDUCTO Y ALCANTARILLADO DE LA ROMANA</t>
  </si>
  <si>
    <t>6109-CORPORACIÓN DE ACUEDUCTO Y ALCANTARILLADO DE PUERTO PLATA</t>
  </si>
  <si>
    <t>6110-CONSEJO ESTATAL DEL AZUCAR</t>
  </si>
  <si>
    <t>6111-INSTITUTO DE ESTABILIZACIÓN DE PRECIOS</t>
  </si>
  <si>
    <t>6112-INSTITUTO NACIONAL DE AGUAS POTABLES Y ALCANTARILLADOS</t>
  </si>
  <si>
    <t>6114-CORPORACIÓN DE FOMENTO HOTELERO Y DESARROLLO DEL TURISMO</t>
  </si>
  <si>
    <t>6115-INSTITUTO POSTAL DOMINICANO</t>
  </si>
  <si>
    <t>6116-AUTORIDAD PORTUARIA DOMINICANA</t>
  </si>
  <si>
    <t>6118-LOTERIA NACIONAL</t>
  </si>
  <si>
    <t>6120-PROYECTO LA CRUZ DE MANZANILLO</t>
  </si>
  <si>
    <t>6121-CORPORACION DE ACUEDUCTO Y ALCANTARILLADO DE BOCA CHICA</t>
  </si>
  <si>
    <t>6122-CORPORACION DE ACUEDUCTO Y ALCANTARILLADO DE MONSEÑOR NOUEL</t>
  </si>
  <si>
    <t>6123-EMPRESA DE GENERACION HIDROELECTRICA DOMINICANA (EGEHID)</t>
  </si>
  <si>
    <t>6124-EMPRESA DE TRANSMISION ELECTRICA DOMINICANA ( ETED)</t>
  </si>
  <si>
    <t>6125-CORPORACION DE ACUEDUCTO Y ALCANTARILLADO DE LA VEGA</t>
  </si>
  <si>
    <t>6128-EMPRESA ELECTRICA DEL NORTE (EDENORTE)</t>
  </si>
  <si>
    <t>6129-EMPRESA ELECTRICA DEL SUR (EDESUR)</t>
  </si>
  <si>
    <t>6130-EMPRESA ELECTRICA DEL ESTE (EDEESTE)</t>
  </si>
  <si>
    <t>6131-OPERADORA METROPOLITANA DE SERVICIOS DE AUTOBUSES (OMSA)</t>
  </si>
  <si>
    <t>6133-INDUSTRIA MILITAR DOMINICANA</t>
  </si>
  <si>
    <t>Tabla 20. Presupuesto Formulado del Sector Público no Financiero Consolidado</t>
  </si>
  <si>
    <t>Tabla 21.  Presupuesto Formulado del Sector Público No Financiero Consolidado
Clasificación Económica por Objeto del Gasto</t>
  </si>
  <si>
    <t>Tabla 22.  Presupuesto Formulado del Sector Público No financiero Consolidado
Clasificación Económica por Finalidad de Gastos</t>
  </si>
  <si>
    <t>Tabla 23.  Presupuesto Formulado del Sector Público Consolidado No Financiero
Clasificación Económica por Fuente de Financiamiento de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</si>
</sst>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(* #,##0.00_);_(* \(#,##0.00\);_(* &quot;-&quot;??_);_(@_)"/>
    <numFmt numFmtId="164" formatCode="#,##0.0"/>
    <numFmt numFmtId="165" formatCode="0.0"/>
    <numFmt numFmtId="166" formatCode="_(* #,##0.0_);_(* \(#,##0.0\);_(* &quot;-&quot;??_);_(@_)"/>
    <numFmt numFmtId="167" formatCode="#0.0"/>
    <numFmt numFmtId="168" formatCode="yyyy\-mm\-dd"/>
    <numFmt numFmtId="169" formatCode="0.0%"/>
    <numFmt numFmtId="170" formatCode="#,##0.0,,"/>
    <numFmt numFmtId="171" formatCode="_(* #,##0.0,,_);_(* \(#,##0.0,,\);_(* &quot;-&quot;?_);_(@_)"/>
    <numFmt numFmtId="172" formatCode="_-* #,##0.00_-;\-* #,##0.00_-;_-* &quot;-&quot;??_-;_-@_-"/>
    <numFmt numFmtId="173" formatCode="_(* #,##0_);_(* \(#,##0\);_(* &quot;-&quot;??_);_(@_)"/>
    <numFmt numFmtId="174" formatCode="_(* #,##0.0_);_(* \(#,##0.0\);_(* &quot;-&quot;?_);_(@_)"/>
    <numFmt numFmtId="175" formatCode="_-* #,##0.00\ _€_-;\-* #,##0.00\ _€_-;_-* &quot;-&quot;??\ _€_-;_-@_-"/>
    <numFmt numFmtId="176" formatCode="#,##0.0,,_);\(#,##0.0,,\)"/>
  </numFmts>
  <fonts count="8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name val="Avenir Next LT Pro"/>
      <family val="2"/>
    </font>
    <font>
      <b/>
      <sz val="22"/>
      <color rgb="FF000000"/>
      <name val="Avenir Next LT Pro"/>
      <family val="2"/>
    </font>
    <font>
      <b/>
      <sz val="18"/>
      <color rgb="FF000000"/>
      <name val="Avenir Next LT Pro"/>
      <family val="2"/>
    </font>
    <font>
      <sz val="14"/>
      <color rgb="FF000000"/>
      <name val="Avenir Next LT Pro"/>
      <family val="2"/>
    </font>
    <font>
      <sz val="16"/>
      <color rgb="FF000000"/>
      <name val="Avenir Next LT Pro"/>
      <family val="2"/>
    </font>
    <font>
      <sz val="12"/>
      <color rgb="FF000000"/>
      <name val="Avenir Next LT Pro"/>
      <family val="2"/>
    </font>
    <font>
      <sz val="14"/>
      <color theme="1"/>
      <name val="Arial"/>
      <family val="2"/>
    </font>
    <font>
      <sz val="14"/>
      <color theme="0"/>
      <name val="Arial"/>
      <family val="2"/>
    </font>
    <font>
      <b/>
      <sz val="11"/>
      <color rgb="FF000000"/>
      <name val="Avenir Next LT Pro"/>
      <family val="2"/>
    </font>
    <font>
      <sz val="11"/>
      <color rgb="FF000000"/>
      <name val="Avenir Next LT Pro"/>
      <family val="2"/>
    </font>
    <font>
      <b/>
      <sz val="8"/>
      <color theme="1"/>
      <name val="Avenir Next LT Pro"/>
      <family val="2"/>
    </font>
    <font>
      <sz val="11"/>
      <color theme="1"/>
      <name val="Avenir Next LT Pro"/>
      <family val="2"/>
    </font>
    <font>
      <b/>
      <sz val="12"/>
      <color theme="1"/>
      <name val="Avenir Next LT Pro"/>
      <family val="2"/>
    </font>
    <font>
      <sz val="12"/>
      <color theme="1"/>
      <name val="Avenir Next LT Pro"/>
      <family val="2"/>
    </font>
    <font>
      <b/>
      <sz val="11"/>
      <color theme="0"/>
      <name val="Avenir Next LT Pro"/>
      <family val="2"/>
    </font>
    <font>
      <b/>
      <sz val="11"/>
      <color theme="1"/>
      <name val="Avenir Next LT Pro"/>
      <family val="2"/>
    </font>
    <font>
      <sz val="9"/>
      <color rgb="FFFF0000"/>
      <name val="Segoe UI"/>
      <family val="2"/>
    </font>
    <font>
      <sz val="11"/>
      <color theme="1"/>
      <name val="Aptos Narrow"/>
      <family val="2"/>
    </font>
    <font>
      <sz val="10"/>
      <name val="Avenir Next LT Pro"/>
      <family val="2"/>
    </font>
    <font>
      <sz val="11"/>
      <color indexed="8"/>
      <name val="Calibri"/>
      <family val="2"/>
      <scheme val="minor"/>
    </font>
    <font>
      <sz val="11"/>
      <color theme="0"/>
      <name val="Calibri"/>
      <family val="2"/>
    </font>
    <font>
      <sz val="11"/>
      <name val="Calibri"/>
      <family val="2"/>
      <scheme val="minor"/>
    </font>
    <font>
      <b/>
      <sz val="8"/>
      <color rgb="FF000000"/>
      <name val="Avenir Next LT Pro"/>
      <family val="2"/>
    </font>
    <font>
      <sz val="14"/>
      <color theme="0"/>
      <name val="Avenir Next LT Pro"/>
      <family val="2"/>
    </font>
    <font>
      <b/>
      <sz val="10"/>
      <color theme="0"/>
      <name val="Century"/>
      <family val="1"/>
    </font>
    <font>
      <sz val="9"/>
      <color theme="0"/>
      <name val="Century"/>
      <family val="1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8"/>
      <color theme="0"/>
      <name val="Avenir Next LT Pro"/>
      <family val="2"/>
    </font>
    <font>
      <u/>
      <sz val="11"/>
      <color theme="0"/>
      <name val="Calibri"/>
      <family val="2"/>
      <scheme val="minor"/>
    </font>
    <font>
      <sz val="12"/>
      <color theme="0"/>
      <name val="Avenir Next LT Pro"/>
      <family val="2"/>
    </font>
    <font>
      <b/>
      <sz val="22"/>
      <color theme="0"/>
      <name val="Avenir Next LT Pro"/>
      <family val="2"/>
    </font>
    <font>
      <sz val="16"/>
      <color theme="0"/>
      <name val="Avenir Next LT Pro"/>
      <family val="2"/>
    </font>
    <font>
      <b/>
      <sz val="18"/>
      <color theme="1"/>
      <name val="Avenir Next LT Pro"/>
      <family val="2"/>
    </font>
    <font>
      <b/>
      <sz val="22"/>
      <color theme="1"/>
      <name val="Avenir Next LT Pro"/>
      <family val="2"/>
    </font>
    <font>
      <sz val="14"/>
      <color theme="1"/>
      <name val="Avenir Next LT Pro"/>
      <family val="2"/>
    </font>
    <font>
      <sz val="16"/>
      <color theme="1"/>
      <name val="Avenir Next LT Pro"/>
      <family val="2"/>
    </font>
    <font>
      <sz val="10"/>
      <color theme="1"/>
      <name val="Arial"/>
      <family val="2"/>
    </font>
    <font>
      <sz val="8"/>
      <color theme="1"/>
      <name val="Avenir Next LT Pro"/>
      <family val="2"/>
    </font>
    <font>
      <b/>
      <sz val="14"/>
      <color theme="1"/>
      <name val="Avenir Next LT Pro"/>
      <family val="2"/>
    </font>
    <font>
      <b/>
      <sz val="14"/>
      <color rgb="FF000000"/>
      <name val="Avenir Next LT Pro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venir Next LT Pro"/>
      <family val="2"/>
    </font>
    <font>
      <sz val="14"/>
      <color rgb="FFFF0000"/>
      <name val="Arial"/>
      <family val="2"/>
    </font>
    <font>
      <b/>
      <sz val="8"/>
      <color theme="0"/>
      <name val="Avenir Next LT Pro"/>
      <family val="2"/>
    </font>
    <font>
      <sz val="11"/>
      <color rgb="FFFF0000"/>
      <name val="Calibri"/>
      <family val="2"/>
      <scheme val="minor"/>
    </font>
    <font>
      <sz val="10"/>
      <color rgb="FF000000"/>
      <name val="Avenir Next LT Pro"/>
      <family val="2"/>
    </font>
    <font>
      <sz val="10"/>
      <color theme="1"/>
      <name val="Avenir Next LT Pro"/>
      <family val="2"/>
    </font>
    <font>
      <b/>
      <sz val="12"/>
      <color theme="0"/>
      <name val="Avenir Next LT Pro"/>
      <family val="2"/>
    </font>
    <font>
      <sz val="11"/>
      <color indexed="8"/>
      <name val="Avenir Next LT Pro"/>
      <family val="2"/>
    </font>
    <font>
      <b/>
      <sz val="10"/>
      <color theme="0"/>
      <name val="Avenir Next LT Pro"/>
      <family val="2"/>
    </font>
    <font>
      <sz val="9"/>
      <color theme="0"/>
      <name val="Avenir Next LT Pro"/>
      <family val="2"/>
    </font>
    <font>
      <b/>
      <sz val="9"/>
      <color rgb="FF000000"/>
      <name val="Avenir Next LT Pro"/>
      <family val="2"/>
    </font>
    <font>
      <b/>
      <sz val="11"/>
      <name val="Avenir Next LT Pro"/>
      <family val="2"/>
    </font>
    <font>
      <sz val="10"/>
      <color rgb="FF000000"/>
      <name val="Times New Roman"/>
      <family val="1"/>
    </font>
    <font>
      <b/>
      <sz val="14"/>
      <color rgb="FFFFFFFF"/>
      <name val="Avenir Next LT Pro"/>
      <family val="2"/>
    </font>
    <font>
      <b/>
      <sz val="14"/>
      <color theme="0"/>
      <name val="Avenir Next LT Pro"/>
      <family val="2"/>
    </font>
    <font>
      <sz val="11"/>
      <name val="Avenir Next LT Pro"/>
      <family val="2"/>
    </font>
    <font>
      <sz val="11"/>
      <color rgb="FF0F0F0F"/>
      <name val="Avenir Next LT Pro"/>
      <family val="2"/>
    </font>
    <font>
      <sz val="11"/>
      <color rgb="FF161616"/>
      <name val="Avenir Next LT Pro"/>
      <family val="2"/>
    </font>
    <font>
      <b/>
      <sz val="10"/>
      <color rgb="FF000000"/>
      <name val="Avenir Next LT Pro"/>
      <family val="2"/>
    </font>
    <font>
      <sz val="12"/>
      <color theme="1"/>
      <name val="Calibri"/>
      <family val="2"/>
      <scheme val="minor"/>
    </font>
    <font>
      <b/>
      <sz val="10"/>
      <color theme="1"/>
      <name val="Avenir Next LT Pro"/>
      <family val="2"/>
    </font>
    <font>
      <sz val="22"/>
      <color rgb="FF000000"/>
      <name val="Avenir Next LT Pro"/>
      <family val="2"/>
    </font>
    <font>
      <b/>
      <sz val="12"/>
      <name val="Avenir Next LT Pro"/>
      <family val="2"/>
    </font>
    <font>
      <sz val="14"/>
      <name val="Avenir Next LT Pro"/>
      <family val="2"/>
    </font>
    <font>
      <sz val="11"/>
      <color rgb="FFC00000"/>
      <name val="Avenir Next LT Pro"/>
      <family val="2"/>
    </font>
    <font>
      <b/>
      <sz val="11"/>
      <color rgb="FFC00000"/>
      <name val="Avenir Next LT Pro"/>
      <family val="2"/>
    </font>
    <font>
      <b/>
      <sz val="9"/>
      <color theme="1"/>
      <name val="Avenir Next LT Pro"/>
      <family val="2"/>
    </font>
    <font>
      <sz val="11"/>
      <color rgb="FFFF0000"/>
      <name val="Avenir Next LT Pro"/>
      <family val="2"/>
    </font>
    <font>
      <b/>
      <sz val="8"/>
      <color indexed="8"/>
      <name val="Avenir Next LT Pro"/>
      <family val="2"/>
    </font>
    <font>
      <b/>
      <sz val="11"/>
      <color indexed="8"/>
      <name val="Avenir Next LT Pro"/>
      <family val="2"/>
    </font>
    <font>
      <b/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vertAlign val="superscript"/>
      <sz val="11"/>
      <color theme="0"/>
      <name val="Avenir Next LT Pro"/>
      <family val="2"/>
    </font>
    <font>
      <b/>
      <vertAlign val="superscript"/>
      <sz val="12"/>
      <color theme="0"/>
      <name val="Avenir Next LT Pro"/>
      <family val="2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249977111117893"/>
        <bgColor theme="4" tint="0.79998168889431442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305496"/>
        <bgColor theme="4" tint="0.79998168889431442"/>
      </patternFill>
    </fill>
    <fill>
      <patternFill patternType="solid">
        <fgColor rgb="FF305496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BDD7EE"/>
        <bgColor indexed="64"/>
      </patternFill>
    </fill>
  </fills>
  <borders count="115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/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/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thin">
        <color auto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auto="1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theme="0"/>
      </right>
      <top style="thin">
        <color auto="1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indexed="64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/>
      <diagonal/>
    </border>
    <border>
      <left/>
      <right style="medium">
        <color indexed="64"/>
      </right>
      <top style="medium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/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theme="0"/>
      </right>
      <top/>
      <bottom style="thin">
        <color theme="4" tint="0.39997558519241921"/>
      </bottom>
      <diagonal/>
    </border>
    <border>
      <left style="medium">
        <color theme="0"/>
      </left>
      <right style="medium">
        <color theme="0"/>
      </right>
      <top/>
      <bottom style="thin">
        <color theme="4" tint="0.39997558519241921"/>
      </bottom>
      <diagonal/>
    </border>
    <border>
      <left style="medium">
        <color theme="0"/>
      </left>
      <right style="medium">
        <color theme="0"/>
      </right>
      <top style="thin">
        <color theme="4" tint="0.39997558519241921"/>
      </top>
      <bottom style="thin">
        <color theme="0"/>
      </bottom>
      <diagonal/>
    </border>
    <border>
      <left style="medium">
        <color theme="0"/>
      </left>
      <right/>
      <top/>
      <bottom/>
      <diagonal/>
    </border>
    <border>
      <left/>
      <right/>
      <top style="medium">
        <color theme="0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4" tint="0.39997558519241921"/>
      </bottom>
      <diagonal/>
    </border>
    <border>
      <left/>
      <right style="medium">
        <color theme="0"/>
      </right>
      <top style="medium">
        <color theme="0"/>
      </top>
      <bottom style="thin">
        <color theme="4" tint="0.3999755851924192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4" tint="0.3999755851924192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3" tint="0.89999084444715716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1" fillId="0" borderId="0"/>
    <xf numFmtId="0" fontId="4" fillId="0" borderId="0"/>
    <xf numFmtId="0" fontId="1" fillId="0" borderId="0"/>
    <xf numFmtId="0" fontId="24" fillId="0" borderId="0"/>
    <xf numFmtId="0" fontId="3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61" fillId="0" borderId="0"/>
    <xf numFmtId="172" fontId="1" fillId="0" borderId="0" applyFont="0" applyFill="0" applyBorder="0" applyAlignment="0" applyProtection="0"/>
    <xf numFmtId="0" fontId="1" fillId="0" borderId="0"/>
    <xf numFmtId="17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2">
    <xf numFmtId="0" fontId="0" fillId="0" borderId="0" xfId="0"/>
    <xf numFmtId="0" fontId="0" fillId="2" borderId="0" xfId="0" applyFill="1"/>
    <xf numFmtId="0" fontId="5" fillId="2" borderId="0" xfId="2" applyFont="1" applyFill="1" applyAlignment="1">
      <alignment vertical="center" wrapText="1" readingOrder="1"/>
    </xf>
    <xf numFmtId="0" fontId="6" fillId="0" borderId="0" xfId="0" applyFont="1" applyAlignment="1">
      <alignment vertical="center" wrapText="1" readingOrder="1"/>
    </xf>
    <xf numFmtId="0" fontId="6" fillId="0" borderId="2" xfId="0" applyFont="1" applyBorder="1" applyAlignment="1">
      <alignment vertical="center" wrapText="1" readingOrder="1"/>
    </xf>
    <xf numFmtId="0" fontId="7" fillId="2" borderId="0" xfId="2" applyFont="1" applyFill="1" applyAlignment="1">
      <alignment vertical="center" wrapText="1" readingOrder="1"/>
    </xf>
    <xf numFmtId="0" fontId="8" fillId="2" borderId="0" xfId="2" applyFont="1" applyFill="1" applyAlignment="1">
      <alignment vertical="center" readingOrder="1"/>
    </xf>
    <xf numFmtId="0" fontId="9" fillId="0" borderId="0" xfId="0" applyFont="1" applyAlignment="1">
      <alignment vertical="top" readingOrder="1"/>
    </xf>
    <xf numFmtId="0" fontId="9" fillId="0" borderId="2" xfId="0" applyFont="1" applyBorder="1" applyAlignment="1">
      <alignment vertical="top" readingOrder="1"/>
    </xf>
    <xf numFmtId="0" fontId="10" fillId="0" borderId="1" xfId="0" applyFont="1" applyBorder="1" applyAlignment="1">
      <alignment vertical="top" wrapText="1" readingOrder="1"/>
    </xf>
    <xf numFmtId="0" fontId="10" fillId="0" borderId="0" xfId="0" applyFont="1" applyAlignment="1">
      <alignment vertical="top" wrapText="1" readingOrder="1"/>
    </xf>
    <xf numFmtId="0" fontId="10" fillId="0" borderId="2" xfId="0" applyFont="1" applyBorder="1" applyAlignment="1">
      <alignment vertical="top" wrapText="1" readingOrder="1"/>
    </xf>
    <xf numFmtId="0" fontId="10" fillId="2" borderId="0" xfId="2" applyFont="1" applyFill="1" applyAlignment="1">
      <alignment vertical="center" wrapText="1" readingOrder="1"/>
    </xf>
    <xf numFmtId="0" fontId="12" fillId="0" borderId="0" xfId="3" applyFont="1"/>
    <xf numFmtId="0" fontId="15" fillId="0" borderId="0" xfId="3" applyFont="1"/>
    <xf numFmtId="0" fontId="16" fillId="0" borderId="0" xfId="5" applyFont="1"/>
    <xf numFmtId="0" fontId="16" fillId="3" borderId="14" xfId="0" applyFont="1" applyFill="1" applyBorder="1"/>
    <xf numFmtId="0" fontId="21" fillId="0" borderId="0" xfId="0" applyFont="1"/>
    <xf numFmtId="0" fontId="22" fillId="0" borderId="0" xfId="5" applyFont="1"/>
    <xf numFmtId="0" fontId="16" fillId="0" borderId="3" xfId="0" applyFont="1" applyBorder="1"/>
    <xf numFmtId="0" fontId="16" fillId="3" borderId="3" xfId="0" applyFont="1" applyFill="1" applyBorder="1"/>
    <xf numFmtId="0" fontId="20" fillId="0" borderId="0" xfId="5" applyFont="1"/>
    <xf numFmtId="0" fontId="16" fillId="0" borderId="10" xfId="0" applyFont="1" applyBorder="1"/>
    <xf numFmtId="0" fontId="23" fillId="0" borderId="0" xfId="5" applyFont="1"/>
    <xf numFmtId="0" fontId="16" fillId="4" borderId="0" xfId="5" applyFont="1" applyFill="1"/>
    <xf numFmtId="0" fontId="19" fillId="5" borderId="16" xfId="5" applyFont="1" applyFill="1" applyBorder="1" applyAlignment="1">
      <alignment horizontal="center" vertical="center"/>
    </xf>
    <xf numFmtId="0" fontId="19" fillId="5" borderId="17" xfId="5" applyFont="1" applyFill="1" applyBorder="1" applyAlignment="1">
      <alignment horizontal="center" vertical="center"/>
    </xf>
    <xf numFmtId="0" fontId="19" fillId="5" borderId="9" xfId="5" applyFont="1" applyFill="1" applyBorder="1" applyAlignment="1">
      <alignment horizontal="center" vertical="center" wrapText="1"/>
    </xf>
    <xf numFmtId="0" fontId="19" fillId="5" borderId="10" xfId="5" applyFont="1" applyFill="1" applyBorder="1" applyAlignment="1">
      <alignment horizontal="center" vertical="center" wrapText="1"/>
    </xf>
    <xf numFmtId="0" fontId="20" fillId="3" borderId="14" xfId="5" applyFont="1" applyFill="1" applyBorder="1" applyAlignment="1">
      <alignment horizontal="center" vertical="center"/>
    </xf>
    <xf numFmtId="165" fontId="16" fillId="3" borderId="15" xfId="5" applyNumberFormat="1" applyFont="1" applyFill="1" applyBorder="1" applyAlignment="1">
      <alignment horizontal="center" vertical="center"/>
    </xf>
    <xf numFmtId="165" fontId="16" fillId="3" borderId="3" xfId="5" applyNumberFormat="1" applyFont="1" applyFill="1" applyBorder="1" applyAlignment="1">
      <alignment horizontal="center" vertical="center"/>
    </xf>
    <xf numFmtId="165" fontId="16" fillId="3" borderId="4" xfId="5" applyNumberFormat="1" applyFont="1" applyFill="1" applyBorder="1" applyAlignment="1">
      <alignment horizontal="center" vertical="center"/>
    </xf>
    <xf numFmtId="0" fontId="16" fillId="3" borderId="14" xfId="5" applyFont="1" applyFill="1" applyBorder="1" applyAlignment="1">
      <alignment horizontal="center"/>
    </xf>
    <xf numFmtId="0" fontId="20" fillId="0" borderId="0" xfId="5" applyFont="1" applyAlignment="1">
      <alignment horizontal="center" vertical="center"/>
    </xf>
    <xf numFmtId="165" fontId="16" fillId="0" borderId="0" xfId="5" applyNumberFormat="1" applyFont="1" applyAlignment="1">
      <alignment horizontal="center" vertical="center"/>
    </xf>
    <xf numFmtId="0" fontId="16" fillId="0" borderId="3" xfId="5" applyFont="1" applyBorder="1" applyAlignment="1">
      <alignment horizontal="center"/>
    </xf>
    <xf numFmtId="0" fontId="20" fillId="3" borderId="0" xfId="5" applyFont="1" applyFill="1" applyAlignment="1">
      <alignment horizontal="center" vertical="center"/>
    </xf>
    <xf numFmtId="165" fontId="16" fillId="3" borderId="0" xfId="5" applyNumberFormat="1" applyFont="1" applyFill="1" applyAlignment="1">
      <alignment horizontal="center" vertical="center"/>
    </xf>
    <xf numFmtId="0" fontId="16" fillId="3" borderId="3" xfId="5" applyFont="1" applyFill="1" applyBorder="1" applyAlignment="1">
      <alignment horizontal="center"/>
    </xf>
    <xf numFmtId="0" fontId="16" fillId="0" borderId="0" xfId="5" applyFont="1" applyAlignment="1">
      <alignment horizontal="center" vertical="center"/>
    </xf>
    <xf numFmtId="0" fontId="20" fillId="3" borderId="10" xfId="5" applyFont="1" applyFill="1" applyBorder="1" applyAlignment="1">
      <alignment horizontal="center" vertical="center"/>
    </xf>
    <xf numFmtId="165" fontId="16" fillId="3" borderId="11" xfId="5" applyNumberFormat="1" applyFont="1" applyFill="1" applyBorder="1" applyAlignment="1">
      <alignment horizontal="center" vertical="center"/>
    </xf>
    <xf numFmtId="165" fontId="16" fillId="3" borderId="10" xfId="5" applyNumberFormat="1" applyFont="1" applyFill="1" applyBorder="1" applyAlignment="1">
      <alignment horizontal="center" vertical="center"/>
    </xf>
    <xf numFmtId="0" fontId="16" fillId="3" borderId="11" xfId="5" applyFont="1" applyFill="1" applyBorder="1" applyAlignment="1">
      <alignment horizontal="center"/>
    </xf>
    <xf numFmtId="0" fontId="24" fillId="0" borderId="0" xfId="6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15" fillId="0" borderId="0" xfId="0" applyFont="1"/>
    <xf numFmtId="0" fontId="20" fillId="0" borderId="0" xfId="0" applyFont="1"/>
    <xf numFmtId="0" fontId="3" fillId="0" borderId="0" xfId="0" applyFont="1" applyAlignment="1">
      <alignment vertical="center"/>
    </xf>
    <xf numFmtId="165" fontId="3" fillId="0" borderId="0" xfId="0" applyNumberFormat="1" applyFont="1"/>
    <xf numFmtId="0" fontId="2" fillId="0" borderId="0" xfId="0" applyFont="1"/>
    <xf numFmtId="0" fontId="15" fillId="0" borderId="0" xfId="0" applyFont="1" applyAlignment="1">
      <alignment horizontal="justify" vertical="center"/>
    </xf>
    <xf numFmtId="0" fontId="26" fillId="0" borderId="0" xfId="0" applyFont="1"/>
    <xf numFmtId="166" fontId="3" fillId="0" borderId="0" xfId="1" applyNumberFormat="1" applyFont="1"/>
    <xf numFmtId="0" fontId="12" fillId="0" borderId="0" xfId="0" applyFont="1"/>
    <xf numFmtId="165" fontId="12" fillId="0" borderId="0" xfId="0" applyNumberFormat="1" applyFont="1"/>
    <xf numFmtId="0" fontId="27" fillId="0" borderId="0" xfId="0" applyFont="1"/>
    <xf numFmtId="0" fontId="26" fillId="2" borderId="0" xfId="0" applyFont="1" applyFill="1"/>
    <xf numFmtId="0" fontId="3" fillId="2" borderId="0" xfId="0" applyFont="1" applyFill="1"/>
    <xf numFmtId="0" fontId="3" fillId="0" borderId="0" xfId="6" applyFont="1"/>
    <xf numFmtId="0" fontId="28" fillId="2" borderId="0" xfId="2" applyFont="1" applyFill="1" applyAlignment="1">
      <alignment vertical="center" readingOrder="1"/>
    </xf>
    <xf numFmtId="0" fontId="26" fillId="0" borderId="0" xfId="6" applyFont="1"/>
    <xf numFmtId="2" fontId="29" fillId="0" borderId="0" xfId="2" applyNumberFormat="1" applyFont="1" applyAlignment="1">
      <alignment vertical="center" wrapText="1" readingOrder="1"/>
    </xf>
    <xf numFmtId="165" fontId="30" fillId="0" borderId="0" xfId="2" applyNumberFormat="1" applyFont="1" applyAlignment="1" applyProtection="1">
      <alignment horizontal="center" vertical="top" wrapText="1"/>
      <protection hidden="1"/>
    </xf>
    <xf numFmtId="2" fontId="30" fillId="0" borderId="0" xfId="2" applyNumberFormat="1" applyFont="1" applyAlignment="1" applyProtection="1">
      <alignment horizontal="center" vertical="top" wrapText="1"/>
      <protection hidden="1"/>
    </xf>
    <xf numFmtId="0" fontId="15" fillId="0" borderId="0" xfId="5" applyFont="1"/>
    <xf numFmtId="0" fontId="16" fillId="0" borderId="6" xfId="5" applyFont="1" applyBorder="1"/>
    <xf numFmtId="0" fontId="16" fillId="0" borderId="24" xfId="5" applyFont="1" applyBorder="1"/>
    <xf numFmtId="166" fontId="16" fillId="3" borderId="14" xfId="1" applyNumberFormat="1" applyFont="1" applyFill="1" applyBorder="1"/>
    <xf numFmtId="166" fontId="20" fillId="3" borderId="15" xfId="1" applyNumberFormat="1" applyFont="1" applyFill="1" applyBorder="1"/>
    <xf numFmtId="166" fontId="16" fillId="0" borderId="3" xfId="1" applyNumberFormat="1" applyFont="1" applyBorder="1"/>
    <xf numFmtId="166" fontId="20" fillId="0" borderId="4" xfId="1" applyNumberFormat="1" applyFont="1" applyBorder="1"/>
    <xf numFmtId="166" fontId="16" fillId="3" borderId="3" xfId="1" applyNumberFormat="1" applyFont="1" applyFill="1" applyBorder="1"/>
    <xf numFmtId="166" fontId="20" fillId="3" borderId="4" xfId="1" applyNumberFormat="1" applyFont="1" applyFill="1" applyBorder="1"/>
    <xf numFmtId="166" fontId="16" fillId="0" borderId="10" xfId="1" applyNumberFormat="1" applyFont="1" applyBorder="1"/>
    <xf numFmtId="166" fontId="20" fillId="0" borderId="11" xfId="1" applyNumberFormat="1" applyFont="1" applyBorder="1"/>
    <xf numFmtId="166" fontId="20" fillId="0" borderId="25" xfId="1" applyNumberFormat="1" applyFont="1" applyBorder="1"/>
    <xf numFmtId="165" fontId="20" fillId="3" borderId="15" xfId="1" applyNumberFormat="1" applyFont="1" applyFill="1" applyBorder="1"/>
    <xf numFmtId="165" fontId="20" fillId="0" borderId="4" xfId="1" applyNumberFormat="1" applyFont="1" applyBorder="1"/>
    <xf numFmtId="165" fontId="20" fillId="3" borderId="4" xfId="1" applyNumberFormat="1" applyFont="1" applyFill="1" applyBorder="1"/>
    <xf numFmtId="165" fontId="20" fillId="0" borderId="25" xfId="1" applyNumberFormat="1" applyFont="1" applyBorder="1"/>
    <xf numFmtId="165" fontId="16" fillId="3" borderId="3" xfId="1" applyNumberFormat="1" applyFont="1" applyFill="1" applyBorder="1"/>
    <xf numFmtId="0" fontId="32" fillId="0" borderId="18" xfId="6" applyFont="1" applyBorder="1" applyAlignment="1">
      <alignment vertical="top"/>
    </xf>
    <xf numFmtId="0" fontId="1" fillId="0" borderId="0" xfId="0" applyFont="1"/>
    <xf numFmtId="0" fontId="1" fillId="0" borderId="0" xfId="6" applyFont="1"/>
    <xf numFmtId="0" fontId="15" fillId="0" borderId="18" xfId="6" applyFont="1" applyBorder="1" applyAlignment="1">
      <alignment vertical="top"/>
    </xf>
    <xf numFmtId="2" fontId="3" fillId="0" borderId="0" xfId="0" applyNumberFormat="1" applyFont="1"/>
    <xf numFmtId="0" fontId="34" fillId="2" borderId="0" xfId="2" applyFont="1" applyFill="1" applyAlignment="1">
      <alignment vertical="center" wrapText="1" readingOrder="1"/>
    </xf>
    <xf numFmtId="0" fontId="35" fillId="0" borderId="0" xfId="7" applyFont="1" applyAlignment="1">
      <alignment vertical="center" wrapText="1"/>
    </xf>
    <xf numFmtId="0" fontId="36" fillId="2" borderId="0" xfId="2" applyFont="1" applyFill="1" applyAlignment="1">
      <alignment vertical="center" wrapText="1" readingOrder="1"/>
    </xf>
    <xf numFmtId="0" fontId="20" fillId="0" borderId="0" xfId="0" applyFont="1" applyAlignment="1">
      <alignment horizontal="center" vertical="center"/>
    </xf>
    <xf numFmtId="0" fontId="37" fillId="0" borderId="0" xfId="0" applyFont="1" applyAlignment="1">
      <alignment vertical="center" wrapText="1" readingOrder="1"/>
    </xf>
    <xf numFmtId="0" fontId="34" fillId="0" borderId="0" xfId="2" applyFont="1" applyAlignment="1">
      <alignment vertical="center" wrapText="1" readingOrder="1"/>
    </xf>
    <xf numFmtId="0" fontId="38" fillId="0" borderId="0" xfId="0" applyFont="1" applyAlignment="1">
      <alignment vertical="top" readingOrder="1"/>
    </xf>
    <xf numFmtId="0" fontId="28" fillId="0" borderId="0" xfId="2" applyFont="1" applyAlignment="1">
      <alignment vertical="center" readingOrder="1"/>
    </xf>
    <xf numFmtId="0" fontId="36" fillId="0" borderId="0" xfId="0" applyFont="1" applyAlignment="1">
      <alignment vertical="top" wrapText="1" readingOrder="1"/>
    </xf>
    <xf numFmtId="0" fontId="36" fillId="0" borderId="0" xfId="2" applyFont="1" applyAlignment="1">
      <alignment vertical="center" wrapText="1" readingOrder="1"/>
    </xf>
    <xf numFmtId="0" fontId="31" fillId="0" borderId="0" xfId="0" applyFont="1"/>
    <xf numFmtId="2" fontId="31" fillId="0" borderId="0" xfId="0" applyNumberFormat="1" applyFont="1"/>
    <xf numFmtId="0" fontId="25" fillId="0" borderId="18" xfId="0" applyFont="1" applyBorder="1" applyAlignment="1">
      <alignment vertical="top"/>
    </xf>
    <xf numFmtId="0" fontId="39" fillId="2" borderId="0" xfId="2" applyFont="1" applyFill="1" applyAlignment="1">
      <alignment vertical="center" wrapText="1" readingOrder="1"/>
    </xf>
    <xf numFmtId="0" fontId="40" fillId="0" borderId="0" xfId="0" applyFont="1" applyAlignment="1">
      <alignment vertical="center" wrapText="1" readingOrder="1"/>
    </xf>
    <xf numFmtId="0" fontId="40" fillId="0" borderId="2" xfId="0" applyFont="1" applyBorder="1" applyAlignment="1">
      <alignment vertical="center" wrapText="1" readingOrder="1"/>
    </xf>
    <xf numFmtId="0" fontId="41" fillId="2" borderId="0" xfId="2" applyFont="1" applyFill="1" applyAlignment="1">
      <alignment vertical="center" readingOrder="1"/>
    </xf>
    <xf numFmtId="0" fontId="42" fillId="0" borderId="0" xfId="0" applyFont="1" applyAlignment="1">
      <alignment vertical="top" readingOrder="1"/>
    </xf>
    <xf numFmtId="0" fontId="42" fillId="0" borderId="2" xfId="0" applyFont="1" applyBorder="1" applyAlignment="1">
      <alignment vertical="top" readingOrder="1"/>
    </xf>
    <xf numFmtId="0" fontId="18" fillId="0" borderId="1" xfId="0" applyFont="1" applyBorder="1" applyAlignment="1">
      <alignment vertical="top" wrapText="1" readingOrder="1"/>
    </xf>
    <xf numFmtId="0" fontId="18" fillId="0" borderId="0" xfId="0" applyFont="1" applyAlignment="1">
      <alignment vertical="top" wrapText="1" readingOrder="1"/>
    </xf>
    <xf numFmtId="0" fontId="18" fillId="0" borderId="2" xfId="0" applyFont="1" applyBorder="1" applyAlignment="1">
      <alignment vertical="top" wrapText="1" readingOrder="1"/>
    </xf>
    <xf numFmtId="0" fontId="18" fillId="2" borderId="0" xfId="2" applyFont="1" applyFill="1" applyAlignment="1">
      <alignment vertical="center" wrapText="1" readingOrder="1"/>
    </xf>
    <xf numFmtId="0" fontId="11" fillId="0" borderId="0" xfId="3"/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4" fontId="11" fillId="0" borderId="0" xfId="2" applyNumberFormat="1" applyFont="1"/>
    <xf numFmtId="14" fontId="11" fillId="0" borderId="0" xfId="2" applyNumberFormat="1" applyFont="1"/>
    <xf numFmtId="164" fontId="11" fillId="0" borderId="0" xfId="4" applyNumberFormat="1" applyFont="1"/>
    <xf numFmtId="0" fontId="32" fillId="0" borderId="22" xfId="6" applyFont="1" applyBorder="1" applyAlignment="1">
      <alignment vertical="top"/>
    </xf>
    <xf numFmtId="0" fontId="32" fillId="0" borderId="19" xfId="6" applyFont="1" applyBorder="1" applyAlignment="1">
      <alignment vertical="top"/>
    </xf>
    <xf numFmtId="0" fontId="32" fillId="0" borderId="0" xfId="6" applyFont="1" applyAlignment="1">
      <alignment vertical="top"/>
    </xf>
    <xf numFmtId="0" fontId="32" fillId="0" borderId="21" xfId="6" applyFont="1" applyBorder="1" applyAlignment="1">
      <alignment vertical="top"/>
    </xf>
    <xf numFmtId="0" fontId="43" fillId="0" borderId="0" xfId="0" applyFont="1"/>
    <xf numFmtId="0" fontId="44" fillId="0" borderId="0" xfId="3" applyFont="1" applyAlignment="1">
      <alignment horizontal="center" vertical="center"/>
    </xf>
    <xf numFmtId="0" fontId="44" fillId="0" borderId="0" xfId="3" applyFont="1"/>
    <xf numFmtId="0" fontId="0" fillId="0" borderId="0" xfId="6" applyFont="1"/>
    <xf numFmtId="164" fontId="12" fillId="0" borderId="0" xfId="2" applyNumberFormat="1" applyFont="1"/>
    <xf numFmtId="168" fontId="25" fillId="0" borderId="18" xfId="0" applyNumberFormat="1" applyFont="1" applyBorder="1" applyAlignment="1">
      <alignment horizontal="left"/>
    </xf>
    <xf numFmtId="0" fontId="25" fillId="0" borderId="0" xfId="6" applyFont="1" applyAlignment="1">
      <alignment vertical="top"/>
    </xf>
    <xf numFmtId="0" fontId="25" fillId="0" borderId="21" xfId="6" applyFont="1" applyBorder="1" applyAlignment="1">
      <alignment vertical="top"/>
    </xf>
    <xf numFmtId="0" fontId="25" fillId="0" borderId="18" xfId="6" applyFont="1" applyBorder="1" applyAlignment="1">
      <alignment vertical="top"/>
    </xf>
    <xf numFmtId="0" fontId="47" fillId="0" borderId="0" xfId="0" applyFont="1" applyAlignment="1">
      <alignment horizontal="left"/>
    </xf>
    <xf numFmtId="0" fontId="47" fillId="0" borderId="0" xfId="0" applyFont="1" applyAlignment="1">
      <alignment horizontal="center" wrapText="1"/>
    </xf>
    <xf numFmtId="167" fontId="48" fillId="0" borderId="0" xfId="0" applyNumberFormat="1" applyFont="1" applyAlignment="1">
      <alignment horizontal="right"/>
    </xf>
    <xf numFmtId="0" fontId="16" fillId="2" borderId="0" xfId="0" applyFont="1" applyFill="1"/>
    <xf numFmtId="0" fontId="16" fillId="0" borderId="0" xfId="0" applyFont="1"/>
    <xf numFmtId="0" fontId="16" fillId="0" borderId="0" xfId="6" applyFont="1"/>
    <xf numFmtId="0" fontId="16" fillId="0" borderId="18" xfId="6" applyFont="1" applyBorder="1" applyAlignment="1">
      <alignment vertical="top"/>
    </xf>
    <xf numFmtId="0" fontId="41" fillId="0" borderId="0" xfId="3" applyFont="1"/>
    <xf numFmtId="0" fontId="49" fillId="0" borderId="18" xfId="0" applyFont="1" applyBorder="1" applyAlignment="1">
      <alignment vertical="top"/>
    </xf>
    <xf numFmtId="0" fontId="19" fillId="0" borderId="18" xfId="0" applyFont="1" applyBorder="1" applyAlignment="1">
      <alignment vertical="top"/>
    </xf>
    <xf numFmtId="165" fontId="49" fillId="0" borderId="18" xfId="0" applyNumberFormat="1" applyFont="1" applyBorder="1" applyAlignment="1">
      <alignment vertical="top"/>
    </xf>
    <xf numFmtId="0" fontId="28" fillId="0" borderId="0" xfId="3" applyFont="1"/>
    <xf numFmtId="166" fontId="3" fillId="2" borderId="0" xfId="1" applyNumberFormat="1" applyFont="1" applyFill="1"/>
    <xf numFmtId="4" fontId="3" fillId="2" borderId="0" xfId="0" applyNumberFormat="1" applyFont="1" applyFill="1"/>
    <xf numFmtId="166" fontId="3" fillId="2" borderId="0" xfId="0" applyNumberFormat="1" applyFont="1" applyFill="1"/>
    <xf numFmtId="2" fontId="48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 vertical="top" wrapText="1" readingOrder="1"/>
    </xf>
    <xf numFmtId="0" fontId="46" fillId="0" borderId="0" xfId="0" applyFont="1" applyAlignment="1">
      <alignment horizontal="center" vertical="center" readingOrder="1"/>
    </xf>
    <xf numFmtId="0" fontId="8" fillId="0" borderId="0" xfId="0" applyFont="1" applyAlignment="1">
      <alignment horizontal="center" vertical="center" readingOrder="1"/>
    </xf>
    <xf numFmtId="0" fontId="50" fillId="0" borderId="0" xfId="3" applyFont="1"/>
    <xf numFmtId="164" fontId="50" fillId="0" borderId="0" xfId="2" applyNumberFormat="1" applyFont="1"/>
    <xf numFmtId="165" fontId="25" fillId="0" borderId="18" xfId="0" applyNumberFormat="1" applyFont="1" applyBorder="1" applyAlignment="1">
      <alignment vertical="top"/>
    </xf>
    <xf numFmtId="165" fontId="12" fillId="0" borderId="0" xfId="3" applyNumberFormat="1" applyFont="1"/>
    <xf numFmtId="165" fontId="12" fillId="0" borderId="0" xfId="2" applyNumberFormat="1" applyFont="1"/>
    <xf numFmtId="166" fontId="0" fillId="0" borderId="0" xfId="1" applyNumberFormat="1" applyFont="1"/>
    <xf numFmtId="17" fontId="0" fillId="0" borderId="0" xfId="0" applyNumberFormat="1"/>
    <xf numFmtId="166" fontId="0" fillId="2" borderId="0" xfId="1" applyNumberFormat="1" applyFont="1" applyFill="1"/>
    <xf numFmtId="0" fontId="51" fillId="2" borderId="0" xfId="0" applyFont="1" applyFill="1"/>
    <xf numFmtId="0" fontId="3" fillId="0" borderId="0" xfId="0" applyFont="1" applyAlignment="1">
      <alignment vertical="center" wrapText="1"/>
    </xf>
    <xf numFmtId="0" fontId="54" fillId="0" borderId="0" xfId="0" applyFont="1"/>
    <xf numFmtId="0" fontId="17" fillId="0" borderId="35" xfId="0" applyFont="1" applyBorder="1"/>
    <xf numFmtId="0" fontId="17" fillId="0" borderId="36" xfId="0" applyFont="1" applyBorder="1" applyAlignment="1">
      <alignment horizontal="center"/>
    </xf>
    <xf numFmtId="0" fontId="17" fillId="3" borderId="37" xfId="0" applyFont="1" applyFill="1" applyBorder="1" applyAlignment="1">
      <alignment horizontal="center"/>
    </xf>
    <xf numFmtId="0" fontId="17" fillId="0" borderId="38" xfId="0" applyFont="1" applyBorder="1"/>
    <xf numFmtId="0" fontId="17" fillId="0" borderId="39" xfId="0" applyFont="1" applyBorder="1" applyAlignment="1">
      <alignment horizontal="center"/>
    </xf>
    <xf numFmtId="0" fontId="17" fillId="3" borderId="40" xfId="0" applyFont="1" applyFill="1" applyBorder="1" applyAlignment="1">
      <alignment horizontal="center"/>
    </xf>
    <xf numFmtId="0" fontId="18" fillId="0" borderId="38" xfId="0" applyFont="1" applyBorder="1" applyAlignment="1">
      <alignment horizontal="left" wrapText="1" indent="2"/>
    </xf>
    <xf numFmtId="0" fontId="18" fillId="0" borderId="39" xfId="0" applyFont="1" applyBorder="1" applyAlignment="1">
      <alignment horizontal="center"/>
    </xf>
    <xf numFmtId="0" fontId="18" fillId="3" borderId="40" xfId="0" applyFont="1" applyFill="1" applyBorder="1" applyAlignment="1">
      <alignment horizontal="center"/>
    </xf>
    <xf numFmtId="0" fontId="18" fillId="0" borderId="39" xfId="0" applyFont="1" applyBorder="1" applyAlignment="1">
      <alignment horizontal="center" vertical="center"/>
    </xf>
    <xf numFmtId="0" fontId="18" fillId="3" borderId="40" xfId="0" applyFont="1" applyFill="1" applyBorder="1" applyAlignment="1">
      <alignment horizontal="center" vertical="center"/>
    </xf>
    <xf numFmtId="0" fontId="17" fillId="0" borderId="41" xfId="0" applyFont="1" applyBorder="1" applyAlignment="1">
      <alignment horizontal="left"/>
    </xf>
    <xf numFmtId="0" fontId="17" fillId="0" borderId="42" xfId="0" applyFont="1" applyBorder="1" applyAlignment="1">
      <alignment horizontal="center"/>
    </xf>
    <xf numFmtId="0" fontId="17" fillId="3" borderId="43" xfId="0" applyFont="1" applyFill="1" applyBorder="1" applyAlignment="1">
      <alignment horizontal="center"/>
    </xf>
    <xf numFmtId="0" fontId="56" fillId="0" borderId="0" xfId="6" applyFont="1"/>
    <xf numFmtId="10" fontId="16" fillId="0" borderId="0" xfId="8" applyNumberFormat="1" applyFont="1"/>
    <xf numFmtId="0" fontId="49" fillId="2" borderId="0" xfId="0" applyFont="1" applyFill="1"/>
    <xf numFmtId="2" fontId="57" fillId="0" borderId="0" xfId="2" applyNumberFormat="1" applyFont="1" applyAlignment="1">
      <alignment vertical="center" wrapText="1" readingOrder="1"/>
    </xf>
    <xf numFmtId="0" fontId="49" fillId="0" borderId="0" xfId="0" applyFont="1" applyAlignment="1">
      <alignment vertical="center"/>
    </xf>
    <xf numFmtId="0" fontId="49" fillId="0" borderId="0" xfId="0" applyFont="1"/>
    <xf numFmtId="165" fontId="58" fillId="0" borderId="0" xfId="2" applyNumberFormat="1" applyFont="1" applyAlignment="1" applyProtection="1">
      <alignment horizontal="center" vertical="top" wrapText="1"/>
      <protection hidden="1"/>
    </xf>
    <xf numFmtId="2" fontId="58" fillId="0" borderId="0" xfId="2" applyNumberFormat="1" applyFont="1" applyAlignment="1" applyProtection="1">
      <alignment horizontal="center" vertical="top" wrapText="1"/>
      <protection hidden="1"/>
    </xf>
    <xf numFmtId="0" fontId="49" fillId="0" borderId="0" xfId="6" applyFont="1"/>
    <xf numFmtId="164" fontId="16" fillId="0" borderId="0" xfId="1" applyNumberFormat="1" applyFont="1" applyBorder="1"/>
    <xf numFmtId="0" fontId="16" fillId="0" borderId="0" xfId="0" applyFont="1" applyAlignment="1">
      <alignment horizontal="left" wrapText="1" indent="2"/>
    </xf>
    <xf numFmtId="164" fontId="16" fillId="0" borderId="0" xfId="0" applyNumberFormat="1" applyFont="1"/>
    <xf numFmtId="169" fontId="16" fillId="0" borderId="0" xfId="8" applyNumberFormat="1" applyFont="1" applyBorder="1"/>
    <xf numFmtId="0" fontId="20" fillId="6" borderId="0" xfId="0" applyFont="1" applyFill="1"/>
    <xf numFmtId="2" fontId="16" fillId="6" borderId="0" xfId="0" applyNumberFormat="1" applyFont="1" applyFill="1" applyAlignment="1">
      <alignment horizontal="center"/>
    </xf>
    <xf numFmtId="165" fontId="16" fillId="6" borderId="0" xfId="0" applyNumberFormat="1" applyFont="1" applyFill="1" applyAlignment="1">
      <alignment horizontal="center"/>
    </xf>
    <xf numFmtId="0" fontId="54" fillId="0" borderId="0" xfId="0" applyFont="1" applyAlignment="1">
      <alignment horizontal="left" vertical="center" wrapText="1"/>
    </xf>
    <xf numFmtId="2" fontId="54" fillId="2" borderId="0" xfId="0" applyNumberFormat="1" applyFont="1" applyFill="1" applyAlignment="1">
      <alignment horizontal="center" vertical="center"/>
    </xf>
    <xf numFmtId="165" fontId="54" fillId="2" borderId="0" xfId="0" applyNumberFormat="1" applyFont="1" applyFill="1" applyAlignment="1">
      <alignment horizontal="center" vertical="center"/>
    </xf>
    <xf numFmtId="0" fontId="20" fillId="7" borderId="0" xfId="0" applyFont="1" applyFill="1" applyAlignment="1">
      <alignment wrapText="1"/>
    </xf>
    <xf numFmtId="164" fontId="20" fillId="7" borderId="0" xfId="1" applyNumberFormat="1" applyFont="1" applyFill="1" applyBorder="1"/>
    <xf numFmtId="164" fontId="20" fillId="7" borderId="0" xfId="0" applyNumberFormat="1" applyFont="1" applyFill="1"/>
    <xf numFmtId="169" fontId="20" fillId="7" borderId="0" xfId="8" applyNumberFormat="1" applyFont="1" applyFill="1" applyBorder="1"/>
    <xf numFmtId="169" fontId="16" fillId="7" borderId="0" xfId="8" applyNumberFormat="1" applyFont="1" applyFill="1" applyBorder="1"/>
    <xf numFmtId="0" fontId="20" fillId="7" borderId="0" xfId="0" applyFont="1" applyFill="1" applyAlignment="1">
      <alignment horizontal="left" wrapText="1"/>
    </xf>
    <xf numFmtId="0" fontId="20" fillId="7" borderId="0" xfId="0" applyFont="1" applyFill="1" applyAlignment="1">
      <alignment vertical="center" wrapText="1"/>
    </xf>
    <xf numFmtId="164" fontId="20" fillId="7" borderId="0" xfId="1" applyNumberFormat="1" applyFont="1" applyFill="1" applyBorder="1" applyAlignment="1">
      <alignment vertical="center"/>
    </xf>
    <xf numFmtId="164" fontId="20" fillId="7" borderId="0" xfId="0" applyNumberFormat="1" applyFont="1" applyFill="1" applyAlignment="1">
      <alignment vertical="center"/>
    </xf>
    <xf numFmtId="169" fontId="20" fillId="7" borderId="0" xfId="8" applyNumberFormat="1" applyFont="1" applyFill="1" applyBorder="1" applyAlignment="1">
      <alignment vertical="center"/>
    </xf>
    <xf numFmtId="0" fontId="6" fillId="2" borderId="0" xfId="0" applyFont="1" applyFill="1" applyAlignment="1">
      <alignment vertical="center" wrapText="1" readingOrder="1"/>
    </xf>
    <xf numFmtId="0" fontId="9" fillId="2" borderId="0" xfId="0" applyFont="1" applyFill="1" applyAlignment="1">
      <alignment vertical="top" readingOrder="1"/>
    </xf>
    <xf numFmtId="0" fontId="10" fillId="2" borderId="1" xfId="0" applyFont="1" applyFill="1" applyBorder="1" applyAlignment="1">
      <alignment vertical="top" wrapText="1" readingOrder="1"/>
    </xf>
    <xf numFmtId="0" fontId="10" fillId="2" borderId="0" xfId="0" applyFont="1" applyFill="1" applyAlignment="1">
      <alignment vertical="top" wrapText="1" readingOrder="1"/>
    </xf>
    <xf numFmtId="0" fontId="56" fillId="2" borderId="0" xfId="6" applyFont="1" applyFill="1"/>
    <xf numFmtId="0" fontId="19" fillId="2" borderId="0" xfId="0" applyFont="1" applyFill="1" applyAlignment="1">
      <alignment horizontal="center" vertical="center"/>
    </xf>
    <xf numFmtId="0" fontId="6" fillId="0" borderId="0" xfId="0" applyFont="1" applyAlignment="1">
      <alignment vertical="center" readingOrder="1"/>
    </xf>
    <xf numFmtId="0" fontId="10" fillId="0" borderId="0" xfId="0" applyFont="1" applyAlignment="1">
      <alignment vertical="top" readingOrder="1"/>
    </xf>
    <xf numFmtId="0" fontId="0" fillId="0" borderId="46" xfId="0" applyBorder="1"/>
    <xf numFmtId="0" fontId="19" fillId="8" borderId="50" xfId="0" applyFont="1" applyFill="1" applyBorder="1" applyAlignment="1">
      <alignment horizontal="center" vertical="center" wrapText="1"/>
    </xf>
    <xf numFmtId="0" fontId="19" fillId="8" borderId="51" xfId="0" applyFont="1" applyFill="1" applyBorder="1" applyAlignment="1">
      <alignment horizontal="center" vertical="center" wrapText="1"/>
    </xf>
    <xf numFmtId="0" fontId="19" fillId="8" borderId="53" xfId="0" applyFont="1" applyFill="1" applyBorder="1" applyAlignment="1">
      <alignment horizontal="center" vertical="center" wrapText="1"/>
    </xf>
    <xf numFmtId="0" fontId="19" fillId="8" borderId="54" xfId="0" applyFont="1" applyFill="1" applyBorder="1" applyAlignment="1">
      <alignment horizontal="center" vertical="center" wrapText="1"/>
    </xf>
    <xf numFmtId="0" fontId="19" fillId="8" borderId="55" xfId="0" applyFont="1" applyFill="1" applyBorder="1" applyAlignment="1">
      <alignment horizontal="center" vertical="center" wrapText="1"/>
    </xf>
    <xf numFmtId="0" fontId="20" fillId="0" borderId="56" xfId="0" applyFont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169" fontId="16" fillId="0" borderId="57" xfId="0" applyNumberFormat="1" applyFont="1" applyBorder="1" applyAlignment="1">
      <alignment horizontal="center" vertical="center" wrapText="1"/>
    </xf>
    <xf numFmtId="0" fontId="20" fillId="0" borderId="58" xfId="0" applyFont="1" applyBorder="1" applyAlignment="1">
      <alignment horizontal="center" vertical="center" wrapText="1"/>
    </xf>
    <xf numFmtId="0" fontId="16" fillId="0" borderId="58" xfId="0" applyFont="1" applyBorder="1" applyAlignment="1">
      <alignment horizontal="center" vertical="center" wrapText="1"/>
    </xf>
    <xf numFmtId="169" fontId="16" fillId="0" borderId="59" xfId="0" applyNumberFormat="1" applyFont="1" applyBorder="1" applyAlignment="1">
      <alignment horizontal="center" vertical="center" wrapText="1"/>
    </xf>
    <xf numFmtId="0" fontId="20" fillId="0" borderId="60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169" fontId="16" fillId="0" borderId="61" xfId="0" applyNumberFormat="1" applyFont="1" applyBorder="1" applyAlignment="1">
      <alignment horizontal="center" vertical="center" wrapText="1"/>
    </xf>
    <xf numFmtId="10" fontId="19" fillId="8" borderId="62" xfId="0" applyNumberFormat="1" applyFont="1" applyFill="1" applyBorder="1" applyAlignment="1">
      <alignment horizontal="center" vertical="center" wrapText="1"/>
    </xf>
    <xf numFmtId="0" fontId="19" fillId="8" borderId="63" xfId="0" applyFont="1" applyFill="1" applyBorder="1" applyAlignment="1">
      <alignment horizontal="center" vertical="center" wrapText="1"/>
    </xf>
    <xf numFmtId="0" fontId="19" fillId="8" borderId="64" xfId="0" applyFont="1" applyFill="1" applyBorder="1" applyAlignment="1">
      <alignment horizontal="center" vertical="center" wrapText="1"/>
    </xf>
    <xf numFmtId="169" fontId="19" fillId="8" borderId="65" xfId="0" applyNumberFormat="1" applyFont="1" applyFill="1" applyBorder="1" applyAlignment="1">
      <alignment horizontal="center" vertical="center" wrapText="1"/>
    </xf>
    <xf numFmtId="0" fontId="20" fillId="0" borderId="66" xfId="0" applyFont="1" applyBorder="1" applyAlignment="1">
      <alignment horizontal="left" vertical="center"/>
    </xf>
    <xf numFmtId="0" fontId="0" fillId="0" borderId="67" xfId="0" applyBorder="1"/>
    <xf numFmtId="0" fontId="52" fillId="2" borderId="0" xfId="0" applyFont="1" applyFill="1"/>
    <xf numFmtId="0" fontId="52" fillId="0" borderId="0" xfId="0" applyFont="1"/>
    <xf numFmtId="170" fontId="0" fillId="0" borderId="0" xfId="0" applyNumberFormat="1"/>
    <xf numFmtId="0" fontId="52" fillId="0" borderId="0" xfId="6" applyFont="1"/>
    <xf numFmtId="171" fontId="16" fillId="0" borderId="68" xfId="2" applyNumberFormat="1" applyFont="1" applyBorder="1" applyAlignment="1">
      <alignment horizontal="right" vertical="center"/>
    </xf>
    <xf numFmtId="169" fontId="52" fillId="0" borderId="0" xfId="8" applyNumberFormat="1" applyFont="1"/>
    <xf numFmtId="0" fontId="61" fillId="0" borderId="0" xfId="9" applyAlignment="1">
      <alignment horizontal="left" vertical="top"/>
    </xf>
    <xf numFmtId="0" fontId="5" fillId="0" borderId="0" xfId="0" applyFont="1" applyAlignment="1">
      <alignment vertical="center" wrapText="1" readingOrder="1"/>
    </xf>
    <xf numFmtId="0" fontId="8" fillId="0" borderId="0" xfId="0" applyFont="1" applyAlignment="1">
      <alignment vertical="top" readingOrder="1"/>
    </xf>
    <xf numFmtId="0" fontId="45" fillId="0" borderId="0" xfId="0" applyFont="1"/>
    <xf numFmtId="0" fontId="62" fillId="8" borderId="24" xfId="9" applyFont="1" applyFill="1" applyBorder="1" applyAlignment="1">
      <alignment horizontal="center" vertical="center" wrapText="1"/>
    </xf>
    <xf numFmtId="0" fontId="62" fillId="8" borderId="69" xfId="9" applyFont="1" applyFill="1" applyBorder="1" applyAlignment="1">
      <alignment horizontal="center" vertical="center" wrapText="1"/>
    </xf>
    <xf numFmtId="0" fontId="63" fillId="8" borderId="69" xfId="9" applyFont="1" applyFill="1" applyBorder="1" applyAlignment="1">
      <alignment horizontal="center" vertical="center" wrapText="1"/>
    </xf>
    <xf numFmtId="0" fontId="61" fillId="0" borderId="46" xfId="9" applyBorder="1" applyAlignment="1">
      <alignment horizontal="left" vertical="top"/>
    </xf>
    <xf numFmtId="0" fontId="64" fillId="0" borderId="47" xfId="9" applyFont="1" applyBorder="1" applyAlignment="1">
      <alignment horizontal="center" vertical="center" wrapText="1"/>
    </xf>
    <xf numFmtId="0" fontId="64" fillId="0" borderId="72" xfId="9" applyFont="1" applyBorder="1" applyAlignment="1">
      <alignment horizontal="center" vertical="center" wrapText="1"/>
    </xf>
    <xf numFmtId="0" fontId="64" fillId="0" borderId="73" xfId="9" applyFont="1" applyBorder="1" applyAlignment="1">
      <alignment horizontal="center" vertical="center" wrapText="1"/>
    </xf>
    <xf numFmtId="0" fontId="64" fillId="0" borderId="59" xfId="9" applyFont="1" applyBorder="1" applyAlignment="1">
      <alignment horizontal="center" vertical="center" wrapText="1"/>
    </xf>
    <xf numFmtId="0" fontId="64" fillId="0" borderId="0" xfId="9" applyFont="1" applyAlignment="1">
      <alignment horizontal="center" vertical="center" wrapText="1"/>
    </xf>
    <xf numFmtId="0" fontId="64" fillId="0" borderId="45" xfId="9" applyFont="1" applyBorder="1" applyAlignment="1">
      <alignment horizontal="center" vertical="center" wrapText="1"/>
    </xf>
    <xf numFmtId="0" fontId="64" fillId="0" borderId="46" xfId="9" applyFont="1" applyBorder="1" applyAlignment="1">
      <alignment horizontal="center" vertical="center" wrapText="1"/>
    </xf>
    <xf numFmtId="0" fontId="14" fillId="0" borderId="74" xfId="9" applyFont="1" applyBorder="1" applyAlignment="1">
      <alignment horizontal="center" vertical="center" wrapText="1"/>
    </xf>
    <xf numFmtId="0" fontId="14" fillId="0" borderId="59" xfId="9" applyFont="1" applyBorder="1" applyAlignment="1">
      <alignment horizontal="center" vertical="center" wrapText="1"/>
    </xf>
    <xf numFmtId="0" fontId="14" fillId="0" borderId="75" xfId="9" applyFont="1" applyBorder="1" applyAlignment="1">
      <alignment horizontal="center" vertical="center" wrapText="1"/>
    </xf>
    <xf numFmtId="0" fontId="64" fillId="0" borderId="58" xfId="9" applyFont="1" applyBorder="1" applyAlignment="1">
      <alignment horizontal="center" vertical="center" wrapText="1"/>
    </xf>
    <xf numFmtId="0" fontId="64" fillId="0" borderId="74" xfId="9" applyFont="1" applyBorder="1" applyAlignment="1">
      <alignment horizontal="center" vertical="center" wrapText="1"/>
    </xf>
    <xf numFmtId="0" fontId="14" fillId="0" borderId="58" xfId="9" applyFont="1" applyBorder="1" applyAlignment="1">
      <alignment horizontal="center" vertical="center" wrapText="1"/>
    </xf>
    <xf numFmtId="0" fontId="14" fillId="0" borderId="46" xfId="9" applyFont="1" applyBorder="1" applyAlignment="1">
      <alignment horizontal="center" vertical="center" wrapText="1"/>
    </xf>
    <xf numFmtId="0" fontId="14" fillId="0" borderId="0" xfId="9" applyFont="1" applyAlignment="1">
      <alignment horizontal="center" vertical="center" wrapText="1"/>
    </xf>
    <xf numFmtId="0" fontId="67" fillId="0" borderId="0" xfId="9" applyFont="1" applyAlignment="1">
      <alignment horizontal="left" vertical="top"/>
    </xf>
    <xf numFmtId="0" fontId="61" fillId="0" borderId="0" xfId="9" applyAlignment="1">
      <alignment horizontal="left" wrapText="1"/>
    </xf>
    <xf numFmtId="0" fontId="68" fillId="0" borderId="0" xfId="0" applyFont="1" applyAlignment="1">
      <alignment horizontal="center"/>
    </xf>
    <xf numFmtId="169" fontId="3" fillId="0" borderId="0" xfId="8" applyNumberFormat="1" applyFont="1" applyBorder="1"/>
    <xf numFmtId="0" fontId="60" fillId="2" borderId="83" xfId="0" applyFont="1" applyFill="1" applyBorder="1" applyAlignment="1">
      <alignment wrapText="1"/>
    </xf>
    <xf numFmtId="171" fontId="18" fillId="3" borderId="84" xfId="10" applyNumberFormat="1" applyFont="1" applyFill="1" applyBorder="1"/>
    <xf numFmtId="171" fontId="18" fillId="0" borderId="84" xfId="10" applyNumberFormat="1" applyFont="1" applyBorder="1"/>
    <xf numFmtId="171" fontId="18" fillId="2" borderId="84" xfId="8" applyNumberFormat="1" applyFont="1" applyFill="1" applyBorder="1"/>
    <xf numFmtId="171" fontId="18" fillId="2" borderId="85" xfId="8" applyNumberFormat="1" applyFont="1" applyFill="1" applyBorder="1"/>
    <xf numFmtId="0" fontId="60" fillId="2" borderId="87" xfId="0" applyFont="1" applyFill="1" applyBorder="1" applyAlignment="1">
      <alignment wrapText="1"/>
    </xf>
    <xf numFmtId="171" fontId="18" fillId="0" borderId="58" xfId="10" applyNumberFormat="1" applyFont="1" applyBorder="1"/>
    <xf numFmtId="171" fontId="18" fillId="3" borderId="58" xfId="10" applyNumberFormat="1" applyFont="1" applyFill="1" applyBorder="1"/>
    <xf numFmtId="171" fontId="18" fillId="2" borderId="58" xfId="8" applyNumberFormat="1" applyFont="1" applyFill="1" applyBorder="1"/>
    <xf numFmtId="171" fontId="18" fillId="2" borderId="59" xfId="8" applyNumberFormat="1" applyFont="1" applyFill="1" applyBorder="1"/>
    <xf numFmtId="0" fontId="60" fillId="2" borderId="58" xfId="0" applyFont="1" applyFill="1" applyBorder="1" applyAlignment="1">
      <alignment wrapText="1"/>
    </xf>
    <xf numFmtId="0" fontId="60" fillId="2" borderId="72" xfId="0" applyFont="1" applyFill="1" applyBorder="1" applyAlignment="1">
      <alignment wrapText="1"/>
    </xf>
    <xf numFmtId="171" fontId="18" fillId="0" borderId="72" xfId="10" applyNumberFormat="1" applyFont="1" applyBorder="1"/>
    <xf numFmtId="171" fontId="18" fillId="3" borderId="72" xfId="10" applyNumberFormat="1" applyFont="1" applyFill="1" applyBorder="1"/>
    <xf numFmtId="171" fontId="18" fillId="0" borderId="47" xfId="10" applyNumberFormat="1" applyFont="1" applyFill="1" applyBorder="1"/>
    <xf numFmtId="0" fontId="60" fillId="2" borderId="46" xfId="0" applyFont="1" applyFill="1" applyBorder="1" applyAlignment="1">
      <alignment wrapText="1"/>
    </xf>
    <xf numFmtId="171" fontId="18" fillId="0" borderId="58" xfId="10" applyNumberFormat="1" applyFont="1" applyFill="1" applyBorder="1"/>
    <xf numFmtId="171" fontId="18" fillId="3" borderId="59" xfId="10" applyNumberFormat="1" applyFont="1" applyFill="1" applyBorder="1"/>
    <xf numFmtId="171" fontId="18" fillId="0" borderId="59" xfId="10" applyNumberFormat="1" applyFont="1" applyFill="1" applyBorder="1"/>
    <xf numFmtId="171" fontId="18" fillId="0" borderId="86" xfId="10" applyNumberFormat="1" applyFont="1" applyBorder="1"/>
    <xf numFmtId="0" fontId="60" fillId="9" borderId="58" xfId="0" applyFont="1" applyFill="1" applyBorder="1" applyAlignment="1">
      <alignment wrapText="1"/>
    </xf>
    <xf numFmtId="170" fontId="17" fillId="9" borderId="58" xfId="10" applyNumberFormat="1" applyFont="1" applyFill="1" applyBorder="1"/>
    <xf numFmtId="169" fontId="0" fillId="0" borderId="0" xfId="8" applyNumberFormat="1" applyFont="1"/>
    <xf numFmtId="171" fontId="18" fillId="2" borderId="72" xfId="8" applyNumberFormat="1" applyFont="1" applyFill="1" applyBorder="1"/>
    <xf numFmtId="171" fontId="18" fillId="2" borderId="47" xfId="8" applyNumberFormat="1" applyFont="1" applyFill="1" applyBorder="1"/>
    <xf numFmtId="171" fontId="0" fillId="0" borderId="0" xfId="0" applyNumberFormat="1"/>
    <xf numFmtId="43" fontId="0" fillId="0" borderId="0" xfId="0" applyNumberFormat="1"/>
    <xf numFmtId="174" fontId="0" fillId="0" borderId="0" xfId="0" applyNumberFormat="1"/>
    <xf numFmtId="0" fontId="1" fillId="2" borderId="0" xfId="11" applyFill="1"/>
    <xf numFmtId="0" fontId="4" fillId="2" borderId="0" xfId="2" applyFill="1"/>
    <xf numFmtId="0" fontId="1" fillId="2" borderId="0" xfId="11" applyFill="1" applyAlignment="1">
      <alignment vertical="top" wrapText="1"/>
    </xf>
    <xf numFmtId="0" fontId="18" fillId="2" borderId="0" xfId="11" applyFont="1" applyFill="1" applyAlignment="1">
      <alignment horizontal="center"/>
    </xf>
    <xf numFmtId="175" fontId="20" fillId="10" borderId="90" xfId="12" applyFont="1" applyFill="1" applyBorder="1" applyAlignment="1">
      <alignment horizontal="left" wrapText="1"/>
    </xf>
    <xf numFmtId="171" fontId="20" fillId="10" borderId="91" xfId="2" applyNumberFormat="1" applyFont="1" applyFill="1" applyBorder="1" applyAlignment="1">
      <alignment horizontal="right" vertical="center"/>
    </xf>
    <xf numFmtId="175" fontId="16" fillId="0" borderId="3" xfId="12" applyFont="1" applyFill="1" applyBorder="1" applyAlignment="1">
      <alignment horizontal="left" wrapText="1" indent="1"/>
    </xf>
    <xf numFmtId="171" fontId="16" fillId="0" borderId="4" xfId="2" applyNumberFormat="1" applyFont="1" applyBorder="1" applyAlignment="1">
      <alignment horizontal="right" vertical="center"/>
    </xf>
    <xf numFmtId="171" fontId="16" fillId="0" borderId="92" xfId="2" applyNumberFormat="1" applyFont="1" applyBorder="1" applyAlignment="1">
      <alignment horizontal="right" vertical="center"/>
    </xf>
    <xf numFmtId="175" fontId="16" fillId="2" borderId="3" xfId="12" applyFont="1" applyFill="1" applyBorder="1" applyAlignment="1">
      <alignment horizontal="left" wrapText="1" indent="1"/>
    </xf>
    <xf numFmtId="171" fontId="16" fillId="2" borderId="4" xfId="2" applyNumberFormat="1" applyFont="1" applyFill="1" applyBorder="1" applyAlignment="1">
      <alignment horizontal="right" vertical="center"/>
    </xf>
    <xf numFmtId="171" fontId="16" fillId="2" borderId="93" xfId="2" applyNumberFormat="1" applyFont="1" applyFill="1" applyBorder="1" applyAlignment="1">
      <alignment horizontal="right" vertical="center"/>
    </xf>
    <xf numFmtId="171" fontId="16" fillId="2" borderId="0" xfId="2" applyNumberFormat="1" applyFont="1" applyFill="1" applyAlignment="1">
      <alignment horizontal="right" vertical="center"/>
    </xf>
    <xf numFmtId="171" fontId="20" fillId="10" borderId="3" xfId="2" applyNumberFormat="1" applyFont="1" applyFill="1" applyBorder="1" applyAlignment="1">
      <alignment horizontal="left" vertical="center"/>
    </xf>
    <xf numFmtId="171" fontId="20" fillId="10" borderId="93" xfId="2" applyNumberFormat="1" applyFont="1" applyFill="1" applyBorder="1" applyAlignment="1">
      <alignment horizontal="right" vertical="center"/>
    </xf>
    <xf numFmtId="171" fontId="20" fillId="10" borderId="4" xfId="2" applyNumberFormat="1" applyFont="1" applyFill="1" applyBorder="1" applyAlignment="1">
      <alignment horizontal="right" vertical="center"/>
    </xf>
    <xf numFmtId="43" fontId="1" fillId="2" borderId="0" xfId="13" applyFont="1" applyFill="1"/>
    <xf numFmtId="0" fontId="20" fillId="0" borderId="0" xfId="2" applyFont="1" applyAlignment="1">
      <alignment horizontal="center" vertical="center" wrapText="1"/>
    </xf>
    <xf numFmtId="0" fontId="69" fillId="0" borderId="0" xfId="0" applyFont="1" applyAlignment="1">
      <alignment vertical="top"/>
    </xf>
    <xf numFmtId="176" fontId="20" fillId="2" borderId="0" xfId="0" applyNumberFormat="1" applyFont="1" applyFill="1" applyAlignment="1">
      <alignment horizontal="right"/>
    </xf>
    <xf numFmtId="169" fontId="0" fillId="2" borderId="0" xfId="8" applyNumberFormat="1" applyFont="1" applyFill="1"/>
    <xf numFmtId="0" fontId="10" fillId="2" borderId="0" xfId="2" applyFont="1" applyFill="1" applyAlignment="1">
      <alignment horizontal="center" vertical="center" wrapText="1" readingOrder="1"/>
    </xf>
    <xf numFmtId="0" fontId="71" fillId="2" borderId="0" xfId="2" applyFont="1" applyFill="1" applyAlignment="1">
      <alignment vertical="center"/>
    </xf>
    <xf numFmtId="0" fontId="72" fillId="2" borderId="0" xfId="2" applyFont="1" applyFill="1" applyAlignment="1">
      <alignment horizontal="center"/>
    </xf>
    <xf numFmtId="0" fontId="28" fillId="2" borderId="0" xfId="2" applyFont="1" applyFill="1" applyAlignment="1">
      <alignment horizontal="center"/>
    </xf>
    <xf numFmtId="0" fontId="71" fillId="2" borderId="0" xfId="0" applyFont="1" applyFill="1"/>
    <xf numFmtId="0" fontId="0" fillId="2" borderId="0" xfId="0" applyFill="1" applyAlignment="1">
      <alignment horizontal="center"/>
    </xf>
    <xf numFmtId="0" fontId="17" fillId="2" borderId="0" xfId="0" applyFont="1" applyFill="1"/>
    <xf numFmtId="0" fontId="55" fillId="2" borderId="0" xfId="0" applyFont="1" applyFill="1"/>
    <xf numFmtId="0" fontId="19" fillId="11" borderId="5" xfId="0" applyFont="1" applyFill="1" applyBorder="1" applyAlignment="1">
      <alignment horizontal="center" vertical="center" wrapText="1"/>
    </xf>
    <xf numFmtId="176" fontId="20" fillId="12" borderId="3" xfId="0" applyNumberFormat="1" applyFont="1" applyFill="1" applyBorder="1" applyAlignment="1">
      <alignment horizontal="right"/>
    </xf>
    <xf numFmtId="0" fontId="20" fillId="6" borderId="3" xfId="0" applyFont="1" applyFill="1" applyBorder="1" applyAlignment="1">
      <alignment horizontal="left" wrapText="1"/>
    </xf>
    <xf numFmtId="176" fontId="20" fillId="6" borderId="3" xfId="0" applyNumberFormat="1" applyFont="1" applyFill="1" applyBorder="1" applyAlignment="1">
      <alignment horizontal="right"/>
    </xf>
    <xf numFmtId="169" fontId="20" fillId="6" borderId="0" xfId="14" applyNumberFormat="1" applyFont="1" applyFill="1" applyBorder="1" applyAlignment="1">
      <alignment horizontal="right"/>
    </xf>
    <xf numFmtId="43" fontId="26" fillId="2" borderId="0" xfId="1" applyFont="1" applyFill="1"/>
    <xf numFmtId="169" fontId="26" fillId="2" borderId="0" xfId="8" applyNumberFormat="1" applyFont="1" applyFill="1"/>
    <xf numFmtId="0" fontId="20" fillId="2" borderId="3" xfId="0" applyFont="1" applyFill="1" applyBorder="1" applyAlignment="1">
      <alignment horizontal="left" wrapText="1"/>
    </xf>
    <xf numFmtId="176" fontId="16" fillId="2" borderId="0" xfId="0" applyNumberFormat="1" applyFont="1" applyFill="1" applyAlignment="1">
      <alignment horizontal="right"/>
    </xf>
    <xf numFmtId="176" fontId="64" fillId="2" borderId="0" xfId="0" applyNumberFormat="1" applyFont="1" applyFill="1" applyAlignment="1">
      <alignment horizontal="right"/>
    </xf>
    <xf numFmtId="176" fontId="60" fillId="2" borderId="0" xfId="0" applyNumberFormat="1" applyFont="1" applyFill="1" applyAlignment="1">
      <alignment horizontal="right"/>
    </xf>
    <xf numFmtId="169" fontId="16" fillId="2" borderId="0" xfId="14" applyNumberFormat="1" applyFont="1" applyFill="1" applyBorder="1" applyAlignment="1">
      <alignment horizontal="right"/>
    </xf>
    <xf numFmtId="0" fontId="16" fillId="2" borderId="3" xfId="0" applyFont="1" applyFill="1" applyBorder="1" applyAlignment="1">
      <alignment wrapText="1"/>
    </xf>
    <xf numFmtId="176" fontId="73" fillId="2" borderId="4" xfId="0" applyNumberFormat="1" applyFont="1" applyFill="1" applyBorder="1" applyAlignment="1">
      <alignment horizontal="right"/>
    </xf>
    <xf numFmtId="176" fontId="64" fillId="2" borderId="4" xfId="0" applyNumberFormat="1" applyFont="1" applyFill="1" applyBorder="1" applyAlignment="1">
      <alignment horizontal="right"/>
    </xf>
    <xf numFmtId="169" fontId="64" fillId="2" borderId="4" xfId="8" applyNumberFormat="1" applyFont="1" applyFill="1" applyBorder="1" applyAlignment="1">
      <alignment horizontal="right"/>
    </xf>
    <xf numFmtId="169" fontId="16" fillId="2" borderId="0" xfId="14" applyNumberFormat="1" applyFont="1" applyFill="1" applyAlignment="1">
      <alignment horizontal="right"/>
    </xf>
    <xf numFmtId="176" fontId="20" fillId="6" borderId="4" xfId="0" applyNumberFormat="1" applyFont="1" applyFill="1" applyBorder="1" applyAlignment="1">
      <alignment horizontal="right"/>
    </xf>
    <xf numFmtId="169" fontId="20" fillId="6" borderId="0" xfId="14" applyNumberFormat="1" applyFont="1" applyFill="1" applyAlignment="1">
      <alignment horizontal="right"/>
    </xf>
    <xf numFmtId="0" fontId="20" fillId="2" borderId="0" xfId="0" applyFont="1" applyFill="1" applyAlignment="1">
      <alignment horizontal="left" wrapText="1"/>
    </xf>
    <xf numFmtId="176" fontId="20" fillId="2" borderId="3" xfId="0" applyNumberFormat="1" applyFont="1" applyFill="1" applyBorder="1" applyAlignment="1">
      <alignment horizontal="right"/>
    </xf>
    <xf numFmtId="176" fontId="20" fillId="2" borderId="93" xfId="0" applyNumberFormat="1" applyFont="1" applyFill="1" applyBorder="1" applyAlignment="1">
      <alignment horizontal="right"/>
    </xf>
    <xf numFmtId="176" fontId="20" fillId="2" borderId="0" xfId="0" applyNumberFormat="1" applyFont="1" applyFill="1" applyAlignment="1">
      <alignment horizontal="left"/>
    </xf>
    <xf numFmtId="169" fontId="16" fillId="2" borderId="0" xfId="0" applyNumberFormat="1" applyFont="1" applyFill="1" applyAlignment="1">
      <alignment horizontal="right"/>
    </xf>
    <xf numFmtId="176" fontId="16" fillId="2" borderId="0" xfId="0" applyNumberFormat="1" applyFont="1" applyFill="1" applyAlignment="1">
      <alignment horizontal="left"/>
    </xf>
    <xf numFmtId="176" fontId="74" fillId="2" borderId="4" xfId="0" applyNumberFormat="1" applyFont="1" applyFill="1" applyBorder="1" applyAlignment="1">
      <alignment horizontal="right"/>
    </xf>
    <xf numFmtId="169" fontId="74" fillId="2" borderId="4" xfId="8" applyNumberFormat="1" applyFont="1" applyFill="1" applyBorder="1" applyAlignment="1">
      <alignment horizontal="right"/>
    </xf>
    <xf numFmtId="176" fontId="60" fillId="2" borderId="4" xfId="0" applyNumberFormat="1" applyFont="1" applyFill="1" applyBorder="1" applyAlignment="1">
      <alignment horizontal="right"/>
    </xf>
    <xf numFmtId="169" fontId="20" fillId="2" borderId="0" xfId="14" applyNumberFormat="1" applyFont="1" applyFill="1" applyBorder="1" applyAlignment="1">
      <alignment horizontal="right"/>
    </xf>
    <xf numFmtId="176" fontId="74" fillId="6" borderId="4" xfId="0" applyNumberFormat="1" applyFont="1" applyFill="1" applyBorder="1" applyAlignment="1">
      <alignment horizontal="right"/>
    </xf>
    <xf numFmtId="176" fontId="60" fillId="6" borderId="4" xfId="0" applyNumberFormat="1" applyFont="1" applyFill="1" applyBorder="1" applyAlignment="1">
      <alignment horizontal="right"/>
    </xf>
    <xf numFmtId="176" fontId="16" fillId="2" borderId="4" xfId="0" applyNumberFormat="1" applyFont="1" applyFill="1" applyBorder="1" applyAlignment="1">
      <alignment horizontal="right"/>
    </xf>
    <xf numFmtId="169" fontId="16" fillId="2" borderId="93" xfId="8" applyNumberFormat="1" applyFont="1" applyFill="1" applyBorder="1" applyAlignment="1">
      <alignment horizontal="right"/>
    </xf>
    <xf numFmtId="176" fontId="0" fillId="0" borderId="0" xfId="0" applyNumberFormat="1"/>
    <xf numFmtId="169" fontId="60" fillId="6" borderId="4" xfId="14" applyNumberFormat="1" applyFont="1" applyFill="1" applyBorder="1" applyAlignment="1">
      <alignment horizontal="right"/>
    </xf>
    <xf numFmtId="169" fontId="20" fillId="2" borderId="4" xfId="8" applyNumberFormat="1" applyFont="1" applyFill="1" applyBorder="1" applyAlignment="1">
      <alignment horizontal="right"/>
    </xf>
    <xf numFmtId="10" fontId="20" fillId="2" borderId="4" xfId="8" applyNumberFormat="1" applyFont="1" applyFill="1" applyBorder="1" applyAlignment="1">
      <alignment horizontal="right"/>
    </xf>
    <xf numFmtId="176" fontId="20" fillId="2" borderId="4" xfId="0" applyNumberFormat="1" applyFont="1" applyFill="1" applyBorder="1" applyAlignment="1">
      <alignment horizontal="right"/>
    </xf>
    <xf numFmtId="169" fontId="20" fillId="2" borderId="0" xfId="14" applyNumberFormat="1" applyFont="1" applyFill="1" applyAlignment="1">
      <alignment horizontal="right"/>
    </xf>
    <xf numFmtId="0" fontId="75" fillId="2" borderId="0" xfId="2" applyFont="1" applyFill="1" applyAlignment="1">
      <alignment vertical="center"/>
    </xf>
    <xf numFmtId="0" fontId="75" fillId="2" borderId="0" xfId="2" applyFont="1" applyFill="1" applyAlignment="1">
      <alignment vertical="center" wrapText="1"/>
    </xf>
    <xf numFmtId="0" fontId="76" fillId="0" borderId="0" xfId="0" applyFont="1"/>
    <xf numFmtId="169" fontId="3" fillId="0" borderId="0" xfId="8" applyNumberFormat="1" applyFont="1"/>
    <xf numFmtId="0" fontId="69" fillId="0" borderId="0" xfId="0" applyFont="1" applyAlignment="1">
      <alignment vertical="center"/>
    </xf>
    <xf numFmtId="0" fontId="19" fillId="8" borderId="3" xfId="0" applyFont="1" applyFill="1" applyBorder="1" applyAlignment="1">
      <alignment horizontal="center" vertical="center"/>
    </xf>
    <xf numFmtId="0" fontId="19" fillId="8" borderId="12" xfId="0" applyFont="1" applyFill="1" applyBorder="1" applyAlignment="1">
      <alignment horizontal="center" vertical="center"/>
    </xf>
    <xf numFmtId="0" fontId="19" fillId="8" borderId="12" xfId="0" applyFont="1" applyFill="1" applyBorder="1" applyAlignment="1">
      <alignment horizontal="center"/>
    </xf>
    <xf numFmtId="0" fontId="19" fillId="8" borderId="13" xfId="0" applyFont="1" applyFill="1" applyBorder="1" applyAlignment="1">
      <alignment horizontal="center"/>
    </xf>
    <xf numFmtId="0" fontId="55" fillId="8" borderId="33" xfId="0" applyFont="1" applyFill="1" applyBorder="1" applyAlignment="1">
      <alignment horizontal="center" vertical="center"/>
    </xf>
    <xf numFmtId="0" fontId="55" fillId="8" borderId="34" xfId="0" applyFont="1" applyFill="1" applyBorder="1" applyAlignment="1">
      <alignment horizontal="center" vertical="center"/>
    </xf>
    <xf numFmtId="0" fontId="19" fillId="8" borderId="49" xfId="0" applyFont="1" applyFill="1" applyBorder="1" applyAlignment="1">
      <alignment horizontal="center" vertical="center" wrapText="1"/>
    </xf>
    <xf numFmtId="0" fontId="19" fillId="8" borderId="33" xfId="0" applyFont="1" applyFill="1" applyBorder="1" applyAlignment="1">
      <alignment horizontal="center" vertical="center" wrapText="1"/>
    </xf>
    <xf numFmtId="0" fontId="19" fillId="8" borderId="33" xfId="0" applyFont="1" applyFill="1" applyBorder="1" applyAlignment="1">
      <alignment horizontal="center"/>
    </xf>
    <xf numFmtId="0" fontId="19" fillId="8" borderId="0" xfId="0" applyFont="1" applyFill="1" applyAlignment="1">
      <alignment horizontal="center" vertical="center"/>
    </xf>
    <xf numFmtId="0" fontId="37" fillId="2" borderId="0" xfId="0" applyFont="1" applyFill="1" applyAlignment="1">
      <alignment vertical="center" wrapText="1" readingOrder="1"/>
    </xf>
    <xf numFmtId="0" fontId="38" fillId="2" borderId="0" xfId="0" applyFont="1" applyFill="1" applyAlignment="1">
      <alignment vertical="top" readingOrder="1"/>
    </xf>
    <xf numFmtId="170" fontId="3" fillId="2" borderId="0" xfId="1" applyNumberFormat="1" applyFont="1" applyFill="1" applyBorder="1"/>
    <xf numFmtId="0" fontId="36" fillId="2" borderId="0" xfId="0" applyFont="1" applyFill="1" applyAlignment="1">
      <alignment vertical="top" wrapText="1" readingOrder="1"/>
    </xf>
    <xf numFmtId="43" fontId="31" fillId="13" borderId="0" xfId="0" applyNumberFormat="1" applyFont="1" applyFill="1"/>
    <xf numFmtId="43" fontId="3" fillId="2" borderId="0" xfId="0" applyNumberFormat="1" applyFont="1" applyFill="1"/>
    <xf numFmtId="0" fontId="3" fillId="2" borderId="0" xfId="6" applyFont="1" applyFill="1"/>
    <xf numFmtId="171" fontId="49" fillId="2" borderId="0" xfId="2" applyNumberFormat="1" applyFont="1" applyFill="1" applyAlignment="1">
      <alignment horizontal="right" vertical="center"/>
    </xf>
    <xf numFmtId="169" fontId="3" fillId="2" borderId="0" xfId="8" applyNumberFormat="1" applyFont="1" applyFill="1" applyBorder="1"/>
    <xf numFmtId="170" fontId="3" fillId="2" borderId="0" xfId="0" applyNumberFormat="1" applyFont="1" applyFill="1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171" fontId="36" fillId="2" borderId="0" xfId="10" applyNumberFormat="1" applyFont="1" applyFill="1" applyBorder="1"/>
    <xf numFmtId="9" fontId="3" fillId="2" borderId="0" xfId="8" applyFont="1" applyFill="1" applyBorder="1"/>
    <xf numFmtId="43" fontId="3" fillId="2" borderId="0" xfId="1" applyFont="1" applyFill="1" applyBorder="1"/>
    <xf numFmtId="171" fontId="18" fillId="0" borderId="94" xfId="10" applyNumberFormat="1" applyFont="1" applyBorder="1"/>
    <xf numFmtId="170" fontId="17" fillId="9" borderId="73" xfId="10" applyNumberFormat="1" applyFont="1" applyFill="1" applyBorder="1"/>
    <xf numFmtId="171" fontId="18" fillId="0" borderId="44" xfId="10" applyNumberFormat="1" applyFont="1" applyBorder="1"/>
    <xf numFmtId="0" fontId="36" fillId="2" borderId="0" xfId="0" applyFont="1" applyFill="1" applyAlignment="1">
      <alignment horizontal="center" vertical="top" wrapText="1" readingOrder="1"/>
    </xf>
    <xf numFmtId="173" fontId="3" fillId="2" borderId="0" xfId="0" applyNumberFormat="1" applyFont="1" applyFill="1"/>
    <xf numFmtId="170" fontId="55" fillId="2" borderId="0" xfId="10" applyNumberFormat="1" applyFont="1" applyFill="1" applyBorder="1"/>
    <xf numFmtId="174" fontId="3" fillId="2" borderId="0" xfId="0" applyNumberFormat="1" applyFont="1" applyFill="1"/>
    <xf numFmtId="0" fontId="19" fillId="14" borderId="4" xfId="0" applyFont="1" applyFill="1" applyBorder="1" applyAlignment="1">
      <alignment horizontal="center" vertical="center" wrapText="1"/>
    </xf>
    <xf numFmtId="0" fontId="19" fillId="14" borderId="50" xfId="0" applyFont="1" applyFill="1" applyBorder="1" applyAlignment="1">
      <alignment horizontal="center" vertical="center" wrapText="1"/>
    </xf>
    <xf numFmtId="0" fontId="19" fillId="14" borderId="5" xfId="0" applyFont="1" applyFill="1" applyBorder="1" applyAlignment="1">
      <alignment horizontal="center" vertical="center" wrapText="1"/>
    </xf>
    <xf numFmtId="0" fontId="19" fillId="14" borderId="81" xfId="0" applyFont="1" applyFill="1" applyBorder="1" applyAlignment="1">
      <alignment horizontal="center" vertical="center" wrapText="1"/>
    </xf>
    <xf numFmtId="0" fontId="19" fillId="14" borderId="9" xfId="0" applyFont="1" applyFill="1" applyBorder="1" applyAlignment="1">
      <alignment horizontal="center" vertical="center" wrapText="1"/>
    </xf>
    <xf numFmtId="0" fontId="19" fillId="14" borderId="7" xfId="0" applyFont="1" applyFill="1" applyBorder="1" applyAlignment="1">
      <alignment horizontal="center" vertical="center" wrapText="1"/>
    </xf>
    <xf numFmtId="171" fontId="19" fillId="8" borderId="89" xfId="10" applyNumberFormat="1" applyFont="1" applyFill="1" applyBorder="1"/>
    <xf numFmtId="171" fontId="19" fillId="8" borderId="95" xfId="10" applyNumberFormat="1" applyFont="1" applyFill="1" applyBorder="1"/>
    <xf numFmtId="0" fontId="19" fillId="14" borderId="81" xfId="2" applyFont="1" applyFill="1" applyBorder="1" applyAlignment="1">
      <alignment horizontal="center" vertical="center" wrapText="1"/>
    </xf>
    <xf numFmtId="0" fontId="19" fillId="14" borderId="5" xfId="2" applyFont="1" applyFill="1" applyBorder="1" applyAlignment="1">
      <alignment horizontal="center" vertical="center" wrapText="1"/>
    </xf>
    <xf numFmtId="0" fontId="19" fillId="14" borderId="51" xfId="2" applyFont="1" applyFill="1" applyBorder="1" applyAlignment="1">
      <alignment horizontal="center" vertical="center" wrapText="1"/>
    </xf>
    <xf numFmtId="0" fontId="19" fillId="14" borderId="69" xfId="2" applyFont="1" applyFill="1" applyBorder="1" applyAlignment="1">
      <alignment horizontal="center" vertical="center" wrapText="1"/>
    </xf>
    <xf numFmtId="0" fontId="3" fillId="2" borderId="0" xfId="11" applyFont="1" applyFill="1"/>
    <xf numFmtId="0" fontId="3" fillId="2" borderId="0" xfId="11" applyFont="1" applyFill="1" applyAlignment="1">
      <alignment vertical="top" wrapText="1"/>
    </xf>
    <xf numFmtId="171" fontId="49" fillId="0" borderId="0" xfId="2" applyNumberFormat="1" applyFont="1" applyAlignment="1">
      <alignment horizontal="right" vertical="center"/>
    </xf>
    <xf numFmtId="0" fontId="48" fillId="2" borderId="0" xfId="2" applyFont="1" applyFill="1"/>
    <xf numFmtId="0" fontId="19" fillId="0" borderId="0" xfId="2" applyFont="1" applyAlignment="1">
      <alignment horizontal="center" vertical="center" wrapText="1"/>
    </xf>
    <xf numFmtId="171" fontId="19" fillId="0" borderId="0" xfId="2" applyNumberFormat="1" applyFont="1" applyAlignment="1">
      <alignment horizontal="left" vertical="center"/>
    </xf>
    <xf numFmtId="170" fontId="3" fillId="0" borderId="0" xfId="0" applyNumberFormat="1" applyFont="1"/>
    <xf numFmtId="176" fontId="19" fillId="2" borderId="0" xfId="0" applyNumberFormat="1" applyFont="1" applyFill="1" applyAlignment="1">
      <alignment horizontal="right"/>
    </xf>
    <xf numFmtId="0" fontId="19" fillId="14" borderId="3" xfId="0" applyFont="1" applyFill="1" applyBorder="1" applyAlignment="1">
      <alignment horizontal="center" vertical="center" wrapText="1"/>
    </xf>
    <xf numFmtId="0" fontId="19" fillId="14" borderId="51" xfId="0" applyFont="1" applyFill="1" applyBorder="1" applyAlignment="1">
      <alignment horizontal="center" vertical="center" wrapText="1"/>
    </xf>
    <xf numFmtId="0" fontId="19" fillId="14" borderId="0" xfId="0" applyFont="1" applyFill="1" applyAlignment="1">
      <alignment horizontal="center" vertical="center" wrapText="1"/>
    </xf>
    <xf numFmtId="176" fontId="49" fillId="2" borderId="4" xfId="0" applyNumberFormat="1" applyFont="1" applyFill="1" applyBorder="1" applyAlignment="1">
      <alignment horizontal="right"/>
    </xf>
    <xf numFmtId="0" fontId="19" fillId="2" borderId="3" xfId="0" applyFont="1" applyFill="1" applyBorder="1" applyAlignment="1">
      <alignment horizontal="left" wrapText="1"/>
    </xf>
    <xf numFmtId="0" fontId="17" fillId="0" borderId="0" xfId="0" applyFont="1"/>
    <xf numFmtId="0" fontId="24" fillId="0" borderId="0" xfId="6" applyAlignment="1">
      <alignment horizontal="left"/>
    </xf>
    <xf numFmtId="170" fontId="24" fillId="0" borderId="0" xfId="6" applyNumberFormat="1"/>
    <xf numFmtId="0" fontId="77" fillId="0" borderId="0" xfId="6" applyFont="1"/>
    <xf numFmtId="0" fontId="77" fillId="0" borderId="0" xfId="0" applyFont="1"/>
    <xf numFmtId="170" fontId="78" fillId="10" borderId="0" xfId="0" applyNumberFormat="1" applyFont="1" applyFill="1"/>
    <xf numFmtId="0" fontId="78" fillId="10" borderId="0" xfId="0" applyFont="1" applyFill="1"/>
    <xf numFmtId="0" fontId="56" fillId="0" borderId="0" xfId="0" applyFont="1"/>
    <xf numFmtId="170" fontId="56" fillId="0" borderId="0" xfId="1" applyNumberFormat="1" applyFont="1"/>
    <xf numFmtId="170" fontId="56" fillId="0" borderId="0" xfId="0" applyNumberFormat="1" applyFont="1"/>
    <xf numFmtId="169" fontId="56" fillId="0" borderId="0" xfId="8" applyNumberFormat="1" applyFont="1"/>
    <xf numFmtId="169" fontId="78" fillId="10" borderId="0" xfId="8" applyNumberFormat="1" applyFont="1" applyFill="1"/>
    <xf numFmtId="169" fontId="60" fillId="10" borderId="0" xfId="8" applyNumberFormat="1" applyFont="1" applyFill="1"/>
    <xf numFmtId="170" fontId="17" fillId="10" borderId="0" xfId="1" applyNumberFormat="1" applyFont="1" applyFill="1" applyAlignment="1">
      <alignment horizontal="left" vertical="center" wrapText="1"/>
    </xf>
    <xf numFmtId="0" fontId="79" fillId="0" borderId="0" xfId="0" applyFont="1" applyAlignment="1">
      <alignment horizontal="left"/>
    </xf>
    <xf numFmtId="0" fontId="20" fillId="0" borderId="100" xfId="0" applyFont="1" applyBorder="1" applyAlignment="1">
      <alignment horizontal="left"/>
    </xf>
    <xf numFmtId="170" fontId="20" fillId="0" borderId="100" xfId="16" applyNumberFormat="1" applyFont="1" applyBorder="1" applyAlignment="1">
      <alignment horizontal="center" vertical="center"/>
    </xf>
    <xf numFmtId="169" fontId="20" fillId="0" borderId="100" xfId="8" applyNumberFormat="1" applyFont="1" applyBorder="1" applyAlignment="1">
      <alignment horizontal="center"/>
    </xf>
    <xf numFmtId="0" fontId="68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/>
    </xf>
    <xf numFmtId="170" fontId="16" fillId="0" borderId="0" xfId="17" applyNumberFormat="1" applyFont="1" applyAlignment="1">
      <alignment horizontal="center"/>
    </xf>
    <xf numFmtId="169" fontId="16" fillId="0" borderId="0" xfId="8" applyNumberFormat="1" applyFont="1" applyAlignment="1">
      <alignment horizontal="center"/>
    </xf>
    <xf numFmtId="10" fontId="80" fillId="0" borderId="0" xfId="8" applyNumberFormat="1" applyFont="1" applyAlignment="1">
      <alignment horizontal="left" vertical="center" wrapText="1"/>
    </xf>
    <xf numFmtId="172" fontId="0" fillId="0" borderId="0" xfId="17" applyFont="1"/>
    <xf numFmtId="172" fontId="0" fillId="0" borderId="0" xfId="0" applyNumberFormat="1"/>
    <xf numFmtId="170" fontId="20" fillId="0" borderId="100" xfId="16" applyNumberFormat="1" applyFont="1" applyBorder="1" applyAlignment="1">
      <alignment horizontal="center"/>
    </xf>
    <xf numFmtId="0" fontId="60" fillId="15" borderId="0" xfId="0" applyFont="1" applyFill="1" applyAlignment="1">
      <alignment horizontal="left" indent="1"/>
    </xf>
    <xf numFmtId="170" fontId="60" fillId="15" borderId="0" xfId="16" applyNumberFormat="1" applyFont="1" applyFill="1" applyAlignment="1">
      <alignment horizontal="center"/>
    </xf>
    <xf numFmtId="169" fontId="60" fillId="15" borderId="0" xfId="8" applyNumberFormat="1" applyFont="1" applyFill="1" applyAlignment="1">
      <alignment horizontal="center"/>
    </xf>
    <xf numFmtId="0" fontId="27" fillId="0" borderId="0" xfId="0" applyFont="1" applyAlignment="1">
      <alignment vertical="center"/>
    </xf>
    <xf numFmtId="0" fontId="67" fillId="0" borderId="0" xfId="0" applyFont="1" applyAlignment="1">
      <alignment vertical="center"/>
    </xf>
    <xf numFmtId="166" fontId="0" fillId="0" borderId="0" xfId="0" applyNumberFormat="1"/>
    <xf numFmtId="166" fontId="0" fillId="0" borderId="0" xfId="8" applyNumberFormat="1" applyFont="1"/>
    <xf numFmtId="0" fontId="31" fillId="0" borderId="0" xfId="0" applyFont="1" applyAlignment="1">
      <alignment horizontal="left"/>
    </xf>
    <xf numFmtId="166" fontId="3" fillId="0" borderId="0" xfId="0" applyNumberFormat="1" applyFont="1"/>
    <xf numFmtId="166" fontId="3" fillId="0" borderId="0" xfId="18" applyNumberFormat="1" applyFont="1" applyFill="1"/>
    <xf numFmtId="0" fontId="3" fillId="0" borderId="0" xfId="6" applyFont="1" applyAlignment="1">
      <alignment horizontal="left"/>
    </xf>
    <xf numFmtId="10" fontId="3" fillId="0" borderId="0" xfId="15" applyNumberFormat="1" applyFont="1"/>
    <xf numFmtId="10" fontId="3" fillId="0" borderId="0" xfId="6" applyNumberFormat="1" applyFont="1"/>
    <xf numFmtId="170" fontId="19" fillId="2" borderId="0" xfId="0" applyNumberFormat="1" applyFont="1" applyFill="1"/>
    <xf numFmtId="0" fontId="19" fillId="8" borderId="81" xfId="0" applyFont="1" applyFill="1" applyBorder="1" applyAlignment="1">
      <alignment horizontal="center" vertical="center"/>
    </xf>
    <xf numFmtId="0" fontId="19" fillId="8" borderId="50" xfId="0" applyFont="1" applyFill="1" applyBorder="1" applyAlignment="1">
      <alignment horizontal="center" vertical="center"/>
    </xf>
    <xf numFmtId="0" fontId="19" fillId="8" borderId="8" xfId="0" applyFont="1" applyFill="1" applyBorder="1" applyAlignment="1">
      <alignment horizontal="center" vertical="center"/>
    </xf>
    <xf numFmtId="0" fontId="19" fillId="8" borderId="9" xfId="0" applyFont="1" applyFill="1" applyBorder="1" applyAlignment="1">
      <alignment horizontal="center" vertical="center"/>
    </xf>
    <xf numFmtId="0" fontId="19" fillId="8" borderId="51" xfId="0" applyFont="1" applyFill="1" applyBorder="1" applyAlignment="1">
      <alignment horizontal="center" vertical="center"/>
    </xf>
    <xf numFmtId="0" fontId="19" fillId="8" borderId="69" xfId="0" applyFont="1" applyFill="1" applyBorder="1" applyAlignment="1">
      <alignment horizontal="center" vertical="center"/>
    </xf>
    <xf numFmtId="173" fontId="49" fillId="0" borderId="0" xfId="1" applyNumberFormat="1" applyFont="1"/>
    <xf numFmtId="169" fontId="49" fillId="0" borderId="0" xfId="8" applyNumberFormat="1" applyFont="1"/>
    <xf numFmtId="166" fontId="19" fillId="8" borderId="33" xfId="0" applyNumberFormat="1" applyFont="1" applyFill="1" applyBorder="1" applyAlignment="1">
      <alignment horizontal="center" vertical="center" wrapText="1"/>
    </xf>
    <xf numFmtId="0" fontId="19" fillId="8" borderId="97" xfId="0" applyFont="1" applyFill="1" applyBorder="1" applyAlignment="1">
      <alignment horizontal="center" vertical="center" wrapText="1"/>
    </xf>
    <xf numFmtId="0" fontId="19" fillId="8" borderId="99" xfId="0" applyFont="1" applyFill="1" applyBorder="1" applyAlignment="1">
      <alignment horizontal="center" vertical="center" wrapText="1"/>
    </xf>
    <xf numFmtId="43" fontId="3" fillId="0" borderId="0" xfId="1" applyFont="1"/>
    <xf numFmtId="170" fontId="3" fillId="0" borderId="0" xfId="18" applyNumberFormat="1" applyFont="1"/>
    <xf numFmtId="0" fontId="20" fillId="9" borderId="102" xfId="5" applyFont="1" applyFill="1" applyBorder="1" applyAlignment="1">
      <alignment horizontal="left"/>
    </xf>
    <xf numFmtId="170" fontId="20" fillId="9" borderId="102" xfId="5" applyNumberFormat="1" applyFont="1" applyFill="1" applyBorder="1"/>
    <xf numFmtId="0" fontId="20" fillId="2" borderId="0" xfId="5" applyFont="1" applyFill="1" applyAlignment="1">
      <alignment horizontal="center" vertical="center" wrapText="1"/>
    </xf>
    <xf numFmtId="0" fontId="20" fillId="2" borderId="0" xfId="5" applyFont="1" applyFill="1" applyAlignment="1">
      <alignment horizontal="center" vertical="center"/>
    </xf>
    <xf numFmtId="0" fontId="1" fillId="2" borderId="0" xfId="5" applyFill="1"/>
    <xf numFmtId="0" fontId="20" fillId="2" borderId="102" xfId="5" applyFont="1" applyFill="1" applyBorder="1" applyAlignment="1">
      <alignment horizontal="left"/>
    </xf>
    <xf numFmtId="170" fontId="20" fillId="2" borderId="102" xfId="5" applyNumberFormat="1" applyFont="1" applyFill="1" applyBorder="1"/>
    <xf numFmtId="0" fontId="16" fillId="2" borderId="0" xfId="5" applyFont="1" applyFill="1" applyAlignment="1">
      <alignment horizontal="left"/>
    </xf>
    <xf numFmtId="170" fontId="16" fillId="2" borderId="0" xfId="5" applyNumberFormat="1" applyFont="1" applyFill="1"/>
    <xf numFmtId="0" fontId="20" fillId="2" borderId="0" xfId="5" applyFont="1" applyFill="1" applyAlignment="1">
      <alignment horizontal="left" indent="1"/>
    </xf>
    <xf numFmtId="170" fontId="1" fillId="2" borderId="0" xfId="5" applyNumberFormat="1" applyFill="1"/>
    <xf numFmtId="0" fontId="19" fillId="8" borderId="49" xfId="5" applyFont="1" applyFill="1" applyBorder="1" applyAlignment="1">
      <alignment horizontal="center" vertical="center"/>
    </xf>
    <xf numFmtId="0" fontId="19" fillId="8" borderId="101" xfId="5" applyFont="1" applyFill="1" applyBorder="1" applyAlignment="1">
      <alignment horizontal="center" vertical="center"/>
    </xf>
    <xf numFmtId="0" fontId="19" fillId="8" borderId="49" xfId="5" applyFont="1" applyFill="1" applyBorder="1" applyAlignment="1">
      <alignment horizontal="left" indent="1"/>
    </xf>
    <xf numFmtId="170" fontId="19" fillId="8" borderId="49" xfId="5" applyNumberFormat="1" applyFont="1" applyFill="1" applyBorder="1"/>
    <xf numFmtId="0" fontId="16" fillId="2" borderId="0" xfId="5" applyFont="1" applyFill="1" applyAlignment="1">
      <alignment horizontal="left" wrapText="1"/>
    </xf>
    <xf numFmtId="0" fontId="67" fillId="0" borderId="0" xfId="0" applyFont="1"/>
    <xf numFmtId="43" fontId="16" fillId="2" borderId="0" xfId="1" applyFont="1" applyFill="1" applyAlignment="1">
      <alignment horizontal="right"/>
    </xf>
    <xf numFmtId="43" fontId="64" fillId="2" borderId="0" xfId="1" applyFont="1" applyFill="1" applyAlignment="1">
      <alignment horizontal="right"/>
    </xf>
    <xf numFmtId="43" fontId="20" fillId="2" borderId="0" xfId="1" applyFont="1" applyFill="1" applyAlignment="1">
      <alignment horizontal="right"/>
    </xf>
    <xf numFmtId="0" fontId="15" fillId="2" borderId="0" xfId="2" applyFont="1" applyFill="1" applyAlignment="1">
      <alignment vertical="center"/>
    </xf>
    <xf numFmtId="0" fontId="5" fillId="0" borderId="0" xfId="0" applyFont="1" applyAlignment="1">
      <alignment vertical="center" readingOrder="1"/>
    </xf>
    <xf numFmtId="0" fontId="18" fillId="2" borderId="0" xfId="11" applyFont="1" applyFill="1"/>
    <xf numFmtId="0" fontId="19" fillId="8" borderId="49" xfId="0" applyFont="1" applyFill="1" applyBorder="1" applyAlignment="1">
      <alignment horizontal="center" vertical="center"/>
    </xf>
    <xf numFmtId="0" fontId="20" fillId="9" borderId="100" xfId="0" applyFont="1" applyFill="1" applyBorder="1" applyAlignment="1">
      <alignment horizontal="left"/>
    </xf>
    <xf numFmtId="170" fontId="20" fillId="9" borderId="100" xfId="0" applyNumberFormat="1" applyFont="1" applyFill="1" applyBorder="1"/>
    <xf numFmtId="169" fontId="20" fillId="9" borderId="100" xfId="8" applyNumberFormat="1" applyFont="1" applyFill="1" applyBorder="1"/>
    <xf numFmtId="0" fontId="20" fillId="0" borderId="0" xfId="0" applyFont="1" applyAlignment="1">
      <alignment horizontal="left" indent="1"/>
    </xf>
    <xf numFmtId="170" fontId="20" fillId="0" borderId="0" xfId="0" applyNumberFormat="1" applyFont="1"/>
    <xf numFmtId="169" fontId="20" fillId="0" borderId="0" xfId="8" applyNumberFormat="1" applyFont="1"/>
    <xf numFmtId="170" fontId="16" fillId="0" borderId="0" xfId="0" applyNumberFormat="1" applyFont="1"/>
    <xf numFmtId="169" fontId="16" fillId="0" borderId="0" xfId="8" applyNumberFormat="1" applyFont="1"/>
    <xf numFmtId="0" fontId="20" fillId="0" borderId="0" xfId="0" applyFont="1" applyAlignment="1">
      <alignment horizontal="left" wrapText="1" indent="1"/>
    </xf>
    <xf numFmtId="0" fontId="19" fillId="14" borderId="103" xfId="0" applyFont="1" applyFill="1" applyBorder="1" applyAlignment="1">
      <alignment horizontal="left"/>
    </xf>
    <xf numFmtId="170" fontId="19" fillId="14" borderId="103" xfId="0" applyNumberFormat="1" applyFont="1" applyFill="1" applyBorder="1"/>
    <xf numFmtId="169" fontId="19" fillId="14" borderId="103" xfId="8" applyNumberFormat="1" applyFont="1" applyFill="1" applyBorder="1"/>
    <xf numFmtId="43" fontId="3" fillId="2" borderId="0" xfId="19" applyFont="1" applyFill="1"/>
    <xf numFmtId="170" fontId="31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48" xfId="0" applyFont="1" applyBorder="1" applyAlignment="1">
      <alignment wrapText="1"/>
    </xf>
    <xf numFmtId="0" fontId="19" fillId="8" borderId="101" xfId="0" applyFont="1" applyFill="1" applyBorder="1" applyAlignment="1">
      <alignment horizontal="center" vertical="center"/>
    </xf>
    <xf numFmtId="43" fontId="16" fillId="0" borderId="0" xfId="1" applyFont="1"/>
    <xf numFmtId="0" fontId="19" fillId="8" borderId="49" xfId="0" applyFont="1" applyFill="1" applyBorder="1" applyAlignment="1">
      <alignment horizontal="left" indent="1"/>
    </xf>
    <xf numFmtId="170" fontId="19" fillId="8" borderId="49" xfId="0" applyNumberFormat="1" applyFont="1" applyFill="1" applyBorder="1"/>
    <xf numFmtId="0" fontId="18" fillId="0" borderId="0" xfId="0" applyFont="1" applyAlignment="1">
      <alignment horizontal="left"/>
    </xf>
    <xf numFmtId="170" fontId="18" fillId="0" borderId="0" xfId="0" applyNumberFormat="1" applyFont="1"/>
    <xf numFmtId="169" fontId="18" fillId="0" borderId="0" xfId="8" applyNumberFormat="1" applyFont="1"/>
    <xf numFmtId="169" fontId="49" fillId="0" borderId="0" xfId="8" applyNumberFormat="1" applyFont="1" applyFill="1"/>
    <xf numFmtId="0" fontId="20" fillId="0" borderId="0" xfId="0" applyFont="1" applyAlignment="1">
      <alignment horizontal="left"/>
    </xf>
    <xf numFmtId="0" fontId="55" fillId="14" borderId="49" xfId="0" applyFont="1" applyFill="1" applyBorder="1" applyAlignment="1">
      <alignment horizontal="center"/>
    </xf>
    <xf numFmtId="170" fontId="55" fillId="14" borderId="49" xfId="0" applyNumberFormat="1" applyFont="1" applyFill="1" applyBorder="1"/>
    <xf numFmtId="169" fontId="55" fillId="14" borderId="49" xfId="8" applyNumberFormat="1" applyFont="1" applyFill="1" applyBorder="1"/>
    <xf numFmtId="43" fontId="3" fillId="0" borderId="0" xfId="19" applyFont="1" applyFill="1"/>
    <xf numFmtId="0" fontId="20" fillId="9" borderId="100" xfId="0" applyFont="1" applyFill="1" applyBorder="1" applyAlignment="1">
      <alignment horizontal="left" wrapText="1"/>
    </xf>
    <xf numFmtId="173" fontId="0" fillId="0" borderId="0" xfId="0" applyNumberFormat="1"/>
    <xf numFmtId="43" fontId="1" fillId="16" borderId="0" xfId="19" applyFont="1" applyFill="1"/>
    <xf numFmtId="0" fontId="20" fillId="9" borderId="100" xfId="0" applyFont="1" applyFill="1" applyBorder="1" applyAlignment="1">
      <alignment horizontal="left" vertical="center"/>
    </xf>
    <xf numFmtId="170" fontId="20" fillId="9" borderId="100" xfId="0" applyNumberFormat="1" applyFont="1" applyFill="1" applyBorder="1" applyAlignment="1">
      <alignment vertical="center"/>
    </xf>
    <xf numFmtId="169" fontId="20" fillId="9" borderId="100" xfId="8" applyNumberFormat="1" applyFont="1" applyFill="1" applyBorder="1" applyAlignment="1">
      <alignment vertical="center"/>
    </xf>
    <xf numFmtId="169" fontId="16" fillId="2" borderId="0" xfId="8" applyNumberFormat="1" applyFont="1" applyFill="1"/>
    <xf numFmtId="0" fontId="16" fillId="2" borderId="0" xfId="0" applyFont="1" applyFill="1" applyAlignment="1">
      <alignment horizontal="left" vertical="center" indent="1"/>
    </xf>
    <xf numFmtId="170" fontId="16" fillId="2" borderId="0" xfId="0" applyNumberFormat="1" applyFont="1" applyFill="1" applyAlignment="1">
      <alignment vertical="center"/>
    </xf>
    <xf numFmtId="169" fontId="16" fillId="2" borderId="0" xfId="8" applyNumberFormat="1" applyFont="1" applyFill="1" applyAlignment="1">
      <alignment vertical="center"/>
    </xf>
    <xf numFmtId="0" fontId="55" fillId="14" borderId="49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 wrapText="1" indent="1"/>
    </xf>
    <xf numFmtId="0" fontId="19" fillId="17" borderId="81" xfId="2" applyFont="1" applyFill="1" applyBorder="1" applyAlignment="1">
      <alignment horizontal="center" vertical="center" wrapText="1"/>
    </xf>
    <xf numFmtId="0" fontId="19" fillId="11" borderId="81" xfId="2" applyFont="1" applyFill="1" applyBorder="1" applyAlignment="1">
      <alignment horizontal="center" vertical="center" wrapText="1"/>
    </xf>
    <xf numFmtId="0" fontId="19" fillId="17" borderId="50" xfId="2" applyFont="1" applyFill="1" applyBorder="1" applyAlignment="1">
      <alignment horizontal="center" vertical="center" wrapText="1"/>
    </xf>
    <xf numFmtId="175" fontId="20" fillId="10" borderId="107" xfId="12" applyFont="1" applyFill="1" applyBorder="1" applyAlignment="1">
      <alignment horizontal="left" vertical="center" wrapText="1" indent="1"/>
    </xf>
    <xf numFmtId="171" fontId="20" fillId="10" borderId="108" xfId="2" applyNumberFormat="1" applyFont="1" applyFill="1" applyBorder="1" applyAlignment="1">
      <alignment horizontal="right" vertical="center"/>
    </xf>
    <xf numFmtId="175" fontId="16" fillId="0" borderId="3" xfId="12" applyFont="1" applyFill="1" applyBorder="1" applyAlignment="1">
      <alignment horizontal="left" vertical="center" wrapText="1" indent="2"/>
    </xf>
    <xf numFmtId="175" fontId="20" fillId="10" borderId="90" xfId="12" applyFont="1" applyFill="1" applyBorder="1" applyAlignment="1">
      <alignment horizontal="left" vertical="center" wrapText="1"/>
    </xf>
    <xf numFmtId="175" fontId="16" fillId="2" borderId="3" xfId="12" applyFont="1" applyFill="1" applyBorder="1" applyAlignment="1">
      <alignment horizontal="left" vertical="center" wrapText="1" indent="1"/>
    </xf>
    <xf numFmtId="175" fontId="19" fillId="5" borderId="3" xfId="12" applyFont="1" applyFill="1" applyBorder="1" applyAlignment="1">
      <alignment horizontal="left" wrapText="1"/>
    </xf>
    <xf numFmtId="171" fontId="19" fillId="5" borderId="4" xfId="2" applyNumberFormat="1" applyFont="1" applyFill="1" applyBorder="1" applyAlignment="1">
      <alignment horizontal="right" vertical="center"/>
    </xf>
    <xf numFmtId="171" fontId="19" fillId="5" borderId="81" xfId="2" applyNumberFormat="1" applyFont="1" applyFill="1" applyBorder="1" applyAlignment="1">
      <alignment horizontal="right" vertical="center"/>
    </xf>
    <xf numFmtId="0" fontId="69" fillId="2" borderId="0" xfId="11" applyFont="1" applyFill="1" applyAlignment="1">
      <alignment vertical="center"/>
    </xf>
    <xf numFmtId="170" fontId="17" fillId="10" borderId="0" xfId="1" applyNumberFormat="1" applyFont="1" applyFill="1" applyAlignment="1">
      <alignment horizontal="right" vertical="center" wrapText="1"/>
    </xf>
    <xf numFmtId="0" fontId="18" fillId="0" borderId="48" xfId="11" applyFont="1" applyBorder="1" applyAlignment="1">
      <alignment horizontal="center"/>
    </xf>
    <xf numFmtId="0" fontId="18" fillId="0" borderId="0" xfId="11" applyFont="1" applyAlignment="1">
      <alignment horizontal="center"/>
    </xf>
    <xf numFmtId="0" fontId="19" fillId="18" borderId="49" xfId="0" applyFont="1" applyFill="1" applyBorder="1" applyAlignment="1">
      <alignment horizontal="center" vertical="center" wrapText="1"/>
    </xf>
    <xf numFmtId="0" fontId="19" fillId="18" borderId="33" xfId="0" applyFont="1" applyFill="1" applyBorder="1" applyAlignment="1">
      <alignment horizontal="center" vertical="center" wrapText="1"/>
    </xf>
    <xf numFmtId="0" fontId="19" fillId="19" borderId="49" xfId="0" applyFont="1" applyFill="1" applyBorder="1" applyAlignment="1">
      <alignment horizontal="center" vertical="center" wrapText="1"/>
    </xf>
    <xf numFmtId="0" fontId="20" fillId="20" borderId="112" xfId="0" applyFont="1" applyFill="1" applyBorder="1" applyAlignment="1">
      <alignment horizontal="left" vertical="center" wrapText="1"/>
    </xf>
    <xf numFmtId="170" fontId="20" fillId="20" borderId="112" xfId="0" applyNumberFormat="1" applyFont="1" applyFill="1" applyBorder="1" applyAlignment="1">
      <alignment vertical="center"/>
    </xf>
    <xf numFmtId="169" fontId="20" fillId="20" borderId="112" xfId="8" applyNumberFormat="1" applyFont="1" applyFill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170" fontId="20" fillId="0" borderId="0" xfId="0" applyNumberFormat="1" applyFont="1" applyAlignment="1">
      <alignment vertical="center"/>
    </xf>
    <xf numFmtId="169" fontId="20" fillId="0" borderId="0" xfId="8" applyNumberFormat="1" applyFont="1" applyBorder="1" applyAlignment="1">
      <alignment vertical="center"/>
    </xf>
    <xf numFmtId="0" fontId="16" fillId="0" borderId="0" xfId="0" applyFont="1" applyAlignment="1">
      <alignment horizontal="left" vertical="center" wrapText="1" indent="2"/>
    </xf>
    <xf numFmtId="170" fontId="16" fillId="0" borderId="0" xfId="0" applyNumberFormat="1" applyFont="1" applyAlignment="1">
      <alignment vertical="center"/>
    </xf>
    <xf numFmtId="169" fontId="16" fillId="0" borderId="0" xfId="8" applyNumberFormat="1" applyFont="1" applyBorder="1" applyAlignment="1">
      <alignment vertical="center"/>
    </xf>
    <xf numFmtId="0" fontId="19" fillId="17" borderId="0" xfId="0" applyFont="1" applyFill="1" applyAlignment="1">
      <alignment horizontal="left" vertical="center" wrapText="1"/>
    </xf>
    <xf numFmtId="170" fontId="19" fillId="17" borderId="0" xfId="0" applyNumberFormat="1" applyFont="1" applyFill="1" applyAlignment="1">
      <alignment vertical="center"/>
    </xf>
    <xf numFmtId="169" fontId="19" fillId="17" borderId="0" xfId="8" applyNumberFormat="1" applyFont="1" applyFill="1" applyBorder="1" applyAlignment="1">
      <alignment vertical="center"/>
    </xf>
    <xf numFmtId="0" fontId="83" fillId="0" borderId="0" xfId="0" applyFont="1" applyAlignment="1">
      <alignment vertical="center" wrapText="1" readingOrder="1"/>
    </xf>
    <xf numFmtId="0" fontId="83" fillId="0" borderId="2" xfId="0" applyFont="1" applyBorder="1" applyAlignment="1">
      <alignment vertical="center" wrapText="1" readingOrder="1"/>
    </xf>
    <xf numFmtId="0" fontId="84" fillId="0" borderId="0" xfId="0" applyFont="1" applyAlignment="1">
      <alignment vertical="top" readingOrder="1"/>
    </xf>
    <xf numFmtId="0" fontId="84" fillId="0" borderId="2" xfId="0" applyFont="1" applyBorder="1" applyAlignment="1">
      <alignment vertical="top" readingOrder="1"/>
    </xf>
    <xf numFmtId="0" fontId="85" fillId="0" borderId="0" xfId="0" applyFont="1" applyAlignment="1">
      <alignment vertical="top" wrapText="1" readingOrder="1"/>
    </xf>
    <xf numFmtId="0" fontId="85" fillId="0" borderId="2" xfId="0" applyFont="1" applyBorder="1" applyAlignment="1">
      <alignment vertical="top" wrapText="1" readingOrder="1"/>
    </xf>
    <xf numFmtId="0" fontId="45" fillId="0" borderId="0" xfId="0" applyFont="1" applyAlignment="1">
      <alignment vertical="center"/>
    </xf>
    <xf numFmtId="0" fontId="79" fillId="0" borderId="0" xfId="0" applyFont="1" applyAlignment="1">
      <alignment vertical="center"/>
    </xf>
    <xf numFmtId="0" fontId="79" fillId="0" borderId="0" xfId="0" applyFont="1" applyAlignment="1">
      <alignment horizontal="center" vertical="center"/>
    </xf>
    <xf numFmtId="0" fontId="57" fillId="17" borderId="113" xfId="0" applyFont="1" applyFill="1" applyBorder="1" applyAlignment="1">
      <alignment horizontal="center" vertical="center" wrapText="1"/>
    </xf>
    <xf numFmtId="0" fontId="57" fillId="17" borderId="114" xfId="0" applyFont="1" applyFill="1" applyBorder="1" applyAlignment="1">
      <alignment horizontal="center" vertical="center" wrapText="1"/>
    </xf>
    <xf numFmtId="0" fontId="69" fillId="10" borderId="100" xfId="0" applyFont="1" applyFill="1" applyBorder="1" applyAlignment="1">
      <alignment horizontal="left"/>
    </xf>
    <xf numFmtId="176" fontId="69" fillId="10" borderId="4" xfId="10" applyNumberFormat="1" applyFont="1" applyFill="1" applyBorder="1" applyAlignment="1">
      <alignment horizontal="right" vertical="center"/>
    </xf>
    <xf numFmtId="0" fontId="54" fillId="0" borderId="0" xfId="0" applyFont="1" applyAlignment="1">
      <alignment horizontal="left" indent="1"/>
    </xf>
    <xf numFmtId="176" fontId="54" fillId="0" borderId="4" xfId="10" applyNumberFormat="1" applyFont="1" applyBorder="1" applyAlignment="1">
      <alignment horizontal="right" vertical="center"/>
    </xf>
    <xf numFmtId="176" fontId="54" fillId="0" borderId="4" xfId="10" applyNumberFormat="1" applyFont="1" applyFill="1" applyBorder="1" applyAlignment="1">
      <alignment horizontal="right" vertical="center"/>
    </xf>
    <xf numFmtId="0" fontId="54" fillId="2" borderId="0" xfId="0" applyFont="1" applyFill="1" applyAlignment="1">
      <alignment horizontal="left" indent="1"/>
    </xf>
    <xf numFmtId="0" fontId="69" fillId="0" borderId="0" xfId="11" applyFont="1" applyAlignment="1">
      <alignment vertical="center"/>
    </xf>
    <xf numFmtId="0" fontId="40" fillId="0" borderId="1" xfId="0" applyFont="1" applyBorder="1" applyAlignment="1">
      <alignment horizontal="center" vertical="center" wrapText="1" readingOrder="1"/>
    </xf>
    <xf numFmtId="0" fontId="40" fillId="0" borderId="0" xfId="0" applyFont="1" applyAlignment="1">
      <alignment horizontal="center" vertical="center" wrapText="1" readingOrder="1"/>
    </xf>
    <xf numFmtId="0" fontId="42" fillId="0" borderId="1" xfId="0" applyFont="1" applyBorder="1" applyAlignment="1">
      <alignment horizontal="center" vertical="top" readingOrder="1"/>
    </xf>
    <xf numFmtId="0" fontId="42" fillId="0" borderId="0" xfId="0" applyFont="1" applyAlignment="1">
      <alignment horizontal="center" vertical="top" readingOrder="1"/>
    </xf>
    <xf numFmtId="0" fontId="18" fillId="0" borderId="1" xfId="0" applyFont="1" applyBorder="1" applyAlignment="1">
      <alignment horizontal="center" vertical="top" wrapText="1" readingOrder="1"/>
    </xf>
    <xf numFmtId="0" fontId="18" fillId="0" borderId="0" xfId="0" applyFont="1" applyAlignment="1">
      <alignment horizontal="center" vertical="top" wrapText="1" readingOrder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9" fillId="5" borderId="3" xfId="5" applyFont="1" applyFill="1" applyBorder="1" applyAlignment="1">
      <alignment horizontal="center" vertical="center"/>
    </xf>
    <xf numFmtId="0" fontId="19" fillId="5" borderId="10" xfId="5" applyFont="1" applyFill="1" applyBorder="1" applyAlignment="1">
      <alignment horizontal="center" vertical="center"/>
    </xf>
    <xf numFmtId="0" fontId="19" fillId="5" borderId="4" xfId="5" applyFont="1" applyFill="1" applyBorder="1" applyAlignment="1">
      <alignment horizontal="center" vertical="center" wrapText="1"/>
    </xf>
    <xf numFmtId="0" fontId="19" fillId="5" borderId="11" xfId="5" applyFont="1" applyFill="1" applyBorder="1" applyAlignment="1">
      <alignment horizontal="center" vertical="center" wrapText="1"/>
    </xf>
    <xf numFmtId="49" fontId="19" fillId="5" borderId="9" xfId="5" applyNumberFormat="1" applyFont="1" applyFill="1" applyBorder="1" applyAlignment="1">
      <alignment horizontal="center" vertical="center"/>
    </xf>
    <xf numFmtId="49" fontId="19" fillId="5" borderId="8" xfId="5" applyNumberFormat="1" applyFont="1" applyFill="1" applyBorder="1" applyAlignment="1">
      <alignment horizontal="center" vertical="center"/>
    </xf>
    <xf numFmtId="0" fontId="19" fillId="8" borderId="3" xfId="0" applyFont="1" applyFill="1" applyBorder="1" applyAlignment="1">
      <alignment horizontal="center" vertical="center"/>
    </xf>
    <xf numFmtId="0" fontId="19" fillId="8" borderId="10" xfId="0" applyFont="1" applyFill="1" applyBorder="1" applyAlignment="1">
      <alignment horizontal="center" vertical="center"/>
    </xf>
    <xf numFmtId="0" fontId="19" fillId="8" borderId="4" xfId="0" applyFont="1" applyFill="1" applyBorder="1" applyAlignment="1">
      <alignment horizontal="center" vertical="center" wrapText="1"/>
    </xf>
    <xf numFmtId="0" fontId="19" fillId="8" borderId="11" xfId="0" applyFont="1" applyFill="1" applyBorder="1" applyAlignment="1">
      <alignment horizontal="center" vertical="center" wrapText="1"/>
    </xf>
    <xf numFmtId="0" fontId="19" fillId="8" borderId="4" xfId="0" applyFont="1" applyFill="1" applyBorder="1" applyAlignment="1">
      <alignment horizontal="center" vertical="center"/>
    </xf>
    <xf numFmtId="0" fontId="19" fillId="8" borderId="11" xfId="0" applyFont="1" applyFill="1" applyBorder="1" applyAlignment="1">
      <alignment horizontal="center" vertical="center"/>
    </xf>
    <xf numFmtId="0" fontId="19" fillId="8" borderId="5" xfId="0" applyFont="1" applyFill="1" applyBorder="1" applyAlignment="1">
      <alignment horizontal="center" vertical="center"/>
    </xf>
    <xf numFmtId="0" fontId="19" fillId="8" borderId="23" xfId="0" applyFont="1" applyFill="1" applyBorder="1" applyAlignment="1">
      <alignment horizontal="center" vertical="center"/>
    </xf>
    <xf numFmtId="0" fontId="19" fillId="8" borderId="7" xfId="0" applyFont="1" applyFill="1" applyBorder="1" applyAlignment="1">
      <alignment horizontal="center" vertical="center" wrapText="1"/>
    </xf>
    <xf numFmtId="0" fontId="19" fillId="8" borderId="8" xfId="0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 readingOrder="1"/>
    </xf>
    <xf numFmtId="0" fontId="8" fillId="2" borderId="0" xfId="2" applyFont="1" applyFill="1" applyAlignment="1">
      <alignment horizontal="center" vertical="center" readingOrder="1"/>
    </xf>
    <xf numFmtId="0" fontId="10" fillId="0" borderId="0" xfId="0" applyFont="1" applyAlignment="1">
      <alignment horizontal="center" vertical="top" wrapText="1" readingOrder="1"/>
    </xf>
    <xf numFmtId="0" fontId="17" fillId="0" borderId="0" xfId="5" applyFont="1" applyAlignment="1">
      <alignment horizontal="center" vertical="center" wrapText="1"/>
    </xf>
    <xf numFmtId="0" fontId="17" fillId="0" borderId="0" xfId="5" applyFont="1" applyAlignment="1">
      <alignment horizontal="center" vertical="center"/>
    </xf>
    <xf numFmtId="0" fontId="18" fillId="0" borderId="0" xfId="5" applyFont="1" applyAlignment="1">
      <alignment horizontal="center" vertical="center"/>
    </xf>
    <xf numFmtId="0" fontId="39" fillId="2" borderId="0" xfId="2" applyFont="1" applyFill="1" applyAlignment="1">
      <alignment horizontal="center" vertical="center" wrapText="1" readingOrder="1"/>
    </xf>
    <xf numFmtId="0" fontId="41" fillId="2" borderId="0" xfId="2" applyFont="1" applyFill="1" applyAlignment="1">
      <alignment horizontal="center" vertical="center" readingOrder="1"/>
    </xf>
    <xf numFmtId="0" fontId="20" fillId="0" borderId="19" xfId="6" applyFont="1" applyBorder="1" applyAlignment="1">
      <alignment horizontal="center" vertical="top" wrapText="1"/>
    </xf>
    <xf numFmtId="0" fontId="20" fillId="0" borderId="20" xfId="6" applyFont="1" applyBorder="1" applyAlignment="1">
      <alignment horizontal="center" vertical="top" wrapText="1"/>
    </xf>
    <xf numFmtId="0" fontId="20" fillId="0" borderId="21" xfId="6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top" readingOrder="1"/>
    </xf>
    <xf numFmtId="0" fontId="9" fillId="0" borderId="0" xfId="0" applyFont="1" applyAlignment="1">
      <alignment horizontal="center" vertical="top" readingOrder="1"/>
    </xf>
    <xf numFmtId="0" fontId="10" fillId="0" borderId="1" xfId="0" applyFont="1" applyBorder="1" applyAlignment="1">
      <alignment horizontal="center" vertical="top" wrapText="1" readingOrder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/>
    <xf numFmtId="1" fontId="12" fillId="0" borderId="0" xfId="0" applyNumberFormat="1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44" fillId="0" borderId="0" xfId="3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45" fillId="0" borderId="0" xfId="3" applyFont="1" applyAlignment="1">
      <alignment horizontal="center" vertical="center"/>
    </xf>
    <xf numFmtId="1" fontId="49" fillId="0" borderId="22" xfId="0" applyNumberFormat="1" applyFont="1" applyBorder="1" applyAlignment="1">
      <alignment horizontal="center" vertical="center"/>
    </xf>
    <xf numFmtId="1" fontId="49" fillId="0" borderId="26" xfId="0" applyNumberFormat="1" applyFont="1" applyBorder="1" applyAlignment="1">
      <alignment horizontal="center" vertical="center"/>
    </xf>
    <xf numFmtId="1" fontId="49" fillId="0" borderId="27" xfId="0" applyNumberFormat="1" applyFont="1" applyBorder="1" applyAlignment="1">
      <alignment horizontal="center" vertical="center"/>
    </xf>
    <xf numFmtId="0" fontId="20" fillId="0" borderId="0" xfId="6" applyFont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41" fillId="0" borderId="0" xfId="3" applyFont="1" applyAlignment="1">
      <alignment horizontal="center"/>
    </xf>
    <xf numFmtId="0" fontId="41" fillId="0" borderId="0" xfId="3" applyFont="1" applyAlignment="1">
      <alignment horizontal="center" vertical="center"/>
    </xf>
    <xf numFmtId="0" fontId="46" fillId="0" borderId="0" xfId="0" applyFont="1" applyAlignment="1">
      <alignment horizontal="center" vertical="center" readingOrder="1"/>
    </xf>
    <xf numFmtId="0" fontId="8" fillId="0" borderId="0" xfId="0" applyFont="1" applyAlignment="1">
      <alignment horizontal="center" vertical="center" readingOrder="1"/>
    </xf>
    <xf numFmtId="0" fontId="41" fillId="0" borderId="0" xfId="0" applyFont="1" applyAlignment="1">
      <alignment horizontal="center" vertical="center" readingOrder="1"/>
    </xf>
    <xf numFmtId="0" fontId="45" fillId="0" borderId="0" xfId="0" applyFont="1" applyAlignment="1">
      <alignment horizontal="center" vertical="center" readingOrder="1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55" fillId="8" borderId="29" xfId="0" applyFont="1" applyFill="1" applyBorder="1" applyAlignment="1">
      <alignment horizontal="center" vertical="center"/>
    </xf>
    <xf numFmtId="0" fontId="55" fillId="8" borderId="32" xfId="0" applyFont="1" applyFill="1" applyBorder="1" applyAlignment="1">
      <alignment horizontal="center" vertical="center"/>
    </xf>
    <xf numFmtId="0" fontId="55" fillId="8" borderId="30" xfId="0" applyFont="1" applyFill="1" applyBorder="1" applyAlignment="1">
      <alignment horizontal="center" vertical="center"/>
    </xf>
    <xf numFmtId="0" fontId="55" fillId="8" borderId="31" xfId="0" applyFont="1" applyFill="1" applyBorder="1" applyAlignment="1">
      <alignment horizontal="center" vertical="center"/>
    </xf>
    <xf numFmtId="0" fontId="19" fillId="8" borderId="49" xfId="0" applyFont="1" applyFill="1" applyBorder="1" applyAlignment="1">
      <alignment horizontal="center" vertical="center" wrapText="1"/>
    </xf>
    <xf numFmtId="0" fontId="19" fillId="8" borderId="3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6" fillId="0" borderId="48" xfId="0" applyFont="1" applyBorder="1" applyAlignment="1">
      <alignment horizontal="center"/>
    </xf>
    <xf numFmtId="0" fontId="19" fillId="8" borderId="0" xfId="0" applyFont="1" applyFill="1" applyAlignment="1">
      <alignment horizontal="center" vertical="center"/>
    </xf>
    <xf numFmtId="0" fontId="16" fillId="0" borderId="0" xfId="0" applyFont="1" applyAlignment="1">
      <alignment horizontal="center"/>
    </xf>
    <xf numFmtId="0" fontId="59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 readingOrder="1"/>
    </xf>
    <xf numFmtId="0" fontId="6" fillId="2" borderId="0" xfId="0" applyFont="1" applyFill="1" applyAlignment="1">
      <alignment horizontal="center" vertical="center" wrapText="1" readingOrder="1"/>
    </xf>
    <xf numFmtId="0" fontId="9" fillId="2" borderId="1" xfId="0" applyFont="1" applyFill="1" applyBorder="1" applyAlignment="1">
      <alignment horizontal="center" vertical="top" readingOrder="1"/>
    </xf>
    <xf numFmtId="0" fontId="9" fillId="2" borderId="0" xfId="0" applyFont="1" applyFill="1" applyAlignment="1">
      <alignment horizontal="center" vertical="top" readingOrder="1"/>
    </xf>
    <xf numFmtId="0" fontId="10" fillId="2" borderId="1" xfId="0" applyFont="1" applyFill="1" applyBorder="1" applyAlignment="1">
      <alignment horizontal="center" vertical="top" wrapText="1" readingOrder="1"/>
    </xf>
    <xf numFmtId="0" fontId="10" fillId="2" borderId="0" xfId="0" applyFont="1" applyFill="1" applyAlignment="1">
      <alignment horizontal="center" vertical="top" wrapText="1" readingOrder="1"/>
    </xf>
    <xf numFmtId="0" fontId="20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9" fillId="14" borderId="3" xfId="0" applyFont="1" applyFill="1" applyBorder="1" applyAlignment="1">
      <alignment horizontal="center" vertical="center" wrapText="1"/>
    </xf>
    <xf numFmtId="0" fontId="71" fillId="2" borderId="0" xfId="2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0" fontId="19" fillId="8" borderId="3" xfId="0" applyFont="1" applyFill="1" applyBorder="1" applyAlignment="1">
      <alignment horizontal="center" vertical="center" wrapText="1"/>
    </xf>
    <xf numFmtId="0" fontId="19" fillId="8" borderId="52" xfId="0" applyFont="1" applyFill="1" applyBorder="1" applyAlignment="1">
      <alignment horizontal="center" vertical="center" wrapText="1"/>
    </xf>
    <xf numFmtId="0" fontId="19" fillId="8" borderId="5" xfId="0" applyFont="1" applyFill="1" applyBorder="1" applyAlignment="1">
      <alignment horizontal="center" vertical="center" wrapText="1"/>
    </xf>
    <xf numFmtId="0" fontId="19" fillId="8" borderId="23" xfId="0" applyFont="1" applyFill="1" applyBorder="1" applyAlignment="1">
      <alignment horizontal="center" vertical="center" wrapText="1"/>
    </xf>
    <xf numFmtId="0" fontId="19" fillId="8" borderId="46" xfId="0" applyFont="1" applyFill="1" applyBorder="1" applyAlignment="1">
      <alignment horizontal="center" vertical="center" wrapText="1"/>
    </xf>
    <xf numFmtId="0" fontId="19" fillId="8" borderId="4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readingOrder="1"/>
    </xf>
    <xf numFmtId="0" fontId="6" fillId="0" borderId="0" xfId="0" applyFont="1" applyAlignment="1">
      <alignment horizontal="center" vertical="center" readingOrder="1"/>
    </xf>
    <xf numFmtId="0" fontId="10" fillId="0" borderId="1" xfId="0" applyFont="1" applyBorder="1" applyAlignment="1">
      <alignment horizontal="center" vertical="top" readingOrder="1"/>
    </xf>
    <xf numFmtId="0" fontId="10" fillId="0" borderId="0" xfId="0" applyFont="1" applyAlignment="1">
      <alignment horizontal="center" vertical="top" readingOrder="1"/>
    </xf>
    <xf numFmtId="0" fontId="20" fillId="0" borderId="44" xfId="0" applyFont="1" applyBorder="1" applyAlignment="1">
      <alignment horizontal="center"/>
    </xf>
    <xf numFmtId="0" fontId="60" fillId="0" borderId="0" xfId="0" applyFont="1" applyAlignment="1">
      <alignment horizontal="center" vertical="center"/>
    </xf>
    <xf numFmtId="0" fontId="62" fillId="8" borderId="6" xfId="9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readingOrder="1"/>
    </xf>
    <xf numFmtId="0" fontId="5" fillId="0" borderId="0" xfId="0" applyFont="1" applyAlignment="1">
      <alignment horizontal="center" vertical="center" readingOrder="1"/>
    </xf>
    <xf numFmtId="0" fontId="8" fillId="0" borderId="1" xfId="0" applyFont="1" applyBorder="1" applyAlignment="1">
      <alignment horizontal="center" vertical="top" readingOrder="1"/>
    </xf>
    <xf numFmtId="0" fontId="8" fillId="0" borderId="0" xfId="0" applyFont="1" applyAlignment="1">
      <alignment horizontal="center" vertical="top" readingOrder="1"/>
    </xf>
    <xf numFmtId="0" fontId="45" fillId="0" borderId="0" xfId="0" applyFont="1" applyAlignment="1">
      <alignment horizontal="center"/>
    </xf>
    <xf numFmtId="0" fontId="14" fillId="0" borderId="73" xfId="9" applyFont="1" applyBorder="1" applyAlignment="1">
      <alignment horizontal="center" vertical="center"/>
    </xf>
    <xf numFmtId="0" fontId="14" fillId="0" borderId="59" xfId="9" applyFont="1" applyBorder="1" applyAlignment="1">
      <alignment horizontal="center" vertical="center"/>
    </xf>
    <xf numFmtId="0" fontId="14" fillId="0" borderId="73" xfId="9" applyFont="1" applyBorder="1" applyAlignment="1">
      <alignment horizontal="center" vertical="center" wrapText="1"/>
    </xf>
    <xf numFmtId="0" fontId="14" fillId="0" borderId="59" xfId="9" applyFont="1" applyBorder="1" applyAlignment="1">
      <alignment horizontal="center" vertical="center" wrapText="1"/>
    </xf>
    <xf numFmtId="0" fontId="63" fillId="8" borderId="70" xfId="9" applyFont="1" applyFill="1" applyBorder="1" applyAlignment="1">
      <alignment horizontal="center" vertical="center" wrapText="1"/>
    </xf>
    <xf numFmtId="0" fontId="63" fillId="8" borderId="71" xfId="9" applyFont="1" applyFill="1" applyBorder="1" applyAlignment="1">
      <alignment horizontal="center" vertical="center" wrapText="1"/>
    </xf>
    <xf numFmtId="0" fontId="64" fillId="0" borderId="73" xfId="9" applyFont="1" applyBorder="1" applyAlignment="1">
      <alignment horizontal="center" vertical="center" wrapText="1"/>
    </xf>
    <xf numFmtId="0" fontId="64" fillId="0" borderId="59" xfId="9" applyFont="1" applyBorder="1" applyAlignment="1">
      <alignment horizontal="center" vertical="center" wrapText="1"/>
    </xf>
    <xf numFmtId="0" fontId="20" fillId="2" borderId="87" xfId="0" applyFont="1" applyFill="1" applyBorder="1" applyAlignment="1">
      <alignment horizontal="center" vertical="center" wrapText="1"/>
    </xf>
    <xf numFmtId="0" fontId="20" fillId="2" borderId="86" xfId="0" applyFont="1" applyFill="1" applyBorder="1" applyAlignment="1">
      <alignment horizontal="center" vertical="center" wrapText="1"/>
    </xf>
    <xf numFmtId="0" fontId="20" fillId="2" borderId="7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41" fillId="0" borderId="0" xfId="0" applyFont="1" applyAlignment="1">
      <alignment horizontal="center"/>
    </xf>
    <xf numFmtId="0" fontId="19" fillId="14" borderId="76" xfId="0" applyFont="1" applyFill="1" applyBorder="1" applyAlignment="1">
      <alignment horizontal="center" vertical="center" wrapText="1"/>
    </xf>
    <xf numFmtId="0" fontId="19" fillId="14" borderId="79" xfId="0" applyFont="1" applyFill="1" applyBorder="1" applyAlignment="1">
      <alignment horizontal="center" vertical="center" wrapText="1"/>
    </xf>
    <xf numFmtId="0" fontId="19" fillId="14" borderId="80" xfId="0" applyFont="1" applyFill="1" applyBorder="1" applyAlignment="1">
      <alignment horizontal="center" vertical="center" wrapText="1"/>
    </xf>
    <xf numFmtId="0" fontId="19" fillId="14" borderId="15" xfId="0" applyFont="1" applyFill="1" applyBorder="1" applyAlignment="1">
      <alignment horizontal="center" vertical="center" wrapText="1"/>
    </xf>
    <xf numFmtId="0" fontId="19" fillId="14" borderId="4" xfId="0" applyFont="1" applyFill="1" applyBorder="1" applyAlignment="1">
      <alignment horizontal="center" vertical="center" wrapText="1"/>
    </xf>
    <xf numFmtId="0" fontId="19" fillId="14" borderId="81" xfId="0" applyFont="1" applyFill="1" applyBorder="1" applyAlignment="1">
      <alignment horizontal="center" vertical="center" wrapText="1"/>
    </xf>
    <xf numFmtId="0" fontId="19" fillId="8" borderId="77" xfId="0" applyFont="1" applyFill="1" applyBorder="1" applyAlignment="1">
      <alignment horizontal="center"/>
    </xf>
    <xf numFmtId="0" fontId="19" fillId="8" borderId="78" xfId="0" applyFont="1" applyFill="1" applyBorder="1" applyAlignment="1">
      <alignment horizontal="center"/>
    </xf>
    <xf numFmtId="0" fontId="19" fillId="8" borderId="14" xfId="0" applyFont="1" applyFill="1" applyBorder="1" applyAlignment="1">
      <alignment horizontal="center"/>
    </xf>
    <xf numFmtId="0" fontId="19" fillId="14" borderId="77" xfId="0" applyFont="1" applyFill="1" applyBorder="1" applyAlignment="1">
      <alignment horizontal="center" vertical="center" wrapText="1"/>
    </xf>
    <xf numFmtId="0" fontId="19" fillId="14" borderId="5" xfId="0" applyFont="1" applyFill="1" applyBorder="1" applyAlignment="1">
      <alignment horizontal="center" vertical="center" wrapText="1"/>
    </xf>
    <xf numFmtId="0" fontId="60" fillId="2" borderId="82" xfId="0" applyFont="1" applyFill="1" applyBorder="1" applyAlignment="1">
      <alignment horizontal="center" vertical="center" wrapText="1"/>
    </xf>
    <xf numFmtId="0" fontId="60" fillId="2" borderId="86" xfId="0" applyFont="1" applyFill="1" applyBorder="1" applyAlignment="1">
      <alignment horizontal="center" vertical="center" wrapText="1"/>
    </xf>
    <xf numFmtId="0" fontId="19" fillId="14" borderId="88" xfId="0" applyFont="1" applyFill="1" applyBorder="1" applyAlignment="1">
      <alignment horizontal="left"/>
    </xf>
    <xf numFmtId="0" fontId="19" fillId="14" borderId="89" xfId="0" applyFont="1" applyFill="1" applyBorder="1" applyAlignment="1">
      <alignment horizontal="left"/>
    </xf>
    <xf numFmtId="0" fontId="69" fillId="0" borderId="0" xfId="0" applyFont="1" applyAlignment="1">
      <alignment horizontal="left" vertical="center" wrapText="1"/>
    </xf>
    <xf numFmtId="0" fontId="18" fillId="2" borderId="0" xfId="11" applyFont="1" applyFill="1" applyAlignment="1">
      <alignment horizontal="center"/>
    </xf>
    <xf numFmtId="0" fontId="19" fillId="14" borderId="3" xfId="2" applyFont="1" applyFill="1" applyBorder="1" applyAlignment="1">
      <alignment horizontal="center" vertical="center" wrapText="1"/>
    </xf>
    <xf numFmtId="0" fontId="69" fillId="2" borderId="0" xfId="11" applyFont="1" applyFill="1" applyAlignment="1">
      <alignment horizontal="left" vertical="center" wrapText="1"/>
    </xf>
    <xf numFmtId="0" fontId="69" fillId="2" borderId="2" xfId="11" applyFont="1" applyFill="1" applyBorder="1" applyAlignment="1">
      <alignment horizontal="left" vertical="center" wrapText="1"/>
    </xf>
    <xf numFmtId="0" fontId="70" fillId="2" borderId="1" xfId="11" applyFont="1" applyFill="1" applyBorder="1" applyAlignment="1">
      <alignment horizontal="center" vertical="center" wrapText="1" readingOrder="1"/>
    </xf>
    <xf numFmtId="0" fontId="70" fillId="2" borderId="0" xfId="11" applyFont="1" applyFill="1" applyAlignment="1">
      <alignment horizontal="center" vertical="center" wrapText="1" readingOrder="1"/>
    </xf>
    <xf numFmtId="0" fontId="9" fillId="2" borderId="1" xfId="11" applyFont="1" applyFill="1" applyBorder="1" applyAlignment="1">
      <alignment horizontal="center" vertical="top" readingOrder="1"/>
    </xf>
    <xf numFmtId="0" fontId="9" fillId="2" borderId="0" xfId="11" applyFont="1" applyFill="1" applyAlignment="1">
      <alignment horizontal="center" vertical="top" readingOrder="1"/>
    </xf>
    <xf numFmtId="0" fontId="45" fillId="2" borderId="0" xfId="11" applyFont="1" applyFill="1" applyAlignment="1">
      <alignment horizontal="center"/>
    </xf>
    <xf numFmtId="0" fontId="6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top" readingOrder="1"/>
    </xf>
    <xf numFmtId="0" fontId="10" fillId="0" borderId="2" xfId="0" applyFont="1" applyBorder="1" applyAlignment="1">
      <alignment horizontal="center" vertical="top" wrapText="1" readingOrder="1"/>
    </xf>
    <xf numFmtId="0" fontId="15" fillId="0" borderId="0" xfId="0" applyFont="1" applyAlignment="1">
      <alignment horizontal="left"/>
    </xf>
    <xf numFmtId="0" fontId="19" fillId="8" borderId="49" xfId="0" applyFont="1" applyFill="1" applyBorder="1" applyAlignment="1">
      <alignment horizontal="center" vertical="center"/>
    </xf>
    <xf numFmtId="0" fontId="19" fillId="8" borderId="101" xfId="0" applyFont="1" applyFill="1" applyBorder="1" applyAlignment="1">
      <alignment horizontal="center" vertical="center" wrapText="1"/>
    </xf>
    <xf numFmtId="0" fontId="19" fillId="8" borderId="10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48" xfId="0" applyFont="1" applyBorder="1" applyAlignment="1">
      <alignment horizontal="center" wrapText="1"/>
    </xf>
    <xf numFmtId="0" fontId="20" fillId="0" borderId="105" xfId="0" applyFont="1" applyBorder="1" applyAlignment="1">
      <alignment horizontal="left" vertical="center" wrapText="1"/>
    </xf>
    <xf numFmtId="0" fontId="6" fillId="0" borderId="1" xfId="11" applyFont="1" applyBorder="1" applyAlignment="1">
      <alignment horizontal="center" vertical="center" wrapText="1" readingOrder="1"/>
    </xf>
    <xf numFmtId="0" fontId="6" fillId="0" borderId="0" xfId="11" applyFont="1" applyAlignment="1">
      <alignment horizontal="center" vertical="center" wrapText="1" readingOrder="1"/>
    </xf>
    <xf numFmtId="0" fontId="9" fillId="0" borderId="1" xfId="11" applyFont="1" applyBorder="1" applyAlignment="1">
      <alignment horizontal="center" vertical="top" readingOrder="1"/>
    </xf>
    <xf numFmtId="0" fontId="9" fillId="0" borderId="0" xfId="11" applyFont="1" applyAlignment="1">
      <alignment horizontal="center" vertical="top" readingOrder="1"/>
    </xf>
    <xf numFmtId="0" fontId="45" fillId="0" borderId="0" xfId="0" applyFont="1" applyAlignment="1">
      <alignment horizontal="center" vertical="center" wrapText="1"/>
    </xf>
    <xf numFmtId="0" fontId="45" fillId="0" borderId="48" xfId="0" applyFont="1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6" fillId="2" borderId="1" xfId="11" applyFont="1" applyFill="1" applyBorder="1" applyAlignment="1">
      <alignment horizontal="center" vertical="center" wrapText="1" readingOrder="1"/>
    </xf>
    <xf numFmtId="0" fontId="6" fillId="2" borderId="0" xfId="11" applyFont="1" applyFill="1" applyAlignment="1">
      <alignment horizontal="center" vertical="center" wrapText="1" readingOrder="1"/>
    </xf>
    <xf numFmtId="0" fontId="20" fillId="0" borderId="0" xfId="0" applyFont="1" applyAlignment="1">
      <alignment horizontal="center" wrapText="1"/>
    </xf>
    <xf numFmtId="0" fontId="20" fillId="0" borderId="48" xfId="0" applyFont="1" applyBorder="1" applyAlignment="1">
      <alignment horizontal="center"/>
    </xf>
    <xf numFmtId="0" fontId="19" fillId="14" borderId="2" xfId="0" applyFont="1" applyFill="1" applyBorder="1" applyAlignment="1">
      <alignment horizontal="center" vertical="center" wrapText="1"/>
    </xf>
    <xf numFmtId="0" fontId="19" fillId="14" borderId="106" xfId="0" applyFont="1" applyFill="1" applyBorder="1" applyAlignment="1">
      <alignment horizontal="center" vertical="center" wrapText="1"/>
    </xf>
    <xf numFmtId="0" fontId="55" fillId="14" borderId="49" xfId="0" applyFont="1" applyFill="1" applyBorder="1" applyAlignment="1">
      <alignment horizontal="center" vertical="center" wrapText="1"/>
    </xf>
    <xf numFmtId="0" fontId="55" fillId="14" borderId="33" xfId="0" applyFont="1" applyFill="1" applyBorder="1" applyAlignment="1">
      <alignment horizontal="center" vertical="center" wrapText="1"/>
    </xf>
    <xf numFmtId="0" fontId="55" fillId="14" borderId="101" xfId="0" applyFont="1" applyFill="1" applyBorder="1" applyAlignment="1">
      <alignment horizontal="center" vertical="center" wrapText="1"/>
    </xf>
    <xf numFmtId="0" fontId="55" fillId="14" borderId="104" xfId="0" applyFont="1" applyFill="1" applyBorder="1" applyAlignment="1">
      <alignment horizontal="center" vertical="center" wrapText="1"/>
    </xf>
    <xf numFmtId="0" fontId="70" fillId="0" borderId="1" xfId="0" applyFont="1" applyBorder="1" applyAlignment="1">
      <alignment horizontal="center" vertical="center" wrapText="1" readingOrder="1"/>
    </xf>
    <xf numFmtId="0" fontId="70" fillId="0" borderId="0" xfId="0" applyFont="1" applyAlignment="1">
      <alignment horizontal="center" vertical="center" wrapText="1" readingOrder="1"/>
    </xf>
    <xf numFmtId="0" fontId="19" fillId="8" borderId="0" xfId="0" applyFont="1" applyFill="1" applyAlignment="1">
      <alignment horizontal="center"/>
    </xf>
    <xf numFmtId="0" fontId="19" fillId="8" borderId="96" xfId="0" applyFont="1" applyFill="1" applyBorder="1" applyAlignment="1">
      <alignment horizontal="center" vertical="center" wrapText="1"/>
    </xf>
    <xf numFmtId="0" fontId="19" fillId="8" borderId="98" xfId="0" applyFont="1" applyFill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/>
    </xf>
    <xf numFmtId="0" fontId="19" fillId="17" borderId="3" xfId="2" applyFont="1" applyFill="1" applyBorder="1" applyAlignment="1">
      <alignment horizontal="center" vertical="center" wrapText="1"/>
    </xf>
    <xf numFmtId="0" fontId="19" fillId="17" borderId="23" xfId="2" applyFont="1" applyFill="1" applyBorder="1" applyAlignment="1">
      <alignment horizontal="center" vertical="center" wrapText="1"/>
    </xf>
    <xf numFmtId="0" fontId="19" fillId="17" borderId="5" xfId="2" applyFont="1" applyFill="1" applyBorder="1" applyAlignment="1">
      <alignment horizontal="center" vertical="center" wrapText="1"/>
    </xf>
    <xf numFmtId="0" fontId="19" fillId="17" borderId="6" xfId="2" applyFont="1" applyFill="1" applyBorder="1" applyAlignment="1">
      <alignment horizontal="center" vertical="center" wrapText="1"/>
    </xf>
    <xf numFmtId="0" fontId="18" fillId="0" borderId="48" xfId="11" applyFont="1" applyBorder="1" applyAlignment="1">
      <alignment horizontal="center"/>
    </xf>
    <xf numFmtId="0" fontId="19" fillId="18" borderId="105" xfId="0" applyFont="1" applyFill="1" applyBorder="1" applyAlignment="1">
      <alignment horizontal="center" vertical="center" wrapText="1"/>
    </xf>
    <xf numFmtId="0" fontId="19" fillId="18" borderId="0" xfId="0" applyFont="1" applyFill="1" applyAlignment="1">
      <alignment horizontal="center" vertical="center" wrapText="1"/>
    </xf>
    <xf numFmtId="0" fontId="19" fillId="18" borderId="109" xfId="0" applyFont="1" applyFill="1" applyBorder="1" applyAlignment="1">
      <alignment horizontal="center" vertical="center" wrapText="1"/>
    </xf>
    <xf numFmtId="0" fontId="19" fillId="18" borderId="97" xfId="0" applyFont="1" applyFill="1" applyBorder="1" applyAlignment="1">
      <alignment horizontal="center" vertical="center" wrapText="1"/>
    </xf>
    <xf numFmtId="0" fontId="19" fillId="18" borderId="110" xfId="0" applyFont="1" applyFill="1" applyBorder="1" applyAlignment="1">
      <alignment horizontal="center" vertical="center" wrapText="1"/>
    </xf>
    <xf numFmtId="0" fontId="19" fillId="18" borderId="48" xfId="0" applyFont="1" applyFill="1" applyBorder="1" applyAlignment="1">
      <alignment horizontal="center" vertical="center" wrapText="1"/>
    </xf>
    <xf numFmtId="0" fontId="19" fillId="18" borderId="111" xfId="0" applyFont="1" applyFill="1" applyBorder="1" applyAlignment="1">
      <alignment horizontal="center" vertical="center" wrapText="1"/>
    </xf>
    <xf numFmtId="0" fontId="19" fillId="19" borderId="33" xfId="0" applyFont="1" applyFill="1" applyBorder="1" applyAlignment="1">
      <alignment horizontal="center" vertical="center" wrapText="1"/>
    </xf>
    <xf numFmtId="0" fontId="19" fillId="19" borderId="101" xfId="0" applyFont="1" applyFill="1" applyBorder="1" applyAlignment="1">
      <alignment horizontal="center" vertical="center" wrapText="1"/>
    </xf>
    <xf numFmtId="0" fontId="19" fillId="19" borderId="104" xfId="0" applyFont="1" applyFill="1" applyBorder="1" applyAlignment="1">
      <alignment horizontal="center" vertical="center" wrapText="1"/>
    </xf>
    <xf numFmtId="0" fontId="45" fillId="0" borderId="0" xfId="11" applyFont="1" applyAlignment="1">
      <alignment horizontal="center"/>
    </xf>
    <xf numFmtId="0" fontId="16" fillId="0" borderId="4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 readingOrder="1"/>
    </xf>
    <xf numFmtId="0" fontId="20" fillId="2" borderId="0" xfId="5" applyFont="1" applyFill="1" applyAlignment="1">
      <alignment horizontal="center" vertical="center" wrapText="1"/>
    </xf>
    <xf numFmtId="0" fontId="20" fillId="2" borderId="0" xfId="5" applyFont="1" applyFill="1" applyAlignment="1">
      <alignment horizontal="center" vertical="center"/>
    </xf>
    <xf numFmtId="0" fontId="20" fillId="2" borderId="0" xfId="5" applyFont="1" applyFill="1" applyAlignment="1">
      <alignment horizontal="center"/>
    </xf>
    <xf numFmtId="0" fontId="19" fillId="8" borderId="49" xfId="5" applyFont="1" applyFill="1" applyBorder="1" applyAlignment="1">
      <alignment horizontal="center" vertical="center" wrapText="1"/>
    </xf>
    <xf numFmtId="0" fontId="19" fillId="8" borderId="49" xfId="5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21">
    <cellStyle name="Comma 2" xfId="17" xr:uid="{1AF210F8-7171-44DC-B464-006F71251CBB}"/>
    <cellStyle name="Comma 2 2" xfId="16" xr:uid="{EE170C07-46F1-43EE-BEDD-3B939C3AC669}"/>
    <cellStyle name="Hipervínculo" xfId="7" builtinId="8"/>
    <cellStyle name="Millares" xfId="1" builtinId="3"/>
    <cellStyle name="Millares 2" xfId="18" xr:uid="{56D6EB1F-5E60-4136-B45B-617F3E7D2147}"/>
    <cellStyle name="Millares 2 2 2" xfId="12" xr:uid="{505F128A-50B8-4D90-92B8-28769A4230BF}"/>
    <cellStyle name="Millares 2 3" xfId="19" xr:uid="{2FCAFC69-E8F2-402E-A66B-C80D1B82904D}"/>
    <cellStyle name="Millares 3" xfId="10" xr:uid="{D01242DA-EA97-45E4-A02F-DE16210D8D98}"/>
    <cellStyle name="Millares 8" xfId="13" xr:uid="{9C5DBE99-BDF6-4504-8D4E-B092ED970A7C}"/>
    <cellStyle name="Normal" xfId="0" builtinId="0"/>
    <cellStyle name="Normal 2" xfId="6" xr:uid="{A4F76EA9-564E-4392-BE40-DF05768615B9}"/>
    <cellStyle name="Normal 2 2" xfId="2" xr:uid="{40CA2091-4EBD-468D-A752-0ECE40DABDF4}"/>
    <cellStyle name="Normal 3" xfId="5" xr:uid="{ECAC594E-67E9-46BA-923D-8C6587A09B6C}"/>
    <cellStyle name="Normal 3 2" xfId="9" xr:uid="{B1A40AAF-F0A6-42BA-90F3-2FACC5562CC9}"/>
    <cellStyle name="Normal 4" xfId="3" xr:uid="{5796F13D-0B27-44D6-89EB-0FF7EB8A2EA4}"/>
    <cellStyle name="Normal 4 2" xfId="11" xr:uid="{402C8059-0417-43AF-96FE-8D30E8F87A5F}"/>
    <cellStyle name="Normal 5" xfId="4" xr:uid="{AB7C2010-049F-42DD-8A02-D23EC77B31DA}"/>
    <cellStyle name="Porcentaje" xfId="8" builtinId="5"/>
    <cellStyle name="Porcentaje 2" xfId="15" xr:uid="{7F316413-7251-4947-8873-58A5018BC6CA}"/>
    <cellStyle name="Porcentaje 2 2" xfId="14" xr:uid="{DC5CFCC6-81BA-41C7-A969-8AA9FAE59974}"/>
    <cellStyle name="Porcentaje 3" xfId="20" xr:uid="{E4BCCD06-C937-4721-AA8A-71B0D1D2E0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70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externalLink" Target="externalLinks/externalLink16.xml"/><Relationship Id="rId84" Type="http://schemas.openxmlformats.org/officeDocument/2006/relationships/externalLink" Target="externalLinks/externalLink37.xml"/><Relationship Id="rId138" Type="http://schemas.openxmlformats.org/officeDocument/2006/relationships/externalLink" Target="externalLinks/externalLink91.xml"/><Relationship Id="rId159" Type="http://schemas.openxmlformats.org/officeDocument/2006/relationships/externalLink" Target="externalLinks/externalLink112.xml"/><Relationship Id="rId170" Type="http://schemas.openxmlformats.org/officeDocument/2006/relationships/externalLink" Target="externalLinks/externalLink123.xml"/><Relationship Id="rId191" Type="http://schemas.openxmlformats.org/officeDocument/2006/relationships/externalLink" Target="externalLinks/externalLink144.xml"/><Relationship Id="rId205" Type="http://schemas.openxmlformats.org/officeDocument/2006/relationships/externalLink" Target="externalLinks/externalLink158.xml"/><Relationship Id="rId107" Type="http://schemas.openxmlformats.org/officeDocument/2006/relationships/externalLink" Target="externalLinks/externalLink60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externalLink" Target="externalLinks/externalLink6.xml"/><Relationship Id="rId74" Type="http://schemas.openxmlformats.org/officeDocument/2006/relationships/externalLink" Target="externalLinks/externalLink27.xml"/><Relationship Id="rId128" Type="http://schemas.openxmlformats.org/officeDocument/2006/relationships/externalLink" Target="externalLinks/externalLink81.xml"/><Relationship Id="rId149" Type="http://schemas.openxmlformats.org/officeDocument/2006/relationships/externalLink" Target="externalLinks/externalLink102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48.xml"/><Relationship Id="rId160" Type="http://schemas.openxmlformats.org/officeDocument/2006/relationships/externalLink" Target="externalLinks/externalLink113.xml"/><Relationship Id="rId181" Type="http://schemas.openxmlformats.org/officeDocument/2006/relationships/externalLink" Target="externalLinks/externalLink134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externalLink" Target="externalLinks/externalLink17.xml"/><Relationship Id="rId118" Type="http://schemas.openxmlformats.org/officeDocument/2006/relationships/externalLink" Target="externalLinks/externalLink71.xml"/><Relationship Id="rId139" Type="http://schemas.openxmlformats.org/officeDocument/2006/relationships/externalLink" Target="externalLinks/externalLink92.xml"/><Relationship Id="rId85" Type="http://schemas.openxmlformats.org/officeDocument/2006/relationships/externalLink" Target="externalLinks/externalLink38.xml"/><Relationship Id="rId150" Type="http://schemas.openxmlformats.org/officeDocument/2006/relationships/externalLink" Target="externalLinks/externalLink103.xml"/><Relationship Id="rId171" Type="http://schemas.openxmlformats.org/officeDocument/2006/relationships/externalLink" Target="externalLinks/externalLink124.xml"/><Relationship Id="rId192" Type="http://schemas.openxmlformats.org/officeDocument/2006/relationships/externalLink" Target="externalLinks/externalLink145.xml"/><Relationship Id="rId206" Type="http://schemas.openxmlformats.org/officeDocument/2006/relationships/externalLink" Target="externalLinks/externalLink159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externalLink" Target="externalLinks/externalLink61.xml"/><Relationship Id="rId129" Type="http://schemas.openxmlformats.org/officeDocument/2006/relationships/externalLink" Target="externalLinks/externalLink82.xml"/><Relationship Id="rId54" Type="http://schemas.openxmlformats.org/officeDocument/2006/relationships/externalLink" Target="externalLinks/externalLink7.xml"/><Relationship Id="rId75" Type="http://schemas.openxmlformats.org/officeDocument/2006/relationships/externalLink" Target="externalLinks/externalLink28.xml"/><Relationship Id="rId96" Type="http://schemas.openxmlformats.org/officeDocument/2006/relationships/externalLink" Target="externalLinks/externalLink49.xml"/><Relationship Id="rId140" Type="http://schemas.openxmlformats.org/officeDocument/2006/relationships/externalLink" Target="externalLinks/externalLink93.xml"/><Relationship Id="rId161" Type="http://schemas.openxmlformats.org/officeDocument/2006/relationships/externalLink" Target="externalLinks/externalLink114.xml"/><Relationship Id="rId182" Type="http://schemas.openxmlformats.org/officeDocument/2006/relationships/externalLink" Target="externalLinks/externalLink135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externalLink" Target="externalLinks/externalLink72.xml"/><Relationship Id="rId44" Type="http://schemas.openxmlformats.org/officeDocument/2006/relationships/worksheet" Target="worksheets/sheet44.xml"/><Relationship Id="rId65" Type="http://schemas.openxmlformats.org/officeDocument/2006/relationships/externalLink" Target="externalLinks/externalLink18.xml"/><Relationship Id="rId86" Type="http://schemas.openxmlformats.org/officeDocument/2006/relationships/externalLink" Target="externalLinks/externalLink39.xml"/><Relationship Id="rId130" Type="http://schemas.openxmlformats.org/officeDocument/2006/relationships/externalLink" Target="externalLinks/externalLink83.xml"/><Relationship Id="rId151" Type="http://schemas.openxmlformats.org/officeDocument/2006/relationships/externalLink" Target="externalLinks/externalLink104.xml"/><Relationship Id="rId172" Type="http://schemas.openxmlformats.org/officeDocument/2006/relationships/externalLink" Target="externalLinks/externalLink125.xml"/><Relationship Id="rId193" Type="http://schemas.openxmlformats.org/officeDocument/2006/relationships/externalLink" Target="externalLinks/externalLink146.xml"/><Relationship Id="rId207" Type="http://schemas.openxmlformats.org/officeDocument/2006/relationships/externalLink" Target="externalLinks/externalLink160.xml"/><Relationship Id="rId13" Type="http://schemas.openxmlformats.org/officeDocument/2006/relationships/worksheet" Target="worksheets/sheet13.xml"/><Relationship Id="rId109" Type="http://schemas.openxmlformats.org/officeDocument/2006/relationships/externalLink" Target="externalLinks/externalLink62.xml"/><Relationship Id="rId34" Type="http://schemas.openxmlformats.org/officeDocument/2006/relationships/worksheet" Target="worksheets/sheet34.xml"/><Relationship Id="rId55" Type="http://schemas.openxmlformats.org/officeDocument/2006/relationships/externalLink" Target="externalLinks/externalLink8.xml"/><Relationship Id="rId76" Type="http://schemas.openxmlformats.org/officeDocument/2006/relationships/externalLink" Target="externalLinks/externalLink29.xml"/><Relationship Id="rId97" Type="http://schemas.openxmlformats.org/officeDocument/2006/relationships/externalLink" Target="externalLinks/externalLink50.xml"/><Relationship Id="rId120" Type="http://schemas.openxmlformats.org/officeDocument/2006/relationships/externalLink" Target="externalLinks/externalLink73.xml"/><Relationship Id="rId141" Type="http://schemas.openxmlformats.org/officeDocument/2006/relationships/externalLink" Target="externalLinks/externalLink94.xml"/><Relationship Id="rId7" Type="http://schemas.openxmlformats.org/officeDocument/2006/relationships/worksheet" Target="worksheets/sheet7.xml"/><Relationship Id="rId162" Type="http://schemas.openxmlformats.org/officeDocument/2006/relationships/externalLink" Target="externalLinks/externalLink115.xml"/><Relationship Id="rId183" Type="http://schemas.openxmlformats.org/officeDocument/2006/relationships/externalLink" Target="externalLinks/externalLink136.xml"/><Relationship Id="rId24" Type="http://schemas.openxmlformats.org/officeDocument/2006/relationships/worksheet" Target="worksheets/sheet24.xml"/><Relationship Id="rId45" Type="http://schemas.openxmlformats.org/officeDocument/2006/relationships/worksheet" Target="worksheets/sheet45.xml"/><Relationship Id="rId66" Type="http://schemas.openxmlformats.org/officeDocument/2006/relationships/externalLink" Target="externalLinks/externalLink19.xml"/><Relationship Id="rId87" Type="http://schemas.openxmlformats.org/officeDocument/2006/relationships/externalLink" Target="externalLinks/externalLink40.xml"/><Relationship Id="rId110" Type="http://schemas.openxmlformats.org/officeDocument/2006/relationships/externalLink" Target="externalLinks/externalLink63.xml"/><Relationship Id="rId131" Type="http://schemas.openxmlformats.org/officeDocument/2006/relationships/externalLink" Target="externalLinks/externalLink84.xml"/><Relationship Id="rId152" Type="http://schemas.openxmlformats.org/officeDocument/2006/relationships/externalLink" Target="externalLinks/externalLink105.xml"/><Relationship Id="rId173" Type="http://schemas.openxmlformats.org/officeDocument/2006/relationships/externalLink" Target="externalLinks/externalLink126.xml"/><Relationship Id="rId194" Type="http://schemas.openxmlformats.org/officeDocument/2006/relationships/externalLink" Target="externalLinks/externalLink147.xml"/><Relationship Id="rId208" Type="http://schemas.openxmlformats.org/officeDocument/2006/relationships/externalLink" Target="externalLinks/externalLink1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externalLink" Target="externalLinks/externalLink9.xml"/><Relationship Id="rId77" Type="http://schemas.openxmlformats.org/officeDocument/2006/relationships/externalLink" Target="externalLinks/externalLink30.xml"/><Relationship Id="rId100" Type="http://schemas.openxmlformats.org/officeDocument/2006/relationships/externalLink" Target="externalLinks/externalLink53.xml"/><Relationship Id="rId105" Type="http://schemas.openxmlformats.org/officeDocument/2006/relationships/externalLink" Target="externalLinks/externalLink58.xml"/><Relationship Id="rId126" Type="http://schemas.openxmlformats.org/officeDocument/2006/relationships/externalLink" Target="externalLinks/externalLink79.xml"/><Relationship Id="rId147" Type="http://schemas.openxmlformats.org/officeDocument/2006/relationships/externalLink" Target="externalLinks/externalLink100.xml"/><Relationship Id="rId168" Type="http://schemas.openxmlformats.org/officeDocument/2006/relationships/externalLink" Target="externalLinks/externalLink12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.xml"/><Relationship Id="rId72" Type="http://schemas.openxmlformats.org/officeDocument/2006/relationships/externalLink" Target="externalLinks/externalLink25.xml"/><Relationship Id="rId93" Type="http://schemas.openxmlformats.org/officeDocument/2006/relationships/externalLink" Target="externalLinks/externalLink46.xml"/><Relationship Id="rId98" Type="http://schemas.openxmlformats.org/officeDocument/2006/relationships/externalLink" Target="externalLinks/externalLink51.xml"/><Relationship Id="rId121" Type="http://schemas.openxmlformats.org/officeDocument/2006/relationships/externalLink" Target="externalLinks/externalLink74.xml"/><Relationship Id="rId142" Type="http://schemas.openxmlformats.org/officeDocument/2006/relationships/externalLink" Target="externalLinks/externalLink95.xml"/><Relationship Id="rId163" Type="http://schemas.openxmlformats.org/officeDocument/2006/relationships/externalLink" Target="externalLinks/externalLink116.xml"/><Relationship Id="rId184" Type="http://schemas.openxmlformats.org/officeDocument/2006/relationships/externalLink" Target="externalLinks/externalLink137.xml"/><Relationship Id="rId189" Type="http://schemas.openxmlformats.org/officeDocument/2006/relationships/externalLink" Target="externalLinks/externalLink142.xml"/><Relationship Id="rId3" Type="http://schemas.openxmlformats.org/officeDocument/2006/relationships/worksheet" Target="worksheets/sheet3.xml"/><Relationship Id="rId214" Type="http://schemas.openxmlformats.org/officeDocument/2006/relationships/calcChain" Target="calcChain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externalLink" Target="externalLinks/externalLink20.xml"/><Relationship Id="rId116" Type="http://schemas.openxmlformats.org/officeDocument/2006/relationships/externalLink" Target="externalLinks/externalLink69.xml"/><Relationship Id="rId137" Type="http://schemas.openxmlformats.org/officeDocument/2006/relationships/externalLink" Target="externalLinks/externalLink90.xml"/><Relationship Id="rId158" Type="http://schemas.openxmlformats.org/officeDocument/2006/relationships/externalLink" Target="externalLinks/externalLink11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externalLink" Target="externalLinks/externalLink15.xml"/><Relationship Id="rId83" Type="http://schemas.openxmlformats.org/officeDocument/2006/relationships/externalLink" Target="externalLinks/externalLink36.xml"/><Relationship Id="rId88" Type="http://schemas.openxmlformats.org/officeDocument/2006/relationships/externalLink" Target="externalLinks/externalLink41.xml"/><Relationship Id="rId111" Type="http://schemas.openxmlformats.org/officeDocument/2006/relationships/externalLink" Target="externalLinks/externalLink64.xml"/><Relationship Id="rId132" Type="http://schemas.openxmlformats.org/officeDocument/2006/relationships/externalLink" Target="externalLinks/externalLink85.xml"/><Relationship Id="rId153" Type="http://schemas.openxmlformats.org/officeDocument/2006/relationships/externalLink" Target="externalLinks/externalLink106.xml"/><Relationship Id="rId174" Type="http://schemas.openxmlformats.org/officeDocument/2006/relationships/externalLink" Target="externalLinks/externalLink127.xml"/><Relationship Id="rId179" Type="http://schemas.openxmlformats.org/officeDocument/2006/relationships/externalLink" Target="externalLinks/externalLink132.xml"/><Relationship Id="rId195" Type="http://schemas.openxmlformats.org/officeDocument/2006/relationships/externalLink" Target="externalLinks/externalLink148.xml"/><Relationship Id="rId209" Type="http://schemas.openxmlformats.org/officeDocument/2006/relationships/externalLink" Target="externalLinks/externalLink162.xml"/><Relationship Id="rId190" Type="http://schemas.openxmlformats.org/officeDocument/2006/relationships/externalLink" Target="externalLinks/externalLink143.xml"/><Relationship Id="rId204" Type="http://schemas.openxmlformats.org/officeDocument/2006/relationships/externalLink" Target="externalLinks/externalLink157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externalLink" Target="externalLinks/externalLink10.xml"/><Relationship Id="rId106" Type="http://schemas.openxmlformats.org/officeDocument/2006/relationships/externalLink" Target="externalLinks/externalLink59.xml"/><Relationship Id="rId127" Type="http://schemas.openxmlformats.org/officeDocument/2006/relationships/externalLink" Target="externalLinks/externalLink80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externalLink" Target="externalLinks/externalLink5.xml"/><Relationship Id="rId73" Type="http://schemas.openxmlformats.org/officeDocument/2006/relationships/externalLink" Target="externalLinks/externalLink26.xml"/><Relationship Id="rId78" Type="http://schemas.openxmlformats.org/officeDocument/2006/relationships/externalLink" Target="externalLinks/externalLink31.xml"/><Relationship Id="rId94" Type="http://schemas.openxmlformats.org/officeDocument/2006/relationships/externalLink" Target="externalLinks/externalLink47.xml"/><Relationship Id="rId99" Type="http://schemas.openxmlformats.org/officeDocument/2006/relationships/externalLink" Target="externalLinks/externalLink52.xml"/><Relationship Id="rId101" Type="http://schemas.openxmlformats.org/officeDocument/2006/relationships/externalLink" Target="externalLinks/externalLink54.xml"/><Relationship Id="rId122" Type="http://schemas.openxmlformats.org/officeDocument/2006/relationships/externalLink" Target="externalLinks/externalLink75.xml"/><Relationship Id="rId143" Type="http://schemas.openxmlformats.org/officeDocument/2006/relationships/externalLink" Target="externalLinks/externalLink96.xml"/><Relationship Id="rId148" Type="http://schemas.openxmlformats.org/officeDocument/2006/relationships/externalLink" Target="externalLinks/externalLink101.xml"/><Relationship Id="rId164" Type="http://schemas.openxmlformats.org/officeDocument/2006/relationships/externalLink" Target="externalLinks/externalLink117.xml"/><Relationship Id="rId169" Type="http://schemas.openxmlformats.org/officeDocument/2006/relationships/externalLink" Target="externalLinks/externalLink122.xml"/><Relationship Id="rId185" Type="http://schemas.openxmlformats.org/officeDocument/2006/relationships/externalLink" Target="externalLinks/externalLink13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externalLink" Target="externalLinks/externalLink133.xml"/><Relationship Id="rId210" Type="http://schemas.openxmlformats.org/officeDocument/2006/relationships/externalLink" Target="externalLinks/externalLink163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externalLink" Target="externalLinks/externalLink21.xml"/><Relationship Id="rId89" Type="http://schemas.openxmlformats.org/officeDocument/2006/relationships/externalLink" Target="externalLinks/externalLink42.xml"/><Relationship Id="rId112" Type="http://schemas.openxmlformats.org/officeDocument/2006/relationships/externalLink" Target="externalLinks/externalLink65.xml"/><Relationship Id="rId133" Type="http://schemas.openxmlformats.org/officeDocument/2006/relationships/externalLink" Target="externalLinks/externalLink86.xml"/><Relationship Id="rId154" Type="http://schemas.openxmlformats.org/officeDocument/2006/relationships/externalLink" Target="externalLinks/externalLink107.xml"/><Relationship Id="rId175" Type="http://schemas.openxmlformats.org/officeDocument/2006/relationships/externalLink" Target="externalLinks/externalLink128.xml"/><Relationship Id="rId196" Type="http://schemas.openxmlformats.org/officeDocument/2006/relationships/externalLink" Target="externalLinks/externalLink149.xml"/><Relationship Id="rId200" Type="http://schemas.openxmlformats.org/officeDocument/2006/relationships/externalLink" Target="externalLinks/externalLink153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externalLink" Target="externalLinks/externalLink11.xml"/><Relationship Id="rId79" Type="http://schemas.openxmlformats.org/officeDocument/2006/relationships/externalLink" Target="externalLinks/externalLink32.xml"/><Relationship Id="rId102" Type="http://schemas.openxmlformats.org/officeDocument/2006/relationships/externalLink" Target="externalLinks/externalLink55.xml"/><Relationship Id="rId123" Type="http://schemas.openxmlformats.org/officeDocument/2006/relationships/externalLink" Target="externalLinks/externalLink76.xml"/><Relationship Id="rId144" Type="http://schemas.openxmlformats.org/officeDocument/2006/relationships/externalLink" Target="externalLinks/externalLink97.xml"/><Relationship Id="rId90" Type="http://schemas.openxmlformats.org/officeDocument/2006/relationships/externalLink" Target="externalLinks/externalLink43.xml"/><Relationship Id="rId165" Type="http://schemas.openxmlformats.org/officeDocument/2006/relationships/externalLink" Target="externalLinks/externalLink118.xml"/><Relationship Id="rId186" Type="http://schemas.openxmlformats.org/officeDocument/2006/relationships/externalLink" Target="externalLinks/externalLink139.xml"/><Relationship Id="rId211" Type="http://schemas.openxmlformats.org/officeDocument/2006/relationships/theme" Target="theme/theme1.xml"/><Relationship Id="rId27" Type="http://schemas.openxmlformats.org/officeDocument/2006/relationships/worksheet" Target="worksheets/sheet27.xml"/><Relationship Id="rId48" Type="http://schemas.openxmlformats.org/officeDocument/2006/relationships/externalLink" Target="externalLinks/externalLink1.xml"/><Relationship Id="rId69" Type="http://schemas.openxmlformats.org/officeDocument/2006/relationships/externalLink" Target="externalLinks/externalLink22.xml"/><Relationship Id="rId113" Type="http://schemas.openxmlformats.org/officeDocument/2006/relationships/externalLink" Target="externalLinks/externalLink66.xml"/><Relationship Id="rId134" Type="http://schemas.openxmlformats.org/officeDocument/2006/relationships/externalLink" Target="externalLinks/externalLink87.xml"/><Relationship Id="rId80" Type="http://schemas.openxmlformats.org/officeDocument/2006/relationships/externalLink" Target="externalLinks/externalLink33.xml"/><Relationship Id="rId155" Type="http://schemas.openxmlformats.org/officeDocument/2006/relationships/externalLink" Target="externalLinks/externalLink108.xml"/><Relationship Id="rId176" Type="http://schemas.openxmlformats.org/officeDocument/2006/relationships/externalLink" Target="externalLinks/externalLink129.xml"/><Relationship Id="rId197" Type="http://schemas.openxmlformats.org/officeDocument/2006/relationships/externalLink" Target="externalLinks/externalLink150.xml"/><Relationship Id="rId201" Type="http://schemas.openxmlformats.org/officeDocument/2006/relationships/externalLink" Target="externalLinks/externalLink154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externalLink" Target="externalLinks/externalLink12.xml"/><Relationship Id="rId103" Type="http://schemas.openxmlformats.org/officeDocument/2006/relationships/externalLink" Target="externalLinks/externalLink56.xml"/><Relationship Id="rId124" Type="http://schemas.openxmlformats.org/officeDocument/2006/relationships/externalLink" Target="externalLinks/externalLink77.xml"/><Relationship Id="rId70" Type="http://schemas.openxmlformats.org/officeDocument/2006/relationships/externalLink" Target="externalLinks/externalLink23.xml"/><Relationship Id="rId91" Type="http://schemas.openxmlformats.org/officeDocument/2006/relationships/externalLink" Target="externalLinks/externalLink44.xml"/><Relationship Id="rId145" Type="http://schemas.openxmlformats.org/officeDocument/2006/relationships/externalLink" Target="externalLinks/externalLink98.xml"/><Relationship Id="rId166" Type="http://schemas.openxmlformats.org/officeDocument/2006/relationships/externalLink" Target="externalLinks/externalLink119.xml"/><Relationship Id="rId187" Type="http://schemas.openxmlformats.org/officeDocument/2006/relationships/externalLink" Target="externalLinks/externalLink140.xml"/><Relationship Id="rId1" Type="http://schemas.openxmlformats.org/officeDocument/2006/relationships/worksheet" Target="worksheets/sheet1.xml"/><Relationship Id="rId212" Type="http://schemas.openxmlformats.org/officeDocument/2006/relationships/styles" Target="styles.xml"/><Relationship Id="rId28" Type="http://schemas.openxmlformats.org/officeDocument/2006/relationships/worksheet" Target="worksheets/sheet28.xml"/><Relationship Id="rId49" Type="http://schemas.openxmlformats.org/officeDocument/2006/relationships/externalLink" Target="externalLinks/externalLink2.xml"/><Relationship Id="rId114" Type="http://schemas.openxmlformats.org/officeDocument/2006/relationships/externalLink" Target="externalLinks/externalLink67.xml"/><Relationship Id="rId60" Type="http://schemas.openxmlformats.org/officeDocument/2006/relationships/externalLink" Target="externalLinks/externalLink13.xml"/><Relationship Id="rId81" Type="http://schemas.openxmlformats.org/officeDocument/2006/relationships/externalLink" Target="externalLinks/externalLink34.xml"/><Relationship Id="rId135" Type="http://schemas.openxmlformats.org/officeDocument/2006/relationships/externalLink" Target="externalLinks/externalLink88.xml"/><Relationship Id="rId156" Type="http://schemas.openxmlformats.org/officeDocument/2006/relationships/externalLink" Target="externalLinks/externalLink109.xml"/><Relationship Id="rId177" Type="http://schemas.openxmlformats.org/officeDocument/2006/relationships/externalLink" Target="externalLinks/externalLink130.xml"/><Relationship Id="rId198" Type="http://schemas.openxmlformats.org/officeDocument/2006/relationships/externalLink" Target="externalLinks/externalLink151.xml"/><Relationship Id="rId202" Type="http://schemas.openxmlformats.org/officeDocument/2006/relationships/externalLink" Target="externalLinks/externalLink155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50" Type="http://schemas.openxmlformats.org/officeDocument/2006/relationships/externalLink" Target="externalLinks/externalLink3.xml"/><Relationship Id="rId104" Type="http://schemas.openxmlformats.org/officeDocument/2006/relationships/externalLink" Target="externalLinks/externalLink57.xml"/><Relationship Id="rId125" Type="http://schemas.openxmlformats.org/officeDocument/2006/relationships/externalLink" Target="externalLinks/externalLink78.xml"/><Relationship Id="rId146" Type="http://schemas.openxmlformats.org/officeDocument/2006/relationships/externalLink" Target="externalLinks/externalLink99.xml"/><Relationship Id="rId167" Type="http://schemas.openxmlformats.org/officeDocument/2006/relationships/externalLink" Target="externalLinks/externalLink120.xml"/><Relationship Id="rId188" Type="http://schemas.openxmlformats.org/officeDocument/2006/relationships/externalLink" Target="externalLinks/externalLink141.xml"/><Relationship Id="rId71" Type="http://schemas.openxmlformats.org/officeDocument/2006/relationships/externalLink" Target="externalLinks/externalLink24.xml"/><Relationship Id="rId92" Type="http://schemas.openxmlformats.org/officeDocument/2006/relationships/externalLink" Target="externalLinks/externalLink45.xml"/><Relationship Id="rId21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40" Type="http://schemas.openxmlformats.org/officeDocument/2006/relationships/worksheet" Target="worksheets/sheet40.xml"/><Relationship Id="rId115" Type="http://schemas.openxmlformats.org/officeDocument/2006/relationships/externalLink" Target="externalLinks/externalLink68.xml"/><Relationship Id="rId136" Type="http://schemas.openxmlformats.org/officeDocument/2006/relationships/externalLink" Target="externalLinks/externalLink89.xml"/><Relationship Id="rId157" Type="http://schemas.openxmlformats.org/officeDocument/2006/relationships/externalLink" Target="externalLinks/externalLink110.xml"/><Relationship Id="rId178" Type="http://schemas.openxmlformats.org/officeDocument/2006/relationships/externalLink" Target="externalLinks/externalLink131.xml"/><Relationship Id="rId61" Type="http://schemas.openxmlformats.org/officeDocument/2006/relationships/externalLink" Target="externalLinks/externalLink14.xml"/><Relationship Id="rId82" Type="http://schemas.openxmlformats.org/officeDocument/2006/relationships/externalLink" Target="externalLinks/externalLink35.xml"/><Relationship Id="rId199" Type="http://schemas.openxmlformats.org/officeDocument/2006/relationships/externalLink" Target="externalLinks/externalLink152.xml"/><Relationship Id="rId203" Type="http://schemas.openxmlformats.org/officeDocument/2006/relationships/externalLink" Target="externalLinks/externalLink15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56831765236589E-2"/>
          <c:y val="0.27295859356928059"/>
          <c:w val="0.88194840521033968"/>
          <c:h val="0.55899318969584044"/>
        </c:manualLayout>
      </c:layout>
      <c:lineChart>
        <c:grouping val="standard"/>
        <c:varyColors val="0"/>
        <c:ser>
          <c:idx val="0"/>
          <c:order val="0"/>
          <c:tx>
            <c:strRef>
              <c:f>'Gráfico 1'!$C$36</c:f>
              <c:strCache>
                <c:ptCount val="1"/>
                <c:pt idx="0">
                  <c:v>Economias Avanzadas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D8-4C99-BDE5-4C73E3DA72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1'!$B$37:$B$42</c:f>
              <c:strCache>
                <c:ptCount val="6"/>
                <c:pt idx="0">
                  <c:v>Q1 2024</c:v>
                </c:pt>
                <c:pt idx="1">
                  <c:v>Q2 2024</c:v>
                </c:pt>
                <c:pt idx="2">
                  <c:v>Q3 2024</c:v>
                </c:pt>
                <c:pt idx="3">
                  <c:v>Q4 2024</c:v>
                </c:pt>
                <c:pt idx="4">
                  <c:v>Q1 2025</c:v>
                </c:pt>
                <c:pt idx="5">
                  <c:v>Q2 2025</c:v>
                </c:pt>
              </c:strCache>
            </c:strRef>
          </c:cat>
          <c:val>
            <c:numRef>
              <c:f>'Gráfico 1'!$C$37:$C$42</c:f>
              <c:numCache>
                <c:formatCode>0.0</c:formatCode>
                <c:ptCount val="6"/>
                <c:pt idx="0" formatCode="General">
                  <c:v>100</c:v>
                </c:pt>
                <c:pt idx="1">
                  <c:v>101.128572176467</c:v>
                </c:pt>
                <c:pt idx="2">
                  <c:v>101.42773814739</c:v>
                </c:pt>
                <c:pt idx="3">
                  <c:v>101.880421507576</c:v>
                </c:pt>
                <c:pt idx="4">
                  <c:v>104.42265347641001</c:v>
                </c:pt>
                <c:pt idx="5">
                  <c:v>103.180380696786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6-46E8-859A-7C5E4EC1E7D8}"/>
            </c:ext>
          </c:extLst>
        </c:ser>
        <c:ser>
          <c:idx val="1"/>
          <c:order val="1"/>
          <c:tx>
            <c:strRef>
              <c:f>'Gráfico 1'!$D$36</c:f>
              <c:strCache>
                <c:ptCount val="1"/>
                <c:pt idx="0">
                  <c:v>China</c:v>
                </c:pt>
              </c:strCache>
            </c:strRef>
          </c:tx>
          <c:spPr>
            <a:ln w="28575" cap="rnd">
              <a:solidFill>
                <a:schemeClr val="accent5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D8-4C99-BDE5-4C73E3DA72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1'!$B$37:$B$42</c:f>
              <c:strCache>
                <c:ptCount val="6"/>
                <c:pt idx="0">
                  <c:v>Q1 2024</c:v>
                </c:pt>
                <c:pt idx="1">
                  <c:v>Q2 2024</c:v>
                </c:pt>
                <c:pt idx="2">
                  <c:v>Q3 2024</c:v>
                </c:pt>
                <c:pt idx="3">
                  <c:v>Q4 2024</c:v>
                </c:pt>
                <c:pt idx="4">
                  <c:v>Q1 2025</c:v>
                </c:pt>
                <c:pt idx="5">
                  <c:v>Q2 2025</c:v>
                </c:pt>
              </c:strCache>
            </c:strRef>
          </c:cat>
          <c:val>
            <c:numRef>
              <c:f>'Gráfico 1'!$D$37:$D$42</c:f>
              <c:numCache>
                <c:formatCode>0.0</c:formatCode>
                <c:ptCount val="6"/>
                <c:pt idx="0" formatCode="General">
                  <c:v>100</c:v>
                </c:pt>
                <c:pt idx="1">
                  <c:v>102.15239744656201</c:v>
                </c:pt>
                <c:pt idx="2">
                  <c:v>103.892128941137</c:v>
                </c:pt>
                <c:pt idx="3">
                  <c:v>106.20663133693201</c:v>
                </c:pt>
                <c:pt idx="4">
                  <c:v>106.983077200046</c:v>
                </c:pt>
                <c:pt idx="5">
                  <c:v>107.18687347572499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76-46E8-859A-7C5E4EC1E7D8}"/>
            </c:ext>
          </c:extLst>
        </c:ser>
        <c:ser>
          <c:idx val="3"/>
          <c:order val="3"/>
          <c:tx>
            <c:strRef>
              <c:f>'Gráfico 1'!$F$36</c:f>
              <c:strCache>
                <c:ptCount val="1"/>
                <c:pt idx="0">
                  <c:v>Otros países emergentes de Asia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4.5506556049505403E-2"/>
                  <c:y val="-2.7737883552683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D8-4C99-BDE5-4C73E3DA72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1'!$B$37:$B$42</c:f>
              <c:strCache>
                <c:ptCount val="6"/>
                <c:pt idx="0">
                  <c:v>Q1 2024</c:v>
                </c:pt>
                <c:pt idx="1">
                  <c:v>Q2 2024</c:v>
                </c:pt>
                <c:pt idx="2">
                  <c:v>Q3 2024</c:v>
                </c:pt>
                <c:pt idx="3">
                  <c:v>Q4 2024</c:v>
                </c:pt>
                <c:pt idx="4">
                  <c:v>Q1 2025</c:v>
                </c:pt>
                <c:pt idx="5">
                  <c:v>Q2 2025</c:v>
                </c:pt>
              </c:strCache>
            </c:strRef>
          </c:cat>
          <c:val>
            <c:numRef>
              <c:f>'Gráfico 1'!$F$37:$F$42</c:f>
              <c:numCache>
                <c:formatCode>0.0</c:formatCode>
                <c:ptCount val="6"/>
                <c:pt idx="0" formatCode="General">
                  <c:v>100</c:v>
                </c:pt>
                <c:pt idx="1">
                  <c:v>101.12211836757299</c:v>
                </c:pt>
                <c:pt idx="2">
                  <c:v>103.731240687708</c:v>
                </c:pt>
                <c:pt idx="3">
                  <c:v>105.934022734504</c:v>
                </c:pt>
                <c:pt idx="4">
                  <c:v>109.730535905094</c:v>
                </c:pt>
                <c:pt idx="5">
                  <c:v>114.776576860723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A76-46E8-859A-7C5E4EC1E7D8}"/>
            </c:ext>
          </c:extLst>
        </c:ser>
        <c:ser>
          <c:idx val="4"/>
          <c:order val="4"/>
          <c:tx>
            <c:strRef>
              <c:f>'Gráfico 1'!$G$36</c:f>
              <c:strCache>
                <c:ptCount val="1"/>
                <c:pt idx="0">
                  <c:v>Otras economías de mercados emergentes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D8-4C99-BDE5-4C73E3DA72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1'!$B$37:$B$42</c:f>
              <c:strCache>
                <c:ptCount val="6"/>
                <c:pt idx="0">
                  <c:v>Q1 2024</c:v>
                </c:pt>
                <c:pt idx="1">
                  <c:v>Q2 2024</c:v>
                </c:pt>
                <c:pt idx="2">
                  <c:v>Q3 2024</c:v>
                </c:pt>
                <c:pt idx="3">
                  <c:v>Q4 2024</c:v>
                </c:pt>
                <c:pt idx="4">
                  <c:v>Q1 2025</c:v>
                </c:pt>
                <c:pt idx="5">
                  <c:v>Q2 2025</c:v>
                </c:pt>
              </c:strCache>
            </c:strRef>
          </c:cat>
          <c:val>
            <c:numRef>
              <c:f>'Gráfico 1'!$G$37:$G$42</c:f>
              <c:numCache>
                <c:formatCode>0.0</c:formatCode>
                <c:ptCount val="6"/>
                <c:pt idx="0" formatCode="General">
                  <c:v>100</c:v>
                </c:pt>
                <c:pt idx="1">
                  <c:v>101.052276523776</c:v>
                </c:pt>
                <c:pt idx="2">
                  <c:v>102.300645122782</c:v>
                </c:pt>
                <c:pt idx="3">
                  <c:v>103.850271117725</c:v>
                </c:pt>
                <c:pt idx="4">
                  <c:v>105.118237195322</c:v>
                </c:pt>
                <c:pt idx="5">
                  <c:v>106.117865901356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A76-46E8-859A-7C5E4EC1E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0578752"/>
        <c:axId val="1670587392"/>
      </c:lineChart>
      <c:lineChart>
        <c:grouping val="standard"/>
        <c:varyColors val="0"/>
        <c:ser>
          <c:idx val="2"/>
          <c:order val="2"/>
          <c:tx>
            <c:strRef>
              <c:f>'Gráfico 1'!$E$36</c:f>
              <c:strCache>
                <c:ptCount val="1"/>
                <c:pt idx="0">
                  <c:v>India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1.51688520165018E-3"/>
                  <c:y val="4.35881027256448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D8-4C99-BDE5-4C73E3DA72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1'!$B$37:$B$42</c:f>
              <c:strCache>
                <c:ptCount val="6"/>
                <c:pt idx="0">
                  <c:v>Q1 2024</c:v>
                </c:pt>
                <c:pt idx="1">
                  <c:v>Q2 2024</c:v>
                </c:pt>
                <c:pt idx="2">
                  <c:v>Q3 2024</c:v>
                </c:pt>
                <c:pt idx="3">
                  <c:v>Q4 2024</c:v>
                </c:pt>
                <c:pt idx="4">
                  <c:v>Q1 2025</c:v>
                </c:pt>
                <c:pt idx="5">
                  <c:v>Q2 2025</c:v>
                </c:pt>
              </c:strCache>
            </c:strRef>
          </c:cat>
          <c:val>
            <c:numRef>
              <c:f>'Gráfico 1'!$E$37:$E$42</c:f>
              <c:numCache>
                <c:formatCode>0.0</c:formatCode>
                <c:ptCount val="6"/>
                <c:pt idx="0" formatCode="General">
                  <c:v>100</c:v>
                </c:pt>
                <c:pt idx="1">
                  <c:v>100.945737228268</c:v>
                </c:pt>
                <c:pt idx="2">
                  <c:v>104.974940673798</c:v>
                </c:pt>
                <c:pt idx="3">
                  <c:v>101.164270615319</c:v>
                </c:pt>
                <c:pt idx="4">
                  <c:v>95.509855409017902</c:v>
                </c:pt>
                <c:pt idx="5">
                  <c:v>109.671868670332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76-46E8-859A-7C5E4EC1E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241600"/>
        <c:axId val="1570245440"/>
      </c:lineChart>
      <c:catAx>
        <c:axId val="167057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670587392"/>
        <c:crosses val="autoZero"/>
        <c:auto val="1"/>
        <c:lblAlgn val="ctr"/>
        <c:lblOffset val="100"/>
        <c:noMultiLvlLbl val="0"/>
      </c:catAx>
      <c:valAx>
        <c:axId val="1670587392"/>
        <c:scaling>
          <c:orientation val="minMax"/>
          <c:min val="1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670578752"/>
        <c:crosses val="autoZero"/>
        <c:crossBetween val="between"/>
      </c:valAx>
      <c:valAx>
        <c:axId val="1570245440"/>
        <c:scaling>
          <c:orientation val="minMax"/>
          <c:min val="95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570241600"/>
        <c:crosses val="max"/>
        <c:crossBetween val="between"/>
        <c:majorUnit val="5"/>
      </c:valAx>
      <c:catAx>
        <c:axId val="1570241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702454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874382658241574"/>
          <c:y val="3.2498939020547513E-2"/>
          <c:w val="0.82888715830564952"/>
          <c:h val="0.234109806625930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97599794152049E-2"/>
          <c:y val="4.3702820818434643E-2"/>
          <c:w val="0.91667466015109833"/>
          <c:h val="0.65374883860613964"/>
        </c:manualLayout>
      </c:layout>
      <c:lineChart>
        <c:grouping val="standard"/>
        <c:varyColors val="0"/>
        <c:ser>
          <c:idx val="0"/>
          <c:order val="0"/>
          <c:tx>
            <c:strRef>
              <c:f>[163]Hoja4!$B$2</c:f>
              <c:strCache>
                <c:ptCount val="1"/>
                <c:pt idx="0">
                  <c:v>WTI precio spot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[163]Hoja4!$A$3:$A$260</c:f>
              <c:strCache>
                <c:ptCount val="258"/>
                <c:pt idx="0">
                  <c:v>enero</c:v>
                </c:pt>
                <c:pt idx="22">
                  <c:v>febrero</c:v>
                </c:pt>
                <c:pt idx="42">
                  <c:v>marzo</c:v>
                </c:pt>
                <c:pt idx="63">
                  <c:v>abril</c:v>
                </c:pt>
                <c:pt idx="84">
                  <c:v>mayo</c:v>
                </c:pt>
                <c:pt idx="105">
                  <c:v>junio</c:v>
                </c:pt>
                <c:pt idx="126">
                  <c:v>julio</c:v>
                </c:pt>
                <c:pt idx="149">
                  <c:v>agosto</c:v>
                </c:pt>
                <c:pt idx="170">
                  <c:v>septiembre</c:v>
                </c:pt>
                <c:pt idx="192">
                  <c:v>octubre</c:v>
                </c:pt>
                <c:pt idx="215">
                  <c:v>noviembre</c:v>
                </c:pt>
                <c:pt idx="235">
                  <c:v>diciembre</c:v>
                </c:pt>
              </c:strCache>
            </c:strRef>
          </c:cat>
          <c:val>
            <c:numRef>
              <c:f>[163]Hoja4!$B$3:$B$260</c:f>
              <c:numCache>
                <c:formatCode>General</c:formatCode>
                <c:ptCount val="258"/>
                <c:pt idx="0">
                  <c:v>73.790000000000006</c:v>
                </c:pt>
                <c:pt idx="1">
                  <c:v>74.64</c:v>
                </c:pt>
                <c:pt idx="2">
                  <c:v>74.31</c:v>
                </c:pt>
                <c:pt idx="3">
                  <c:v>74.989999999999995</c:v>
                </c:pt>
                <c:pt idx="4">
                  <c:v>73.989999999999995</c:v>
                </c:pt>
                <c:pt idx="6">
                  <c:v>77.27</c:v>
                </c:pt>
                <c:pt idx="7">
                  <c:v>79.569999999999993</c:v>
                </c:pt>
                <c:pt idx="8">
                  <c:v>78.2</c:v>
                </c:pt>
                <c:pt idx="9">
                  <c:v>80.73</c:v>
                </c:pt>
                <c:pt idx="10">
                  <c:v>79.349999999999994</c:v>
                </c:pt>
                <c:pt idx="11">
                  <c:v>78.56</c:v>
                </c:pt>
                <c:pt idx="13">
                  <c:v>76.790000000000006</c:v>
                </c:pt>
                <c:pt idx="14">
                  <c:v>76.12</c:v>
                </c:pt>
                <c:pt idx="15">
                  <c:v>75.03</c:v>
                </c:pt>
                <c:pt idx="16">
                  <c:v>74.97</c:v>
                </c:pt>
                <c:pt idx="17">
                  <c:v>73.510000000000005</c:v>
                </c:pt>
                <c:pt idx="18">
                  <c:v>74.150000000000006</c:v>
                </c:pt>
                <c:pt idx="19">
                  <c:v>72.94</c:v>
                </c:pt>
                <c:pt idx="20">
                  <c:v>73.099999999999994</c:v>
                </c:pt>
                <c:pt idx="21">
                  <c:v>72.84</c:v>
                </c:pt>
                <c:pt idx="22">
                  <c:v>73.52</c:v>
                </c:pt>
                <c:pt idx="23">
                  <c:v>73.040000000000006</c:v>
                </c:pt>
                <c:pt idx="24">
                  <c:v>71.39</c:v>
                </c:pt>
                <c:pt idx="25">
                  <c:v>70.97</c:v>
                </c:pt>
                <c:pt idx="26">
                  <c:v>71.319999999999993</c:v>
                </c:pt>
                <c:pt idx="27">
                  <c:v>72.73</c:v>
                </c:pt>
                <c:pt idx="28">
                  <c:v>73.67</c:v>
                </c:pt>
                <c:pt idx="29">
                  <c:v>71.72</c:v>
                </c:pt>
                <c:pt idx="30">
                  <c:v>71.66</c:v>
                </c:pt>
                <c:pt idx="31">
                  <c:v>71.05</c:v>
                </c:pt>
                <c:pt idx="33">
                  <c:v>72.209999999999994</c:v>
                </c:pt>
                <c:pt idx="34">
                  <c:v>72.58</c:v>
                </c:pt>
                <c:pt idx="35">
                  <c:v>72.88</c:v>
                </c:pt>
                <c:pt idx="36">
                  <c:v>70.72</c:v>
                </c:pt>
                <c:pt idx="37">
                  <c:v>71.06</c:v>
                </c:pt>
                <c:pt idx="38">
                  <c:v>69.150000000000006</c:v>
                </c:pt>
                <c:pt idx="39">
                  <c:v>68.87</c:v>
                </c:pt>
                <c:pt idx="40">
                  <c:v>70.62</c:v>
                </c:pt>
                <c:pt idx="41">
                  <c:v>69.97</c:v>
                </c:pt>
                <c:pt idx="42">
                  <c:v>68.63</c:v>
                </c:pt>
                <c:pt idx="43">
                  <c:v>68.47</c:v>
                </c:pt>
                <c:pt idx="44">
                  <c:v>66.58</c:v>
                </c:pt>
                <c:pt idx="45">
                  <c:v>66.62</c:v>
                </c:pt>
                <c:pt idx="46">
                  <c:v>67.290000000000006</c:v>
                </c:pt>
                <c:pt idx="47">
                  <c:v>66.31</c:v>
                </c:pt>
                <c:pt idx="48">
                  <c:v>66.52</c:v>
                </c:pt>
                <c:pt idx="49">
                  <c:v>67.650000000000006</c:v>
                </c:pt>
                <c:pt idx="50">
                  <c:v>66.819999999999993</c:v>
                </c:pt>
                <c:pt idx="51">
                  <c:v>67.430000000000007</c:v>
                </c:pt>
                <c:pt idx="52">
                  <c:v>67.84</c:v>
                </c:pt>
                <c:pt idx="53">
                  <c:v>67.489999999999995</c:v>
                </c:pt>
                <c:pt idx="54">
                  <c:v>67.400000000000006</c:v>
                </c:pt>
                <c:pt idx="55">
                  <c:v>68.55</c:v>
                </c:pt>
                <c:pt idx="56">
                  <c:v>68.52</c:v>
                </c:pt>
                <c:pt idx="57">
                  <c:v>69.459999999999994</c:v>
                </c:pt>
                <c:pt idx="58">
                  <c:v>69.48</c:v>
                </c:pt>
                <c:pt idx="59">
                  <c:v>70.05</c:v>
                </c:pt>
                <c:pt idx="60">
                  <c:v>70.3</c:v>
                </c:pt>
                <c:pt idx="61">
                  <c:v>69.739999999999995</c:v>
                </c:pt>
                <c:pt idx="62">
                  <c:v>71.87</c:v>
                </c:pt>
                <c:pt idx="63">
                  <c:v>71.61</c:v>
                </c:pt>
                <c:pt idx="64">
                  <c:v>72.12</c:v>
                </c:pt>
                <c:pt idx="65">
                  <c:v>67.430000000000007</c:v>
                </c:pt>
                <c:pt idx="66">
                  <c:v>62.42</c:v>
                </c:pt>
                <c:pt idx="67">
                  <c:v>61.05</c:v>
                </c:pt>
                <c:pt idx="68">
                  <c:v>60.04</c:v>
                </c:pt>
                <c:pt idx="69">
                  <c:v>62.63</c:v>
                </c:pt>
                <c:pt idx="70">
                  <c:v>60.57</c:v>
                </c:pt>
                <c:pt idx="71">
                  <c:v>61.91</c:v>
                </c:pt>
                <c:pt idx="72">
                  <c:v>61.99</c:v>
                </c:pt>
                <c:pt idx="73">
                  <c:v>61.74</c:v>
                </c:pt>
                <c:pt idx="74">
                  <c:v>62.88</c:v>
                </c:pt>
                <c:pt idx="75">
                  <c:v>65.069999999999993</c:v>
                </c:pt>
                <c:pt idx="76">
                  <c:v>63.48</c:v>
                </c:pt>
                <c:pt idx="77">
                  <c:v>64.599999999999994</c:v>
                </c:pt>
                <c:pt idx="78">
                  <c:v>62.64</c:v>
                </c:pt>
                <c:pt idx="79">
                  <c:v>63.55</c:v>
                </c:pt>
                <c:pt idx="80">
                  <c:v>63.85</c:v>
                </c:pt>
                <c:pt idx="81">
                  <c:v>63.3</c:v>
                </c:pt>
                <c:pt idx="82">
                  <c:v>61.84</c:v>
                </c:pt>
                <c:pt idx="83">
                  <c:v>59.55</c:v>
                </c:pt>
                <c:pt idx="84">
                  <c:v>60.59</c:v>
                </c:pt>
                <c:pt idx="85">
                  <c:v>59.67</c:v>
                </c:pt>
                <c:pt idx="86">
                  <c:v>58.5</c:v>
                </c:pt>
                <c:pt idx="87">
                  <c:v>60.42</c:v>
                </c:pt>
                <c:pt idx="88">
                  <c:v>59.42</c:v>
                </c:pt>
                <c:pt idx="89">
                  <c:v>61.25</c:v>
                </c:pt>
                <c:pt idx="90">
                  <c:v>62.37</c:v>
                </c:pt>
                <c:pt idx="91">
                  <c:v>63.32</c:v>
                </c:pt>
                <c:pt idx="92">
                  <c:v>65.040000000000006</c:v>
                </c:pt>
                <c:pt idx="93">
                  <c:v>64.48</c:v>
                </c:pt>
                <c:pt idx="94">
                  <c:v>63.03</c:v>
                </c:pt>
                <c:pt idx="95">
                  <c:v>63.84</c:v>
                </c:pt>
                <c:pt idx="96">
                  <c:v>63.98</c:v>
                </c:pt>
                <c:pt idx="97">
                  <c:v>63.97</c:v>
                </c:pt>
                <c:pt idx="98">
                  <c:v>62.93</c:v>
                </c:pt>
                <c:pt idx="99">
                  <c:v>62.55</c:v>
                </c:pt>
                <c:pt idx="100">
                  <c:v>62.89</c:v>
                </c:pt>
                <c:pt idx="101">
                  <c:v>61.61</c:v>
                </c:pt>
                <c:pt idx="102">
                  <c:v>62.54</c:v>
                </c:pt>
                <c:pt idx="103">
                  <c:v>61.66</c:v>
                </c:pt>
                <c:pt idx="104">
                  <c:v>61.46</c:v>
                </c:pt>
                <c:pt idx="105">
                  <c:v>63.27</c:v>
                </c:pt>
                <c:pt idx="106">
                  <c:v>64.099999999999994</c:v>
                </c:pt>
                <c:pt idx="107">
                  <c:v>63.57</c:v>
                </c:pt>
                <c:pt idx="108">
                  <c:v>64.06</c:v>
                </c:pt>
                <c:pt idx="109">
                  <c:v>65.3</c:v>
                </c:pt>
                <c:pt idx="110">
                  <c:v>65.989999999999995</c:v>
                </c:pt>
                <c:pt idx="111">
                  <c:v>65.66</c:v>
                </c:pt>
                <c:pt idx="112">
                  <c:v>68.91</c:v>
                </c:pt>
                <c:pt idx="113">
                  <c:v>68.73</c:v>
                </c:pt>
                <c:pt idx="114">
                  <c:v>73.84</c:v>
                </c:pt>
                <c:pt idx="115">
                  <c:v>72.53</c:v>
                </c:pt>
                <c:pt idx="116">
                  <c:v>75.62</c:v>
                </c:pt>
                <c:pt idx="117">
                  <c:v>75.89</c:v>
                </c:pt>
                <c:pt idx="119">
                  <c:v>75.72</c:v>
                </c:pt>
                <c:pt idx="120">
                  <c:v>69.36</c:v>
                </c:pt>
                <c:pt idx="121">
                  <c:v>65.45</c:v>
                </c:pt>
                <c:pt idx="122">
                  <c:v>65.98</c:v>
                </c:pt>
                <c:pt idx="123">
                  <c:v>66.44</c:v>
                </c:pt>
                <c:pt idx="124">
                  <c:v>66.66</c:v>
                </c:pt>
                <c:pt idx="125">
                  <c:v>66.3</c:v>
                </c:pt>
                <c:pt idx="126">
                  <c:v>66.64</c:v>
                </c:pt>
                <c:pt idx="127">
                  <c:v>68.66</c:v>
                </c:pt>
                <c:pt idx="128">
                  <c:v>68.13</c:v>
                </c:pt>
                <c:pt idx="130">
                  <c:v>69.16</c:v>
                </c:pt>
                <c:pt idx="131">
                  <c:v>69.55</c:v>
                </c:pt>
                <c:pt idx="132">
                  <c:v>69.61</c:v>
                </c:pt>
                <c:pt idx="133">
                  <c:v>67.78</c:v>
                </c:pt>
                <c:pt idx="134">
                  <c:v>69.63</c:v>
                </c:pt>
                <c:pt idx="135">
                  <c:v>68.19</c:v>
                </c:pt>
                <c:pt idx="136">
                  <c:v>67.760000000000005</c:v>
                </c:pt>
                <c:pt idx="137">
                  <c:v>67.13</c:v>
                </c:pt>
                <c:pt idx="138">
                  <c:v>68.760000000000005</c:v>
                </c:pt>
                <c:pt idx="139">
                  <c:v>68.53</c:v>
                </c:pt>
                <c:pt idx="140">
                  <c:v>68.39</c:v>
                </c:pt>
                <c:pt idx="141">
                  <c:v>67.56</c:v>
                </c:pt>
                <c:pt idx="142">
                  <c:v>66.05</c:v>
                </c:pt>
                <c:pt idx="143">
                  <c:v>67.16</c:v>
                </c:pt>
                <c:pt idx="144">
                  <c:v>66.38</c:v>
                </c:pt>
                <c:pt idx="145">
                  <c:v>67.81</c:v>
                </c:pt>
                <c:pt idx="146">
                  <c:v>70.27</c:v>
                </c:pt>
                <c:pt idx="147">
                  <c:v>71.09</c:v>
                </c:pt>
                <c:pt idx="148">
                  <c:v>70.36</c:v>
                </c:pt>
                <c:pt idx="149">
                  <c:v>68.39</c:v>
                </c:pt>
                <c:pt idx="150">
                  <c:v>67.33</c:v>
                </c:pt>
                <c:pt idx="151">
                  <c:v>66.2</c:v>
                </c:pt>
                <c:pt idx="152">
                  <c:v>65.38</c:v>
                </c:pt>
                <c:pt idx="153">
                  <c:v>64.900000000000006</c:v>
                </c:pt>
                <c:pt idx="154">
                  <c:v>64.94</c:v>
                </c:pt>
                <c:pt idx="155">
                  <c:v>65.03</c:v>
                </c:pt>
                <c:pt idx="156">
                  <c:v>64.22</c:v>
                </c:pt>
                <c:pt idx="157">
                  <c:v>63.68</c:v>
                </c:pt>
                <c:pt idx="158">
                  <c:v>64.989999999999995</c:v>
                </c:pt>
                <c:pt idx="159">
                  <c:v>63.78</c:v>
                </c:pt>
                <c:pt idx="160">
                  <c:v>64.510000000000005</c:v>
                </c:pt>
                <c:pt idx="161">
                  <c:v>63.38</c:v>
                </c:pt>
                <c:pt idx="162">
                  <c:v>64.19</c:v>
                </c:pt>
                <c:pt idx="163">
                  <c:v>64.56</c:v>
                </c:pt>
                <c:pt idx="164">
                  <c:v>64.08</c:v>
                </c:pt>
                <c:pt idx="165">
                  <c:v>65.180000000000007</c:v>
                </c:pt>
                <c:pt idx="166">
                  <c:v>63.6</c:v>
                </c:pt>
                <c:pt idx="167">
                  <c:v>64.489999999999995</c:v>
                </c:pt>
                <c:pt idx="168">
                  <c:v>64.959999999999994</c:v>
                </c:pt>
                <c:pt idx="169">
                  <c:v>64.36</c:v>
                </c:pt>
                <c:pt idx="171">
                  <c:v>65.95</c:v>
                </c:pt>
                <c:pt idx="172">
                  <c:v>64.36</c:v>
                </c:pt>
                <c:pt idx="173">
                  <c:v>63.81</c:v>
                </c:pt>
                <c:pt idx="174">
                  <c:v>62.22</c:v>
                </c:pt>
                <c:pt idx="175">
                  <c:v>62.6</c:v>
                </c:pt>
                <c:pt idx="176">
                  <c:v>62.97</c:v>
                </c:pt>
                <c:pt idx="177">
                  <c:v>64.010000000000005</c:v>
                </c:pt>
                <c:pt idx="178">
                  <c:v>62.71</c:v>
                </c:pt>
                <c:pt idx="179">
                  <c:v>63.02</c:v>
                </c:pt>
                <c:pt idx="180">
                  <c:v>63.66</c:v>
                </c:pt>
                <c:pt idx="181">
                  <c:v>64.89</c:v>
                </c:pt>
                <c:pt idx="182">
                  <c:v>64.41</c:v>
                </c:pt>
                <c:pt idx="183">
                  <c:v>63.91</c:v>
                </c:pt>
                <c:pt idx="184">
                  <c:v>63.02</c:v>
                </c:pt>
                <c:pt idx="185">
                  <c:v>62.99</c:v>
                </c:pt>
                <c:pt idx="186">
                  <c:v>63.76</c:v>
                </c:pt>
                <c:pt idx="187">
                  <c:v>65.400000000000006</c:v>
                </c:pt>
                <c:pt idx="188">
                  <c:v>65.510000000000005</c:v>
                </c:pt>
                <c:pt idx="189">
                  <c:v>66.5</c:v>
                </c:pt>
                <c:pt idx="190">
                  <c:v>64.27</c:v>
                </c:pt>
                <c:pt idx="191">
                  <c:v>63.17</c:v>
                </c:pt>
                <c:pt idx="192">
                  <c:v>62.59</c:v>
                </c:pt>
                <c:pt idx="193">
                  <c:v>61.28</c:v>
                </c:pt>
                <c:pt idx="194">
                  <c:v>61.65</c:v>
                </c:pt>
                <c:pt idx="195">
                  <c:v>62.49</c:v>
                </c:pt>
                <c:pt idx="196">
                  <c:v>62.52</c:v>
                </c:pt>
                <c:pt idx="197">
                  <c:v>63.37</c:v>
                </c:pt>
                <c:pt idx="198">
                  <c:v>62.36</c:v>
                </c:pt>
                <c:pt idx="199">
                  <c:v>59.75</c:v>
                </c:pt>
                <c:pt idx="201">
                  <c:v>59.52</c:v>
                </c:pt>
                <c:pt idx="202">
                  <c:v>59.08</c:v>
                </c:pt>
                <c:pt idx="203">
                  <c:v>58.29</c:v>
                </c:pt>
                <c:pt idx="204">
                  <c:v>58.3</c:v>
                </c:pt>
                <c:pt idx="205">
                  <c:v>58.34</c:v>
                </c:pt>
                <c:pt idx="206">
                  <c:v>58.66</c:v>
                </c:pt>
                <c:pt idx="207">
                  <c:v>59.3</c:v>
                </c:pt>
                <c:pt idx="208">
                  <c:v>62.44</c:v>
                </c:pt>
                <c:pt idx="209">
                  <c:v>62.27</c:v>
                </c:pt>
                <c:pt idx="210">
                  <c:v>62.13</c:v>
                </c:pt>
                <c:pt idx="211">
                  <c:v>60.97</c:v>
                </c:pt>
                <c:pt idx="212">
                  <c:v>61.26</c:v>
                </c:pt>
                <c:pt idx="213">
                  <c:v>61.36</c:v>
                </c:pt>
                <c:pt idx="214">
                  <c:v>61.75</c:v>
                </c:pt>
                <c:pt idx="215">
                  <c:v>61.79</c:v>
                </c:pt>
                <c:pt idx="216">
                  <c:v>61.38</c:v>
                </c:pt>
                <c:pt idx="217">
                  <c:v>60.4</c:v>
                </c:pt>
                <c:pt idx="218">
                  <c:v>60.24</c:v>
                </c:pt>
                <c:pt idx="219">
                  <c:v>60.54</c:v>
                </c:pt>
                <c:pt idx="220">
                  <c:v>60.94</c:v>
                </c:pt>
                <c:pt idx="222">
                  <c:v>59.3</c:v>
                </c:pt>
                <c:pt idx="223">
                  <c:v>59.54</c:v>
                </c:pt>
                <c:pt idx="224">
                  <c:v>60.87</c:v>
                </c:pt>
                <c:pt idx="225">
                  <c:v>60.66</c:v>
                </c:pt>
                <c:pt idx="226">
                  <c:v>61.51</c:v>
                </c:pt>
                <c:pt idx="227">
                  <c:v>60.27</c:v>
                </c:pt>
                <c:pt idx="228">
                  <c:v>60.07</c:v>
                </c:pt>
                <c:pt idx="229">
                  <c:v>58.86</c:v>
                </c:pt>
                <c:pt idx="230">
                  <c:v>59.11</c:v>
                </c:pt>
                <c:pt idx="231">
                  <c:v>58.25</c:v>
                </c:pt>
                <c:pt idx="232">
                  <c:v>58.81</c:v>
                </c:pt>
                <c:pt idx="234">
                  <c:v>58.58</c:v>
                </c:pt>
                <c:pt idx="235">
                  <c:v>59.47</c:v>
                </c:pt>
                <c:pt idx="236">
                  <c:v>58.81</c:v>
                </c:pt>
                <c:pt idx="237">
                  <c:v>59.09</c:v>
                </c:pt>
                <c:pt idx="238">
                  <c:v>59.82</c:v>
                </c:pt>
                <c:pt idx="239">
                  <c:v>60.23</c:v>
                </c:pt>
                <c:pt idx="240">
                  <c:v>59.04</c:v>
                </c:pt>
                <c:pt idx="241">
                  <c:v>58.4</c:v>
                </c:pt>
                <c:pt idx="242">
                  <c:v>58.67</c:v>
                </c:pt>
                <c:pt idx="243">
                  <c:v>57.76</c:v>
                </c:pt>
                <c:pt idx="244">
                  <c:v>57.61</c:v>
                </c:pt>
                <c:pt idx="245">
                  <c:v>56.97</c:v>
                </c:pt>
                <c:pt idx="246">
                  <c:v>55.44</c:v>
                </c:pt>
                <c:pt idx="247">
                  <c:v>56.07</c:v>
                </c:pt>
                <c:pt idx="248">
                  <c:v>56.22</c:v>
                </c:pt>
                <c:pt idx="249">
                  <c:v>56.8</c:v>
                </c:pt>
                <c:pt idx="250">
                  <c:v>58.18</c:v>
                </c:pt>
                <c:pt idx="251">
                  <c:v>58.55</c:v>
                </c:pt>
                <c:pt idx="252">
                  <c:v>58.72</c:v>
                </c:pt>
                <c:pt idx="253">
                  <c:v>56.6</c:v>
                </c:pt>
                <c:pt idx="254">
                  <c:v>57.89</c:v>
                </c:pt>
                <c:pt idx="255">
                  <c:v>57.79</c:v>
                </c:pt>
                <c:pt idx="256">
                  <c:v>57.26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44-436D-9ABD-12C1B9C08488}"/>
            </c:ext>
          </c:extLst>
        </c:ser>
        <c:ser>
          <c:idx val="1"/>
          <c:order val="1"/>
          <c:tx>
            <c:strRef>
              <c:f>[163]Hoja4!$C$2</c:f>
              <c:strCache>
                <c:ptCount val="1"/>
                <c:pt idx="0">
                  <c:v>WTI promedio spot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[163]Hoja4!$A$3:$A$260</c:f>
              <c:strCache>
                <c:ptCount val="258"/>
                <c:pt idx="0">
                  <c:v>enero</c:v>
                </c:pt>
                <c:pt idx="22">
                  <c:v>febrero</c:v>
                </c:pt>
                <c:pt idx="42">
                  <c:v>marzo</c:v>
                </c:pt>
                <c:pt idx="63">
                  <c:v>abril</c:v>
                </c:pt>
                <c:pt idx="84">
                  <c:v>mayo</c:v>
                </c:pt>
                <c:pt idx="105">
                  <c:v>junio</c:v>
                </c:pt>
                <c:pt idx="126">
                  <c:v>julio</c:v>
                </c:pt>
                <c:pt idx="149">
                  <c:v>agosto</c:v>
                </c:pt>
                <c:pt idx="170">
                  <c:v>septiembre</c:v>
                </c:pt>
                <c:pt idx="192">
                  <c:v>octubre</c:v>
                </c:pt>
                <c:pt idx="215">
                  <c:v>noviembre</c:v>
                </c:pt>
                <c:pt idx="235">
                  <c:v>diciembre</c:v>
                </c:pt>
              </c:strCache>
            </c:strRef>
          </c:cat>
          <c:val>
            <c:numRef>
              <c:f>[163]Hoja4!$C$3:$C$260</c:f>
              <c:numCache>
                <c:formatCode>General</c:formatCode>
                <c:ptCount val="258"/>
                <c:pt idx="0">
                  <c:v>65.400000000000006</c:v>
                </c:pt>
                <c:pt idx="1">
                  <c:v>65.400000000000006</c:v>
                </c:pt>
                <c:pt idx="2">
                  <c:v>65.400000000000006</c:v>
                </c:pt>
                <c:pt idx="3">
                  <c:v>65.400000000000006</c:v>
                </c:pt>
                <c:pt idx="4">
                  <c:v>65.400000000000006</c:v>
                </c:pt>
                <c:pt idx="5">
                  <c:v>65.400000000000006</c:v>
                </c:pt>
                <c:pt idx="6">
                  <c:v>65.400000000000006</c:v>
                </c:pt>
                <c:pt idx="7">
                  <c:v>65.400000000000006</c:v>
                </c:pt>
                <c:pt idx="8">
                  <c:v>65.400000000000006</c:v>
                </c:pt>
                <c:pt idx="9">
                  <c:v>65.400000000000006</c:v>
                </c:pt>
                <c:pt idx="10">
                  <c:v>65.400000000000006</c:v>
                </c:pt>
                <c:pt idx="11">
                  <c:v>65.400000000000006</c:v>
                </c:pt>
                <c:pt idx="12">
                  <c:v>65.400000000000006</c:v>
                </c:pt>
                <c:pt idx="13">
                  <c:v>65.400000000000006</c:v>
                </c:pt>
                <c:pt idx="14">
                  <c:v>65.400000000000006</c:v>
                </c:pt>
                <c:pt idx="15">
                  <c:v>65.400000000000006</c:v>
                </c:pt>
                <c:pt idx="16">
                  <c:v>65.400000000000006</c:v>
                </c:pt>
                <c:pt idx="17">
                  <c:v>65.400000000000006</c:v>
                </c:pt>
                <c:pt idx="18">
                  <c:v>65.400000000000006</c:v>
                </c:pt>
                <c:pt idx="19">
                  <c:v>65.400000000000006</c:v>
                </c:pt>
                <c:pt idx="20">
                  <c:v>65.400000000000006</c:v>
                </c:pt>
                <c:pt idx="21">
                  <c:v>65.400000000000006</c:v>
                </c:pt>
                <c:pt idx="22">
                  <c:v>65.400000000000006</c:v>
                </c:pt>
                <c:pt idx="23">
                  <c:v>65.400000000000006</c:v>
                </c:pt>
                <c:pt idx="24">
                  <c:v>65.400000000000006</c:v>
                </c:pt>
                <c:pt idx="25">
                  <c:v>65.400000000000006</c:v>
                </c:pt>
                <c:pt idx="26">
                  <c:v>65.400000000000006</c:v>
                </c:pt>
                <c:pt idx="27">
                  <c:v>65.400000000000006</c:v>
                </c:pt>
                <c:pt idx="28">
                  <c:v>65.400000000000006</c:v>
                </c:pt>
                <c:pt idx="29">
                  <c:v>65.400000000000006</c:v>
                </c:pt>
                <c:pt idx="30">
                  <c:v>65.400000000000006</c:v>
                </c:pt>
                <c:pt idx="31">
                  <c:v>65.400000000000006</c:v>
                </c:pt>
                <c:pt idx="32">
                  <c:v>65.400000000000006</c:v>
                </c:pt>
                <c:pt idx="33">
                  <c:v>65.400000000000006</c:v>
                </c:pt>
                <c:pt idx="34">
                  <c:v>65.400000000000006</c:v>
                </c:pt>
                <c:pt idx="35">
                  <c:v>65.400000000000006</c:v>
                </c:pt>
                <c:pt idx="36">
                  <c:v>65.400000000000006</c:v>
                </c:pt>
                <c:pt idx="37">
                  <c:v>65.400000000000006</c:v>
                </c:pt>
                <c:pt idx="38">
                  <c:v>65.400000000000006</c:v>
                </c:pt>
                <c:pt idx="39">
                  <c:v>65.400000000000006</c:v>
                </c:pt>
                <c:pt idx="40">
                  <c:v>65.400000000000006</c:v>
                </c:pt>
                <c:pt idx="41">
                  <c:v>65.400000000000006</c:v>
                </c:pt>
                <c:pt idx="42">
                  <c:v>65.400000000000006</c:v>
                </c:pt>
                <c:pt idx="43">
                  <c:v>65.400000000000006</c:v>
                </c:pt>
                <c:pt idx="44">
                  <c:v>65.400000000000006</c:v>
                </c:pt>
                <c:pt idx="45">
                  <c:v>65.400000000000006</c:v>
                </c:pt>
                <c:pt idx="46">
                  <c:v>65.400000000000006</c:v>
                </c:pt>
                <c:pt idx="47">
                  <c:v>65.400000000000006</c:v>
                </c:pt>
                <c:pt idx="48">
                  <c:v>65.400000000000006</c:v>
                </c:pt>
                <c:pt idx="49">
                  <c:v>65.400000000000006</c:v>
                </c:pt>
                <c:pt idx="50">
                  <c:v>65.400000000000006</c:v>
                </c:pt>
                <c:pt idx="51">
                  <c:v>65.400000000000006</c:v>
                </c:pt>
                <c:pt idx="52">
                  <c:v>65.400000000000006</c:v>
                </c:pt>
                <c:pt idx="53">
                  <c:v>65.400000000000006</c:v>
                </c:pt>
                <c:pt idx="54">
                  <c:v>65.400000000000006</c:v>
                </c:pt>
                <c:pt idx="55">
                  <c:v>65.400000000000006</c:v>
                </c:pt>
                <c:pt idx="56">
                  <c:v>65.400000000000006</c:v>
                </c:pt>
                <c:pt idx="57">
                  <c:v>65.400000000000006</c:v>
                </c:pt>
                <c:pt idx="58">
                  <c:v>65.400000000000006</c:v>
                </c:pt>
                <c:pt idx="59">
                  <c:v>65.400000000000006</c:v>
                </c:pt>
                <c:pt idx="60">
                  <c:v>65.400000000000006</c:v>
                </c:pt>
                <c:pt idx="61">
                  <c:v>65.400000000000006</c:v>
                </c:pt>
                <c:pt idx="62">
                  <c:v>65.400000000000006</c:v>
                </c:pt>
                <c:pt idx="63">
                  <c:v>65.400000000000006</c:v>
                </c:pt>
                <c:pt idx="64">
                  <c:v>65.400000000000006</c:v>
                </c:pt>
                <c:pt idx="65">
                  <c:v>65.400000000000006</c:v>
                </c:pt>
                <c:pt idx="66">
                  <c:v>65.400000000000006</c:v>
                </c:pt>
                <c:pt idx="67">
                  <c:v>65.400000000000006</c:v>
                </c:pt>
                <c:pt idx="68">
                  <c:v>65.400000000000006</c:v>
                </c:pt>
                <c:pt idx="69">
                  <c:v>65.400000000000006</c:v>
                </c:pt>
                <c:pt idx="70">
                  <c:v>65.400000000000006</c:v>
                </c:pt>
                <c:pt idx="71">
                  <c:v>65.400000000000006</c:v>
                </c:pt>
                <c:pt idx="72">
                  <c:v>65.400000000000006</c:v>
                </c:pt>
                <c:pt idx="73">
                  <c:v>65.400000000000006</c:v>
                </c:pt>
                <c:pt idx="74">
                  <c:v>65.400000000000006</c:v>
                </c:pt>
                <c:pt idx="75">
                  <c:v>65.400000000000006</c:v>
                </c:pt>
                <c:pt idx="76">
                  <c:v>65.400000000000006</c:v>
                </c:pt>
                <c:pt idx="77">
                  <c:v>65.400000000000006</c:v>
                </c:pt>
                <c:pt idx="78">
                  <c:v>65.400000000000006</c:v>
                </c:pt>
                <c:pt idx="79">
                  <c:v>65.400000000000006</c:v>
                </c:pt>
                <c:pt idx="80">
                  <c:v>65.400000000000006</c:v>
                </c:pt>
                <c:pt idx="81">
                  <c:v>65.400000000000006</c:v>
                </c:pt>
                <c:pt idx="82">
                  <c:v>65.400000000000006</c:v>
                </c:pt>
                <c:pt idx="83">
                  <c:v>65.400000000000006</c:v>
                </c:pt>
                <c:pt idx="84">
                  <c:v>65.400000000000006</c:v>
                </c:pt>
                <c:pt idx="85">
                  <c:v>65.400000000000006</c:v>
                </c:pt>
                <c:pt idx="86">
                  <c:v>65.400000000000006</c:v>
                </c:pt>
                <c:pt idx="87">
                  <c:v>65.400000000000006</c:v>
                </c:pt>
                <c:pt idx="88">
                  <c:v>65.400000000000006</c:v>
                </c:pt>
                <c:pt idx="89">
                  <c:v>65.400000000000006</c:v>
                </c:pt>
                <c:pt idx="90">
                  <c:v>65.400000000000006</c:v>
                </c:pt>
                <c:pt idx="91">
                  <c:v>65.400000000000006</c:v>
                </c:pt>
                <c:pt idx="92">
                  <c:v>65.400000000000006</c:v>
                </c:pt>
                <c:pt idx="93">
                  <c:v>65.400000000000006</c:v>
                </c:pt>
                <c:pt idx="94">
                  <c:v>65.400000000000006</c:v>
                </c:pt>
                <c:pt idx="95">
                  <c:v>65.400000000000006</c:v>
                </c:pt>
                <c:pt idx="96">
                  <c:v>65.400000000000006</c:v>
                </c:pt>
                <c:pt idx="97">
                  <c:v>65.400000000000006</c:v>
                </c:pt>
                <c:pt idx="98">
                  <c:v>65.400000000000006</c:v>
                </c:pt>
                <c:pt idx="99">
                  <c:v>65.400000000000006</c:v>
                </c:pt>
                <c:pt idx="100">
                  <c:v>65.400000000000006</c:v>
                </c:pt>
                <c:pt idx="101">
                  <c:v>65.400000000000006</c:v>
                </c:pt>
                <c:pt idx="102">
                  <c:v>65.400000000000006</c:v>
                </c:pt>
                <c:pt idx="103">
                  <c:v>65.400000000000006</c:v>
                </c:pt>
                <c:pt idx="104">
                  <c:v>65.400000000000006</c:v>
                </c:pt>
                <c:pt idx="105">
                  <c:v>65.400000000000006</c:v>
                </c:pt>
                <c:pt idx="106">
                  <c:v>65.400000000000006</c:v>
                </c:pt>
                <c:pt idx="107">
                  <c:v>65.400000000000006</c:v>
                </c:pt>
                <c:pt idx="108">
                  <c:v>65.400000000000006</c:v>
                </c:pt>
                <c:pt idx="109">
                  <c:v>65.400000000000006</c:v>
                </c:pt>
                <c:pt idx="110">
                  <c:v>65.400000000000006</c:v>
                </c:pt>
                <c:pt idx="111">
                  <c:v>65.400000000000006</c:v>
                </c:pt>
                <c:pt idx="112">
                  <c:v>65.400000000000006</c:v>
                </c:pt>
                <c:pt idx="113">
                  <c:v>65.400000000000006</c:v>
                </c:pt>
                <c:pt idx="114">
                  <c:v>65.400000000000006</c:v>
                </c:pt>
                <c:pt idx="115">
                  <c:v>65.400000000000006</c:v>
                </c:pt>
                <c:pt idx="116">
                  <c:v>65.400000000000006</c:v>
                </c:pt>
                <c:pt idx="117">
                  <c:v>65.400000000000006</c:v>
                </c:pt>
                <c:pt idx="118">
                  <c:v>65.400000000000006</c:v>
                </c:pt>
                <c:pt idx="119">
                  <c:v>65.400000000000006</c:v>
                </c:pt>
                <c:pt idx="120">
                  <c:v>65.400000000000006</c:v>
                </c:pt>
                <c:pt idx="121">
                  <c:v>65.400000000000006</c:v>
                </c:pt>
                <c:pt idx="122">
                  <c:v>65.400000000000006</c:v>
                </c:pt>
                <c:pt idx="123">
                  <c:v>65.400000000000006</c:v>
                </c:pt>
                <c:pt idx="124">
                  <c:v>65.400000000000006</c:v>
                </c:pt>
                <c:pt idx="125">
                  <c:v>65.400000000000006</c:v>
                </c:pt>
                <c:pt idx="126">
                  <c:v>65.400000000000006</c:v>
                </c:pt>
                <c:pt idx="127">
                  <c:v>65.400000000000006</c:v>
                </c:pt>
                <c:pt idx="128">
                  <c:v>65.400000000000006</c:v>
                </c:pt>
                <c:pt idx="129">
                  <c:v>65.400000000000006</c:v>
                </c:pt>
                <c:pt idx="130">
                  <c:v>65.400000000000006</c:v>
                </c:pt>
                <c:pt idx="131">
                  <c:v>65.400000000000006</c:v>
                </c:pt>
                <c:pt idx="132">
                  <c:v>65.400000000000006</c:v>
                </c:pt>
                <c:pt idx="133">
                  <c:v>65.400000000000006</c:v>
                </c:pt>
                <c:pt idx="134">
                  <c:v>65.400000000000006</c:v>
                </c:pt>
                <c:pt idx="135">
                  <c:v>65.400000000000006</c:v>
                </c:pt>
                <c:pt idx="136">
                  <c:v>65.400000000000006</c:v>
                </c:pt>
                <c:pt idx="137">
                  <c:v>65.400000000000006</c:v>
                </c:pt>
                <c:pt idx="138">
                  <c:v>65.400000000000006</c:v>
                </c:pt>
                <c:pt idx="139">
                  <c:v>65.400000000000006</c:v>
                </c:pt>
                <c:pt idx="140">
                  <c:v>65.400000000000006</c:v>
                </c:pt>
                <c:pt idx="141">
                  <c:v>65.400000000000006</c:v>
                </c:pt>
                <c:pt idx="142">
                  <c:v>65.400000000000006</c:v>
                </c:pt>
                <c:pt idx="143">
                  <c:v>65.400000000000006</c:v>
                </c:pt>
                <c:pt idx="144">
                  <c:v>65.400000000000006</c:v>
                </c:pt>
                <c:pt idx="145">
                  <c:v>65.400000000000006</c:v>
                </c:pt>
                <c:pt idx="146">
                  <c:v>65.400000000000006</c:v>
                </c:pt>
                <c:pt idx="147">
                  <c:v>65.400000000000006</c:v>
                </c:pt>
                <c:pt idx="148">
                  <c:v>65.400000000000006</c:v>
                </c:pt>
                <c:pt idx="149">
                  <c:v>65.400000000000006</c:v>
                </c:pt>
                <c:pt idx="150">
                  <c:v>65.400000000000006</c:v>
                </c:pt>
                <c:pt idx="151">
                  <c:v>65.400000000000006</c:v>
                </c:pt>
                <c:pt idx="152">
                  <c:v>65.400000000000006</c:v>
                </c:pt>
                <c:pt idx="153">
                  <c:v>65.400000000000006</c:v>
                </c:pt>
                <c:pt idx="154">
                  <c:v>65.400000000000006</c:v>
                </c:pt>
                <c:pt idx="155">
                  <c:v>65.400000000000006</c:v>
                </c:pt>
                <c:pt idx="156">
                  <c:v>65.400000000000006</c:v>
                </c:pt>
                <c:pt idx="157">
                  <c:v>65.400000000000006</c:v>
                </c:pt>
                <c:pt idx="158">
                  <c:v>65.400000000000006</c:v>
                </c:pt>
                <c:pt idx="159">
                  <c:v>65.400000000000006</c:v>
                </c:pt>
                <c:pt idx="160">
                  <c:v>65.400000000000006</c:v>
                </c:pt>
                <c:pt idx="161">
                  <c:v>65.400000000000006</c:v>
                </c:pt>
                <c:pt idx="162">
                  <c:v>65.400000000000006</c:v>
                </c:pt>
                <c:pt idx="163">
                  <c:v>65.400000000000006</c:v>
                </c:pt>
                <c:pt idx="164">
                  <c:v>65.400000000000006</c:v>
                </c:pt>
                <c:pt idx="165">
                  <c:v>65.400000000000006</c:v>
                </c:pt>
                <c:pt idx="166">
                  <c:v>65.400000000000006</c:v>
                </c:pt>
                <c:pt idx="167">
                  <c:v>65.400000000000006</c:v>
                </c:pt>
                <c:pt idx="168">
                  <c:v>65.400000000000006</c:v>
                </c:pt>
                <c:pt idx="169">
                  <c:v>65.400000000000006</c:v>
                </c:pt>
                <c:pt idx="170">
                  <c:v>65.400000000000006</c:v>
                </c:pt>
                <c:pt idx="171">
                  <c:v>65.400000000000006</c:v>
                </c:pt>
                <c:pt idx="172">
                  <c:v>65.400000000000006</c:v>
                </c:pt>
                <c:pt idx="173">
                  <c:v>65.400000000000006</c:v>
                </c:pt>
                <c:pt idx="174">
                  <c:v>65.400000000000006</c:v>
                </c:pt>
                <c:pt idx="175">
                  <c:v>65.400000000000006</c:v>
                </c:pt>
                <c:pt idx="176">
                  <c:v>65.400000000000006</c:v>
                </c:pt>
                <c:pt idx="177">
                  <c:v>65.400000000000006</c:v>
                </c:pt>
                <c:pt idx="178">
                  <c:v>65.400000000000006</c:v>
                </c:pt>
                <c:pt idx="179">
                  <c:v>65.400000000000006</c:v>
                </c:pt>
                <c:pt idx="180">
                  <c:v>65.400000000000006</c:v>
                </c:pt>
                <c:pt idx="181">
                  <c:v>65.400000000000006</c:v>
                </c:pt>
                <c:pt idx="182">
                  <c:v>65.400000000000006</c:v>
                </c:pt>
                <c:pt idx="183">
                  <c:v>65.400000000000006</c:v>
                </c:pt>
                <c:pt idx="184">
                  <c:v>65.400000000000006</c:v>
                </c:pt>
                <c:pt idx="185">
                  <c:v>65.400000000000006</c:v>
                </c:pt>
                <c:pt idx="186">
                  <c:v>65.400000000000006</c:v>
                </c:pt>
                <c:pt idx="187">
                  <c:v>65.400000000000006</c:v>
                </c:pt>
                <c:pt idx="188">
                  <c:v>65.400000000000006</c:v>
                </c:pt>
                <c:pt idx="189">
                  <c:v>65.400000000000006</c:v>
                </c:pt>
                <c:pt idx="190">
                  <c:v>65.400000000000006</c:v>
                </c:pt>
                <c:pt idx="191">
                  <c:v>65.400000000000006</c:v>
                </c:pt>
                <c:pt idx="192">
                  <c:v>65.400000000000006</c:v>
                </c:pt>
                <c:pt idx="193">
                  <c:v>65.400000000000006</c:v>
                </c:pt>
                <c:pt idx="194">
                  <c:v>65.400000000000006</c:v>
                </c:pt>
                <c:pt idx="195">
                  <c:v>65.400000000000006</c:v>
                </c:pt>
                <c:pt idx="196">
                  <c:v>65.400000000000006</c:v>
                </c:pt>
                <c:pt idx="197">
                  <c:v>65.400000000000006</c:v>
                </c:pt>
                <c:pt idx="198">
                  <c:v>65.400000000000006</c:v>
                </c:pt>
                <c:pt idx="199">
                  <c:v>65.400000000000006</c:v>
                </c:pt>
                <c:pt idx="200">
                  <c:v>65.400000000000006</c:v>
                </c:pt>
                <c:pt idx="201">
                  <c:v>65.400000000000006</c:v>
                </c:pt>
                <c:pt idx="202">
                  <c:v>65.400000000000006</c:v>
                </c:pt>
                <c:pt idx="203">
                  <c:v>65.400000000000006</c:v>
                </c:pt>
                <c:pt idx="204">
                  <c:v>65.400000000000006</c:v>
                </c:pt>
                <c:pt idx="205">
                  <c:v>65.400000000000006</c:v>
                </c:pt>
                <c:pt idx="206">
                  <c:v>65.400000000000006</c:v>
                </c:pt>
                <c:pt idx="207">
                  <c:v>65.400000000000006</c:v>
                </c:pt>
                <c:pt idx="208">
                  <c:v>65.400000000000006</c:v>
                </c:pt>
                <c:pt idx="209">
                  <c:v>65.400000000000006</c:v>
                </c:pt>
                <c:pt idx="210">
                  <c:v>65.400000000000006</c:v>
                </c:pt>
                <c:pt idx="211">
                  <c:v>65.400000000000006</c:v>
                </c:pt>
                <c:pt idx="212">
                  <c:v>65.400000000000006</c:v>
                </c:pt>
                <c:pt idx="213">
                  <c:v>65.400000000000006</c:v>
                </c:pt>
                <c:pt idx="214">
                  <c:v>65.400000000000006</c:v>
                </c:pt>
                <c:pt idx="215">
                  <c:v>65.400000000000006</c:v>
                </c:pt>
                <c:pt idx="216">
                  <c:v>65.400000000000006</c:v>
                </c:pt>
                <c:pt idx="217">
                  <c:v>65.400000000000006</c:v>
                </c:pt>
                <c:pt idx="218">
                  <c:v>65.400000000000006</c:v>
                </c:pt>
                <c:pt idx="219">
                  <c:v>65.400000000000006</c:v>
                </c:pt>
                <c:pt idx="220">
                  <c:v>65.400000000000006</c:v>
                </c:pt>
                <c:pt idx="221">
                  <c:v>65.400000000000006</c:v>
                </c:pt>
                <c:pt idx="222">
                  <c:v>65.400000000000006</c:v>
                </c:pt>
                <c:pt idx="223">
                  <c:v>65.400000000000006</c:v>
                </c:pt>
                <c:pt idx="224">
                  <c:v>65.400000000000006</c:v>
                </c:pt>
                <c:pt idx="225">
                  <c:v>65.400000000000006</c:v>
                </c:pt>
                <c:pt idx="226">
                  <c:v>65.400000000000006</c:v>
                </c:pt>
                <c:pt idx="227">
                  <c:v>65.400000000000006</c:v>
                </c:pt>
                <c:pt idx="228">
                  <c:v>65.400000000000006</c:v>
                </c:pt>
                <c:pt idx="229">
                  <c:v>65.400000000000006</c:v>
                </c:pt>
                <c:pt idx="230">
                  <c:v>65.400000000000006</c:v>
                </c:pt>
                <c:pt idx="231">
                  <c:v>65.400000000000006</c:v>
                </c:pt>
                <c:pt idx="232">
                  <c:v>65.400000000000006</c:v>
                </c:pt>
                <c:pt idx="233">
                  <c:v>65.400000000000006</c:v>
                </c:pt>
                <c:pt idx="234">
                  <c:v>65.400000000000006</c:v>
                </c:pt>
                <c:pt idx="235">
                  <c:v>65.400000000000006</c:v>
                </c:pt>
                <c:pt idx="236">
                  <c:v>65.400000000000006</c:v>
                </c:pt>
                <c:pt idx="237">
                  <c:v>65.400000000000006</c:v>
                </c:pt>
                <c:pt idx="238">
                  <c:v>65.400000000000006</c:v>
                </c:pt>
                <c:pt idx="239">
                  <c:v>65.400000000000006</c:v>
                </c:pt>
                <c:pt idx="240">
                  <c:v>65.400000000000006</c:v>
                </c:pt>
                <c:pt idx="241">
                  <c:v>65.400000000000006</c:v>
                </c:pt>
                <c:pt idx="242">
                  <c:v>65.400000000000006</c:v>
                </c:pt>
                <c:pt idx="243">
                  <c:v>65.400000000000006</c:v>
                </c:pt>
                <c:pt idx="244">
                  <c:v>65.400000000000006</c:v>
                </c:pt>
                <c:pt idx="245">
                  <c:v>65.400000000000006</c:v>
                </c:pt>
                <c:pt idx="246">
                  <c:v>65.400000000000006</c:v>
                </c:pt>
                <c:pt idx="247">
                  <c:v>65.400000000000006</c:v>
                </c:pt>
                <c:pt idx="248">
                  <c:v>65.400000000000006</c:v>
                </c:pt>
                <c:pt idx="249">
                  <c:v>65.400000000000006</c:v>
                </c:pt>
                <c:pt idx="250">
                  <c:v>65.400000000000006</c:v>
                </c:pt>
                <c:pt idx="251">
                  <c:v>65.400000000000006</c:v>
                </c:pt>
                <c:pt idx="252">
                  <c:v>65.400000000000006</c:v>
                </c:pt>
                <c:pt idx="253">
                  <c:v>65.400000000000006</c:v>
                </c:pt>
                <c:pt idx="254">
                  <c:v>65.400000000000006</c:v>
                </c:pt>
                <c:pt idx="255">
                  <c:v>65.400000000000006</c:v>
                </c:pt>
                <c:pt idx="256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44-436D-9ABD-12C1B9C08488}"/>
            </c:ext>
          </c:extLst>
        </c:ser>
        <c:ser>
          <c:idx val="2"/>
          <c:order val="2"/>
          <c:tx>
            <c:strRef>
              <c:f>[163]Hoja4!$D$2</c:f>
              <c:strCache>
                <c:ptCount val="1"/>
                <c:pt idx="0">
                  <c:v>WTI Promedio Marco MEPyD8/25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[163]Hoja4!$A$3:$A$260</c:f>
              <c:strCache>
                <c:ptCount val="258"/>
                <c:pt idx="0">
                  <c:v>enero</c:v>
                </c:pt>
                <c:pt idx="22">
                  <c:v>febrero</c:v>
                </c:pt>
                <c:pt idx="42">
                  <c:v>marzo</c:v>
                </c:pt>
                <c:pt idx="63">
                  <c:v>abril</c:v>
                </c:pt>
                <c:pt idx="84">
                  <c:v>mayo</c:v>
                </c:pt>
                <c:pt idx="105">
                  <c:v>junio</c:v>
                </c:pt>
                <c:pt idx="126">
                  <c:v>julio</c:v>
                </c:pt>
                <c:pt idx="149">
                  <c:v>agosto</c:v>
                </c:pt>
                <c:pt idx="170">
                  <c:v>septiembre</c:v>
                </c:pt>
                <c:pt idx="192">
                  <c:v>octubre</c:v>
                </c:pt>
                <c:pt idx="215">
                  <c:v>noviembre</c:v>
                </c:pt>
                <c:pt idx="235">
                  <c:v>diciembre</c:v>
                </c:pt>
              </c:strCache>
            </c:strRef>
          </c:cat>
          <c:val>
            <c:numRef>
              <c:f>[163]Hoja4!$D$3:$D$260</c:f>
              <c:numCache>
                <c:formatCode>General</c:formatCode>
                <c:ptCount val="258"/>
                <c:pt idx="0">
                  <c:v>63.6</c:v>
                </c:pt>
                <c:pt idx="1">
                  <c:v>63.6</c:v>
                </c:pt>
                <c:pt idx="2">
                  <c:v>63.6</c:v>
                </c:pt>
                <c:pt idx="3">
                  <c:v>63.6</c:v>
                </c:pt>
                <c:pt idx="4">
                  <c:v>63.6</c:v>
                </c:pt>
                <c:pt idx="5">
                  <c:v>63.6</c:v>
                </c:pt>
                <c:pt idx="6">
                  <c:v>63.6</c:v>
                </c:pt>
                <c:pt idx="7">
                  <c:v>63.6</c:v>
                </c:pt>
                <c:pt idx="8">
                  <c:v>63.6</c:v>
                </c:pt>
                <c:pt idx="9">
                  <c:v>63.6</c:v>
                </c:pt>
                <c:pt idx="10">
                  <c:v>63.6</c:v>
                </c:pt>
                <c:pt idx="11">
                  <c:v>63.6</c:v>
                </c:pt>
                <c:pt idx="12">
                  <c:v>63.6</c:v>
                </c:pt>
                <c:pt idx="13">
                  <c:v>63.6</c:v>
                </c:pt>
                <c:pt idx="14">
                  <c:v>63.6</c:v>
                </c:pt>
                <c:pt idx="15">
                  <c:v>63.6</c:v>
                </c:pt>
                <c:pt idx="16">
                  <c:v>63.6</c:v>
                </c:pt>
                <c:pt idx="17">
                  <c:v>63.6</c:v>
                </c:pt>
                <c:pt idx="18">
                  <c:v>63.6</c:v>
                </c:pt>
                <c:pt idx="19">
                  <c:v>63.6</c:v>
                </c:pt>
                <c:pt idx="20">
                  <c:v>63.6</c:v>
                </c:pt>
                <c:pt idx="21">
                  <c:v>63.6</c:v>
                </c:pt>
                <c:pt idx="22">
                  <c:v>63.6</c:v>
                </c:pt>
                <c:pt idx="23">
                  <c:v>63.6</c:v>
                </c:pt>
                <c:pt idx="24">
                  <c:v>63.6</c:v>
                </c:pt>
                <c:pt idx="25">
                  <c:v>63.6</c:v>
                </c:pt>
                <c:pt idx="26">
                  <c:v>63.6</c:v>
                </c:pt>
                <c:pt idx="27">
                  <c:v>63.6</c:v>
                </c:pt>
                <c:pt idx="28">
                  <c:v>63.6</c:v>
                </c:pt>
                <c:pt idx="29">
                  <c:v>63.6</c:v>
                </c:pt>
                <c:pt idx="30">
                  <c:v>63.6</c:v>
                </c:pt>
                <c:pt idx="31">
                  <c:v>63.6</c:v>
                </c:pt>
                <c:pt idx="32">
                  <c:v>63.6</c:v>
                </c:pt>
                <c:pt idx="33">
                  <c:v>63.6</c:v>
                </c:pt>
                <c:pt idx="34">
                  <c:v>63.6</c:v>
                </c:pt>
                <c:pt idx="35">
                  <c:v>63.6</c:v>
                </c:pt>
                <c:pt idx="36">
                  <c:v>63.6</c:v>
                </c:pt>
                <c:pt idx="37">
                  <c:v>63.6</c:v>
                </c:pt>
                <c:pt idx="38">
                  <c:v>63.6</c:v>
                </c:pt>
                <c:pt idx="39">
                  <c:v>63.6</c:v>
                </c:pt>
                <c:pt idx="40">
                  <c:v>63.6</c:v>
                </c:pt>
                <c:pt idx="41">
                  <c:v>63.6</c:v>
                </c:pt>
                <c:pt idx="42">
                  <c:v>63.6</c:v>
                </c:pt>
                <c:pt idx="43">
                  <c:v>63.6</c:v>
                </c:pt>
                <c:pt idx="44">
                  <c:v>63.6</c:v>
                </c:pt>
                <c:pt idx="45">
                  <c:v>63.6</c:v>
                </c:pt>
                <c:pt idx="46">
                  <c:v>63.6</c:v>
                </c:pt>
                <c:pt idx="47">
                  <c:v>63.6</c:v>
                </c:pt>
                <c:pt idx="48">
                  <c:v>63.6</c:v>
                </c:pt>
                <c:pt idx="49">
                  <c:v>63.6</c:v>
                </c:pt>
                <c:pt idx="50">
                  <c:v>63.6</c:v>
                </c:pt>
                <c:pt idx="51">
                  <c:v>63.6</c:v>
                </c:pt>
                <c:pt idx="52">
                  <c:v>63.6</c:v>
                </c:pt>
                <c:pt idx="53">
                  <c:v>63.6</c:v>
                </c:pt>
                <c:pt idx="54">
                  <c:v>63.6</c:v>
                </c:pt>
                <c:pt idx="55">
                  <c:v>63.6</c:v>
                </c:pt>
                <c:pt idx="56">
                  <c:v>63.6</c:v>
                </c:pt>
                <c:pt idx="57">
                  <c:v>63.6</c:v>
                </c:pt>
                <c:pt idx="58">
                  <c:v>63.6</c:v>
                </c:pt>
                <c:pt idx="59">
                  <c:v>63.6</c:v>
                </c:pt>
                <c:pt idx="60">
                  <c:v>63.6</c:v>
                </c:pt>
                <c:pt idx="61">
                  <c:v>63.6</c:v>
                </c:pt>
                <c:pt idx="62">
                  <c:v>63.6</c:v>
                </c:pt>
                <c:pt idx="63">
                  <c:v>63.6</c:v>
                </c:pt>
                <c:pt idx="64">
                  <c:v>63.6</c:v>
                </c:pt>
                <c:pt idx="65">
                  <c:v>63.6</c:v>
                </c:pt>
                <c:pt idx="66">
                  <c:v>63.6</c:v>
                </c:pt>
                <c:pt idx="67">
                  <c:v>63.6</c:v>
                </c:pt>
                <c:pt idx="68">
                  <c:v>63.6</c:v>
                </c:pt>
                <c:pt idx="69">
                  <c:v>63.6</c:v>
                </c:pt>
                <c:pt idx="70">
                  <c:v>63.6</c:v>
                </c:pt>
                <c:pt idx="71">
                  <c:v>63.6</c:v>
                </c:pt>
                <c:pt idx="72">
                  <c:v>63.6</c:v>
                </c:pt>
                <c:pt idx="73">
                  <c:v>63.6</c:v>
                </c:pt>
                <c:pt idx="74">
                  <c:v>63.6</c:v>
                </c:pt>
                <c:pt idx="75">
                  <c:v>63.6</c:v>
                </c:pt>
                <c:pt idx="76">
                  <c:v>63.6</c:v>
                </c:pt>
                <c:pt idx="77">
                  <c:v>63.6</c:v>
                </c:pt>
                <c:pt idx="78">
                  <c:v>63.6</c:v>
                </c:pt>
                <c:pt idx="79">
                  <c:v>63.6</c:v>
                </c:pt>
                <c:pt idx="80">
                  <c:v>63.6</c:v>
                </c:pt>
                <c:pt idx="81">
                  <c:v>63.6</c:v>
                </c:pt>
                <c:pt idx="82">
                  <c:v>63.6</c:v>
                </c:pt>
                <c:pt idx="83">
                  <c:v>63.6</c:v>
                </c:pt>
                <c:pt idx="84">
                  <c:v>63.6</c:v>
                </c:pt>
                <c:pt idx="85">
                  <c:v>63.6</c:v>
                </c:pt>
                <c:pt idx="86">
                  <c:v>63.6</c:v>
                </c:pt>
                <c:pt idx="87">
                  <c:v>63.6</c:v>
                </c:pt>
                <c:pt idx="88">
                  <c:v>63.6</c:v>
                </c:pt>
                <c:pt idx="89">
                  <c:v>63.6</c:v>
                </c:pt>
                <c:pt idx="90">
                  <c:v>63.6</c:v>
                </c:pt>
                <c:pt idx="91">
                  <c:v>63.6</c:v>
                </c:pt>
                <c:pt idx="92">
                  <c:v>63.6</c:v>
                </c:pt>
                <c:pt idx="93">
                  <c:v>63.6</c:v>
                </c:pt>
                <c:pt idx="94">
                  <c:v>63.6</c:v>
                </c:pt>
                <c:pt idx="95">
                  <c:v>63.6</c:v>
                </c:pt>
                <c:pt idx="96">
                  <c:v>63.6</c:v>
                </c:pt>
                <c:pt idx="97">
                  <c:v>63.6</c:v>
                </c:pt>
                <c:pt idx="98">
                  <c:v>63.6</c:v>
                </c:pt>
                <c:pt idx="99">
                  <c:v>63.6</c:v>
                </c:pt>
                <c:pt idx="100">
                  <c:v>63.6</c:v>
                </c:pt>
                <c:pt idx="101">
                  <c:v>63.6</c:v>
                </c:pt>
                <c:pt idx="102">
                  <c:v>63.6</c:v>
                </c:pt>
                <c:pt idx="103">
                  <c:v>63.6</c:v>
                </c:pt>
                <c:pt idx="104">
                  <c:v>63.6</c:v>
                </c:pt>
                <c:pt idx="105">
                  <c:v>63.6</c:v>
                </c:pt>
                <c:pt idx="106">
                  <c:v>63.6</c:v>
                </c:pt>
                <c:pt idx="107">
                  <c:v>63.6</c:v>
                </c:pt>
                <c:pt idx="108">
                  <c:v>63.6</c:v>
                </c:pt>
                <c:pt idx="109">
                  <c:v>63.6</c:v>
                </c:pt>
                <c:pt idx="110">
                  <c:v>63.6</c:v>
                </c:pt>
                <c:pt idx="111">
                  <c:v>63.6</c:v>
                </c:pt>
                <c:pt idx="112">
                  <c:v>63.6</c:v>
                </c:pt>
                <c:pt idx="113">
                  <c:v>63.6</c:v>
                </c:pt>
                <c:pt idx="114">
                  <c:v>63.6</c:v>
                </c:pt>
                <c:pt idx="115">
                  <c:v>63.6</c:v>
                </c:pt>
                <c:pt idx="116">
                  <c:v>63.6</c:v>
                </c:pt>
                <c:pt idx="117">
                  <c:v>63.6</c:v>
                </c:pt>
                <c:pt idx="118">
                  <c:v>63.6</c:v>
                </c:pt>
                <c:pt idx="119">
                  <c:v>63.6</c:v>
                </c:pt>
                <c:pt idx="120">
                  <c:v>63.6</c:v>
                </c:pt>
                <c:pt idx="121">
                  <c:v>63.6</c:v>
                </c:pt>
                <c:pt idx="122">
                  <c:v>63.6</c:v>
                </c:pt>
                <c:pt idx="123">
                  <c:v>63.6</c:v>
                </c:pt>
                <c:pt idx="124">
                  <c:v>63.6</c:v>
                </c:pt>
                <c:pt idx="125">
                  <c:v>63.6</c:v>
                </c:pt>
                <c:pt idx="126">
                  <c:v>63.6</c:v>
                </c:pt>
                <c:pt idx="127">
                  <c:v>63.6</c:v>
                </c:pt>
                <c:pt idx="128">
                  <c:v>63.6</c:v>
                </c:pt>
                <c:pt idx="129">
                  <c:v>63.6</c:v>
                </c:pt>
                <c:pt idx="130">
                  <c:v>63.6</c:v>
                </c:pt>
                <c:pt idx="131">
                  <c:v>63.6</c:v>
                </c:pt>
                <c:pt idx="132">
                  <c:v>63.6</c:v>
                </c:pt>
                <c:pt idx="133">
                  <c:v>63.6</c:v>
                </c:pt>
                <c:pt idx="134">
                  <c:v>63.6</c:v>
                </c:pt>
                <c:pt idx="135">
                  <c:v>63.6</c:v>
                </c:pt>
                <c:pt idx="136">
                  <c:v>63.6</c:v>
                </c:pt>
                <c:pt idx="137">
                  <c:v>63.6</c:v>
                </c:pt>
                <c:pt idx="138">
                  <c:v>63.6</c:v>
                </c:pt>
                <c:pt idx="139">
                  <c:v>63.6</c:v>
                </c:pt>
                <c:pt idx="140">
                  <c:v>63.6</c:v>
                </c:pt>
                <c:pt idx="141">
                  <c:v>63.6</c:v>
                </c:pt>
                <c:pt idx="142">
                  <c:v>63.6</c:v>
                </c:pt>
                <c:pt idx="143">
                  <c:v>63.6</c:v>
                </c:pt>
                <c:pt idx="144">
                  <c:v>63.6</c:v>
                </c:pt>
                <c:pt idx="145">
                  <c:v>63.6</c:v>
                </c:pt>
                <c:pt idx="146">
                  <c:v>63.6</c:v>
                </c:pt>
                <c:pt idx="147">
                  <c:v>63.6</c:v>
                </c:pt>
                <c:pt idx="148">
                  <c:v>63.6</c:v>
                </c:pt>
                <c:pt idx="149">
                  <c:v>63.6</c:v>
                </c:pt>
                <c:pt idx="150">
                  <c:v>63.6</c:v>
                </c:pt>
                <c:pt idx="151">
                  <c:v>63.6</c:v>
                </c:pt>
                <c:pt idx="152">
                  <c:v>63.6</c:v>
                </c:pt>
                <c:pt idx="153">
                  <c:v>63.6</c:v>
                </c:pt>
                <c:pt idx="154">
                  <c:v>63.6</c:v>
                </c:pt>
                <c:pt idx="155">
                  <c:v>63.6</c:v>
                </c:pt>
                <c:pt idx="156">
                  <c:v>63.6</c:v>
                </c:pt>
                <c:pt idx="157">
                  <c:v>63.6</c:v>
                </c:pt>
                <c:pt idx="158">
                  <c:v>63.6</c:v>
                </c:pt>
                <c:pt idx="159">
                  <c:v>63.6</c:v>
                </c:pt>
                <c:pt idx="160">
                  <c:v>63.6</c:v>
                </c:pt>
                <c:pt idx="161">
                  <c:v>63.6</c:v>
                </c:pt>
                <c:pt idx="162">
                  <c:v>63.6</c:v>
                </c:pt>
                <c:pt idx="163">
                  <c:v>63.6</c:v>
                </c:pt>
                <c:pt idx="164">
                  <c:v>63.6</c:v>
                </c:pt>
                <c:pt idx="165">
                  <c:v>63.6</c:v>
                </c:pt>
                <c:pt idx="166">
                  <c:v>63.6</c:v>
                </c:pt>
                <c:pt idx="167">
                  <c:v>63.6</c:v>
                </c:pt>
                <c:pt idx="168">
                  <c:v>63.6</c:v>
                </c:pt>
                <c:pt idx="169">
                  <c:v>63.6</c:v>
                </c:pt>
                <c:pt idx="170">
                  <c:v>63.6</c:v>
                </c:pt>
                <c:pt idx="171">
                  <c:v>63.6</c:v>
                </c:pt>
                <c:pt idx="172">
                  <c:v>63.6</c:v>
                </c:pt>
                <c:pt idx="173">
                  <c:v>63.6</c:v>
                </c:pt>
                <c:pt idx="174">
                  <c:v>63.6</c:v>
                </c:pt>
                <c:pt idx="175">
                  <c:v>63.6</c:v>
                </c:pt>
                <c:pt idx="176">
                  <c:v>63.6</c:v>
                </c:pt>
                <c:pt idx="177">
                  <c:v>63.6</c:v>
                </c:pt>
                <c:pt idx="178">
                  <c:v>63.6</c:v>
                </c:pt>
                <c:pt idx="179">
                  <c:v>63.6</c:v>
                </c:pt>
                <c:pt idx="180">
                  <c:v>63.6</c:v>
                </c:pt>
                <c:pt idx="181">
                  <c:v>63.6</c:v>
                </c:pt>
                <c:pt idx="182">
                  <c:v>63.6</c:v>
                </c:pt>
                <c:pt idx="183">
                  <c:v>63.6</c:v>
                </c:pt>
                <c:pt idx="184">
                  <c:v>63.6</c:v>
                </c:pt>
                <c:pt idx="185">
                  <c:v>63.6</c:v>
                </c:pt>
                <c:pt idx="186">
                  <c:v>63.6</c:v>
                </c:pt>
                <c:pt idx="187">
                  <c:v>63.6</c:v>
                </c:pt>
                <c:pt idx="188">
                  <c:v>63.6</c:v>
                </c:pt>
                <c:pt idx="189">
                  <c:v>63.6</c:v>
                </c:pt>
                <c:pt idx="190">
                  <c:v>63.6</c:v>
                </c:pt>
                <c:pt idx="191">
                  <c:v>63.6</c:v>
                </c:pt>
                <c:pt idx="192">
                  <c:v>63.6</c:v>
                </c:pt>
                <c:pt idx="193">
                  <c:v>63.6</c:v>
                </c:pt>
                <c:pt idx="194">
                  <c:v>63.6</c:v>
                </c:pt>
                <c:pt idx="195">
                  <c:v>63.6</c:v>
                </c:pt>
                <c:pt idx="196">
                  <c:v>63.6</c:v>
                </c:pt>
                <c:pt idx="197">
                  <c:v>63.6</c:v>
                </c:pt>
                <c:pt idx="198">
                  <c:v>63.6</c:v>
                </c:pt>
                <c:pt idx="199">
                  <c:v>63.6</c:v>
                </c:pt>
                <c:pt idx="200">
                  <c:v>63.6</c:v>
                </c:pt>
                <c:pt idx="201">
                  <c:v>63.6</c:v>
                </c:pt>
                <c:pt idx="202">
                  <c:v>63.6</c:v>
                </c:pt>
                <c:pt idx="203">
                  <c:v>63.6</c:v>
                </c:pt>
                <c:pt idx="204">
                  <c:v>63.6</c:v>
                </c:pt>
                <c:pt idx="205">
                  <c:v>63.6</c:v>
                </c:pt>
                <c:pt idx="206">
                  <c:v>63.6</c:v>
                </c:pt>
                <c:pt idx="207">
                  <c:v>63.6</c:v>
                </c:pt>
                <c:pt idx="208">
                  <c:v>63.6</c:v>
                </c:pt>
                <c:pt idx="209">
                  <c:v>63.6</c:v>
                </c:pt>
                <c:pt idx="210">
                  <c:v>63.6</c:v>
                </c:pt>
                <c:pt idx="211">
                  <c:v>63.6</c:v>
                </c:pt>
                <c:pt idx="212">
                  <c:v>63.6</c:v>
                </c:pt>
                <c:pt idx="213">
                  <c:v>63.6</c:v>
                </c:pt>
                <c:pt idx="214">
                  <c:v>63.6</c:v>
                </c:pt>
                <c:pt idx="215">
                  <c:v>63.6</c:v>
                </c:pt>
                <c:pt idx="216">
                  <c:v>63.6</c:v>
                </c:pt>
                <c:pt idx="217">
                  <c:v>63.6</c:v>
                </c:pt>
                <c:pt idx="218">
                  <c:v>63.6</c:v>
                </c:pt>
                <c:pt idx="219">
                  <c:v>63.6</c:v>
                </c:pt>
                <c:pt idx="220">
                  <c:v>63.6</c:v>
                </c:pt>
                <c:pt idx="221">
                  <c:v>63.6</c:v>
                </c:pt>
                <c:pt idx="222">
                  <c:v>63.6</c:v>
                </c:pt>
                <c:pt idx="223">
                  <c:v>63.6</c:v>
                </c:pt>
                <c:pt idx="224">
                  <c:v>63.6</c:v>
                </c:pt>
                <c:pt idx="225">
                  <c:v>63.6</c:v>
                </c:pt>
                <c:pt idx="226">
                  <c:v>63.6</c:v>
                </c:pt>
                <c:pt idx="227">
                  <c:v>63.6</c:v>
                </c:pt>
                <c:pt idx="228">
                  <c:v>63.6</c:v>
                </c:pt>
                <c:pt idx="229">
                  <c:v>63.6</c:v>
                </c:pt>
                <c:pt idx="230">
                  <c:v>63.6</c:v>
                </c:pt>
                <c:pt idx="231">
                  <c:v>63.6</c:v>
                </c:pt>
                <c:pt idx="232">
                  <c:v>63.6</c:v>
                </c:pt>
                <c:pt idx="233">
                  <c:v>63.6</c:v>
                </c:pt>
                <c:pt idx="234">
                  <c:v>63.6</c:v>
                </c:pt>
                <c:pt idx="235">
                  <c:v>63.6</c:v>
                </c:pt>
                <c:pt idx="236">
                  <c:v>63.6</c:v>
                </c:pt>
                <c:pt idx="237">
                  <c:v>63.6</c:v>
                </c:pt>
                <c:pt idx="238">
                  <c:v>63.6</c:v>
                </c:pt>
                <c:pt idx="239">
                  <c:v>63.6</c:v>
                </c:pt>
                <c:pt idx="240">
                  <c:v>63.6</c:v>
                </c:pt>
                <c:pt idx="241">
                  <c:v>63.6</c:v>
                </c:pt>
                <c:pt idx="242">
                  <c:v>63.6</c:v>
                </c:pt>
                <c:pt idx="243">
                  <c:v>63.6</c:v>
                </c:pt>
                <c:pt idx="244">
                  <c:v>63.6</c:v>
                </c:pt>
                <c:pt idx="245">
                  <c:v>63.6</c:v>
                </c:pt>
                <c:pt idx="246">
                  <c:v>63.6</c:v>
                </c:pt>
                <c:pt idx="247">
                  <c:v>63.6</c:v>
                </c:pt>
                <c:pt idx="248">
                  <c:v>63.6</c:v>
                </c:pt>
                <c:pt idx="249">
                  <c:v>63.6</c:v>
                </c:pt>
                <c:pt idx="250">
                  <c:v>63.6</c:v>
                </c:pt>
                <c:pt idx="251">
                  <c:v>63.6</c:v>
                </c:pt>
                <c:pt idx="252">
                  <c:v>63.6</c:v>
                </c:pt>
                <c:pt idx="253">
                  <c:v>63.6</c:v>
                </c:pt>
                <c:pt idx="254">
                  <c:v>63.6</c:v>
                </c:pt>
                <c:pt idx="255">
                  <c:v>63.6</c:v>
                </c:pt>
                <c:pt idx="256">
                  <c:v>63.6</c:v>
                </c:pt>
                <c:pt idx="257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44-436D-9ABD-12C1B9C08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6768128"/>
        <c:axId val="976754208"/>
      </c:lineChart>
      <c:catAx>
        <c:axId val="97676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976754208"/>
        <c:crosses val="autoZero"/>
        <c:auto val="1"/>
        <c:lblAlgn val="ctr"/>
        <c:lblOffset val="100"/>
        <c:noMultiLvlLbl val="0"/>
      </c:catAx>
      <c:valAx>
        <c:axId val="976754208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976768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149990476747013E-2"/>
          <c:y val="5.0890585241730277E-2"/>
          <c:w val="0.91042568014634995"/>
          <c:h val="0.6657173973858440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multiLvlStrRef>
              <c:f>'Gráfico 11'!$D$47:$E$94</c:f>
              <c:multiLvlStrCache>
                <c:ptCount val="48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  <c:pt idx="24">
                    <c:v>enero</c:v>
                  </c:pt>
                  <c:pt idx="25">
                    <c:v>febrero</c:v>
                  </c:pt>
                  <c:pt idx="26">
                    <c:v>marzo</c:v>
                  </c:pt>
                  <c:pt idx="27">
                    <c:v>abril</c:v>
                  </c:pt>
                  <c:pt idx="28">
                    <c:v>mayo</c:v>
                  </c:pt>
                  <c:pt idx="29">
                    <c:v>junio</c:v>
                  </c:pt>
                  <c:pt idx="30">
                    <c:v>julio</c:v>
                  </c:pt>
                  <c:pt idx="31">
                    <c:v>agosto</c:v>
                  </c:pt>
                  <c:pt idx="32">
                    <c:v>septiembre</c:v>
                  </c:pt>
                  <c:pt idx="33">
                    <c:v>octubre</c:v>
                  </c:pt>
                  <c:pt idx="34">
                    <c:v>noviembre</c:v>
                  </c:pt>
                  <c:pt idx="35">
                    <c:v>diciembre</c:v>
                  </c:pt>
                  <c:pt idx="36">
                    <c:v>enero</c:v>
                  </c:pt>
                  <c:pt idx="37">
                    <c:v>febrero</c:v>
                  </c:pt>
                  <c:pt idx="38">
                    <c:v>marzo</c:v>
                  </c:pt>
                  <c:pt idx="39">
                    <c:v>abril</c:v>
                  </c:pt>
                  <c:pt idx="40">
                    <c:v>mayo</c:v>
                  </c:pt>
                  <c:pt idx="41">
                    <c:v>junio</c:v>
                  </c:pt>
                  <c:pt idx="42">
                    <c:v>julio</c:v>
                  </c:pt>
                  <c:pt idx="43">
                    <c:v>agosto</c:v>
                  </c:pt>
                  <c:pt idx="44">
                    <c:v>septiembre</c:v>
                  </c:pt>
                  <c:pt idx="45">
                    <c:v>octubre</c:v>
                  </c:pt>
                  <c:pt idx="46">
                    <c:v>noviembre</c:v>
                  </c:pt>
                  <c:pt idx="47">
                    <c:v>diciembre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'Gráfico 11'!$F$47:$F$94</c:f>
              <c:numCache>
                <c:formatCode>_(* #,##0.0_);_(* \(#,##0.0\);_(* "-"??_);_(@_)</c:formatCode>
                <c:ptCount val="48"/>
                <c:pt idx="0">
                  <c:v>1816.02</c:v>
                </c:pt>
                <c:pt idx="1">
                  <c:v>1856.3</c:v>
                </c:pt>
                <c:pt idx="2">
                  <c:v>1947.83</c:v>
                </c:pt>
                <c:pt idx="3">
                  <c:v>1936.86</c:v>
                </c:pt>
                <c:pt idx="4">
                  <c:v>1848.5</c:v>
                </c:pt>
                <c:pt idx="5">
                  <c:v>1836.57</c:v>
                </c:pt>
                <c:pt idx="6">
                  <c:v>1732.74</c:v>
                </c:pt>
                <c:pt idx="7">
                  <c:v>1764.56</c:v>
                </c:pt>
                <c:pt idx="8">
                  <c:v>1680.78</c:v>
                </c:pt>
                <c:pt idx="9">
                  <c:v>1664.45</c:v>
                </c:pt>
                <c:pt idx="10">
                  <c:v>1725.07</c:v>
                </c:pt>
                <c:pt idx="11">
                  <c:v>1797.55</c:v>
                </c:pt>
                <c:pt idx="12">
                  <c:v>1897.71</c:v>
                </c:pt>
                <c:pt idx="13">
                  <c:v>1854.54</c:v>
                </c:pt>
                <c:pt idx="14">
                  <c:v>1912.73</c:v>
                </c:pt>
                <c:pt idx="15">
                  <c:v>1999.77</c:v>
                </c:pt>
                <c:pt idx="16">
                  <c:v>1992.13</c:v>
                </c:pt>
                <c:pt idx="17">
                  <c:v>1942.9</c:v>
                </c:pt>
                <c:pt idx="18">
                  <c:v>1951.02</c:v>
                </c:pt>
                <c:pt idx="19">
                  <c:v>1918.7</c:v>
                </c:pt>
                <c:pt idx="20">
                  <c:v>1915.95</c:v>
                </c:pt>
                <c:pt idx="21">
                  <c:v>1916.25</c:v>
                </c:pt>
                <c:pt idx="22">
                  <c:v>1984.11</c:v>
                </c:pt>
                <c:pt idx="23">
                  <c:v>2026.18</c:v>
                </c:pt>
                <c:pt idx="24">
                  <c:v>2034.04</c:v>
                </c:pt>
                <c:pt idx="25">
                  <c:v>2023.24</c:v>
                </c:pt>
                <c:pt idx="26">
                  <c:v>2158.0100000000002</c:v>
                </c:pt>
                <c:pt idx="27">
                  <c:v>2331.4499999999998</c:v>
                </c:pt>
                <c:pt idx="28">
                  <c:v>2351.13</c:v>
                </c:pt>
                <c:pt idx="29">
                  <c:v>2326.44</c:v>
                </c:pt>
                <c:pt idx="30">
                  <c:v>2398.1999999999998</c:v>
                </c:pt>
                <c:pt idx="31">
                  <c:v>2470.15</c:v>
                </c:pt>
                <c:pt idx="32">
                  <c:v>2570.5500000000002</c:v>
                </c:pt>
                <c:pt idx="33">
                  <c:v>2690.08</c:v>
                </c:pt>
                <c:pt idx="34">
                  <c:v>2651.13</c:v>
                </c:pt>
                <c:pt idx="35">
                  <c:v>2648.01</c:v>
                </c:pt>
                <c:pt idx="36" formatCode="0.00">
                  <c:v>2709.69</c:v>
                </c:pt>
                <c:pt idx="37" formatCode="0.00">
                  <c:v>2894.73</c:v>
                </c:pt>
                <c:pt idx="38" formatCode="0.00">
                  <c:v>2983.25</c:v>
                </c:pt>
                <c:pt idx="39" formatCode="0.00">
                  <c:v>3217.64</c:v>
                </c:pt>
                <c:pt idx="40" formatCode="0.00">
                  <c:v>3309.49</c:v>
                </c:pt>
                <c:pt idx="41" formatCode="0.00">
                  <c:v>3352.66</c:v>
                </c:pt>
                <c:pt idx="42" formatCode="0.00">
                  <c:v>3340.15</c:v>
                </c:pt>
                <c:pt idx="43" formatCode="0.00">
                  <c:v>3368.03</c:v>
                </c:pt>
                <c:pt idx="44" formatCode="0.00">
                  <c:v>3667.68</c:v>
                </c:pt>
                <c:pt idx="45" formatCode="0.00">
                  <c:v>4058.33</c:v>
                </c:pt>
                <c:pt idx="46" formatCode="0.00">
                  <c:v>4087.19</c:v>
                </c:pt>
                <c:pt idx="47" formatCode="0.00">
                  <c:v>4309.2299999999996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A0-47CE-8F19-7A65487BB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1925359"/>
        <c:axId val="1581917679"/>
      </c:lineChart>
      <c:catAx>
        <c:axId val="1581925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581917679"/>
        <c:crosses val="autoZero"/>
        <c:auto val="1"/>
        <c:lblAlgn val="ctr"/>
        <c:lblOffset val="100"/>
        <c:noMultiLvlLbl val="0"/>
      </c:catAx>
      <c:valAx>
        <c:axId val="1581917679"/>
        <c:scaling>
          <c:orientation val="minMax"/>
        </c:scaling>
        <c:delete val="0"/>
        <c:axPos val="l"/>
        <c:numFmt formatCode="_(* #,##0.0_);_(* \(#,##0.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581925359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r>
              <a:rPr lang="es-DO" b="1"/>
              <a:t>Gráfico 12. Índice</a:t>
            </a:r>
            <a:r>
              <a:rPr lang="es-DO" b="1" baseline="0"/>
              <a:t> de precios reales de los alimentos</a:t>
            </a:r>
          </a:p>
          <a:p>
            <a:pPr>
              <a:defRPr/>
            </a:pPr>
            <a:r>
              <a:rPr lang="es-DO" b="1" baseline="0"/>
              <a:t>2021 - 2025</a:t>
            </a:r>
            <a:endParaRPr lang="es-D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4.879936094040329E-2"/>
          <c:y val="0.14568851311834016"/>
          <c:w val="0.91465579174791012"/>
          <c:h val="0.62967136726847062"/>
        </c:manualLayout>
      </c:layout>
      <c:lineChart>
        <c:grouping val="standard"/>
        <c:varyColors val="0"/>
        <c:ser>
          <c:idx val="0"/>
          <c:order val="0"/>
          <c:tx>
            <c:strRef>
              <c:f>'[163]Gráfico 10'!$T$14</c:f>
              <c:strCache>
                <c:ptCount val="1"/>
                <c:pt idx="0">
                  <c:v>Índice de Precios de Alimentos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'[163]Gráfico 10'!$R$27:$S$86</c:f>
              <c:multiLvlStrCache>
                <c:ptCount val="60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  <c:pt idx="24">
                    <c:v>enero</c:v>
                  </c:pt>
                  <c:pt idx="25">
                    <c:v>febrero</c:v>
                  </c:pt>
                  <c:pt idx="26">
                    <c:v>marzo</c:v>
                  </c:pt>
                  <c:pt idx="27">
                    <c:v>abril</c:v>
                  </c:pt>
                  <c:pt idx="28">
                    <c:v>mayo</c:v>
                  </c:pt>
                  <c:pt idx="29">
                    <c:v>junio</c:v>
                  </c:pt>
                  <c:pt idx="30">
                    <c:v>julio</c:v>
                  </c:pt>
                  <c:pt idx="31">
                    <c:v>agosto</c:v>
                  </c:pt>
                  <c:pt idx="32">
                    <c:v>septiembre</c:v>
                  </c:pt>
                  <c:pt idx="33">
                    <c:v>octubre</c:v>
                  </c:pt>
                  <c:pt idx="34">
                    <c:v>noviembre</c:v>
                  </c:pt>
                  <c:pt idx="35">
                    <c:v>diciembre</c:v>
                  </c:pt>
                  <c:pt idx="36">
                    <c:v>enero</c:v>
                  </c:pt>
                  <c:pt idx="37">
                    <c:v>febrero</c:v>
                  </c:pt>
                  <c:pt idx="38">
                    <c:v>marzo</c:v>
                  </c:pt>
                  <c:pt idx="39">
                    <c:v>abril</c:v>
                  </c:pt>
                  <c:pt idx="40">
                    <c:v>mayo</c:v>
                  </c:pt>
                  <c:pt idx="41">
                    <c:v>junio</c:v>
                  </c:pt>
                  <c:pt idx="42">
                    <c:v>julio</c:v>
                  </c:pt>
                  <c:pt idx="43">
                    <c:v>agosto</c:v>
                  </c:pt>
                  <c:pt idx="44">
                    <c:v>septiembre</c:v>
                  </c:pt>
                  <c:pt idx="45">
                    <c:v>octubre</c:v>
                  </c:pt>
                  <c:pt idx="46">
                    <c:v>noviembre</c:v>
                  </c:pt>
                  <c:pt idx="47">
                    <c:v>diciembre</c:v>
                  </c:pt>
                  <c:pt idx="48">
                    <c:v>enero</c:v>
                  </c:pt>
                  <c:pt idx="49">
                    <c:v>febrero</c:v>
                  </c:pt>
                  <c:pt idx="50">
                    <c:v>marzo</c:v>
                  </c:pt>
                  <c:pt idx="51">
                    <c:v>abril</c:v>
                  </c:pt>
                  <c:pt idx="52">
                    <c:v>mayo</c:v>
                  </c:pt>
                  <c:pt idx="53">
                    <c:v>junio</c:v>
                  </c:pt>
                  <c:pt idx="54">
                    <c:v>julio</c:v>
                  </c:pt>
                  <c:pt idx="55">
                    <c:v>agosto</c:v>
                  </c:pt>
                  <c:pt idx="56">
                    <c:v>septiembre</c:v>
                  </c:pt>
                  <c:pt idx="57">
                    <c:v>octubre</c:v>
                  </c:pt>
                  <c:pt idx="58">
                    <c:v>noviembre</c:v>
                  </c:pt>
                  <c:pt idx="59">
                    <c:v>diciembre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</c:lvl>
              </c:multiLvlStrCache>
            </c:multiLvlStrRef>
          </c:cat>
          <c:val>
            <c:numRef>
              <c:f>'[163]Gráfico 10'!$T$27:$T$86</c:f>
              <c:numCache>
                <c:formatCode>General</c:formatCode>
                <c:ptCount val="60"/>
                <c:pt idx="0">
                  <c:v>113.5255331944346</c:v>
                </c:pt>
                <c:pt idx="1">
                  <c:v>116.57051072273163</c:v>
                </c:pt>
                <c:pt idx="2">
                  <c:v>119.22932965492514</c:v>
                </c:pt>
                <c:pt idx="3">
                  <c:v>122.06626942216495</c:v>
                </c:pt>
                <c:pt idx="4">
                  <c:v>128.12555865773592</c:v>
                </c:pt>
                <c:pt idx="5">
                  <c:v>125.27763455670987</c:v>
                </c:pt>
                <c:pt idx="6">
                  <c:v>124.56485837282088</c:v>
                </c:pt>
                <c:pt idx="7">
                  <c:v>127.95813590564271</c:v>
                </c:pt>
                <c:pt idx="8">
                  <c:v>129.1891922766022</c:v>
                </c:pt>
                <c:pt idx="9">
                  <c:v>133.22436853297222</c:v>
                </c:pt>
                <c:pt idx="10">
                  <c:v>135.31485290573889</c:v>
                </c:pt>
                <c:pt idx="11">
                  <c:v>133.69110309418375</c:v>
                </c:pt>
                <c:pt idx="12">
                  <c:v>135.59415474947579</c:v>
                </c:pt>
                <c:pt idx="13">
                  <c:v>141.23646308174617</c:v>
                </c:pt>
                <c:pt idx="14">
                  <c:v>159.71319044345819</c:v>
                </c:pt>
                <c:pt idx="15">
                  <c:v>158.43457570107813</c:v>
                </c:pt>
                <c:pt idx="16">
                  <c:v>158.05282975550662</c:v>
                </c:pt>
                <c:pt idx="17">
                  <c:v>154.70821372674277</c:v>
                </c:pt>
                <c:pt idx="18">
                  <c:v>140.57241210248861</c:v>
                </c:pt>
                <c:pt idx="19">
                  <c:v>137.57955105100112</c:v>
                </c:pt>
                <c:pt idx="20">
                  <c:v>136.04175202121962</c:v>
                </c:pt>
                <c:pt idx="21">
                  <c:v>135.37847253330085</c:v>
                </c:pt>
                <c:pt idx="22">
                  <c:v>134.7375273257023</c:v>
                </c:pt>
                <c:pt idx="23">
                  <c:v>131.79457812874588</c:v>
                </c:pt>
                <c:pt idx="24">
                  <c:v>130.20155075969072</c:v>
                </c:pt>
                <c:pt idx="25">
                  <c:v>129.81415291769849</c:v>
                </c:pt>
                <c:pt idx="26">
                  <c:v>127.00380138970077</c:v>
                </c:pt>
                <c:pt idx="27">
                  <c:v>127.72177293775783</c:v>
                </c:pt>
                <c:pt idx="28">
                  <c:v>124.14497718909877</c:v>
                </c:pt>
                <c:pt idx="29">
                  <c:v>122.67419217201997</c:v>
                </c:pt>
                <c:pt idx="30">
                  <c:v>124.11659636833548</c:v>
                </c:pt>
                <c:pt idx="31">
                  <c:v>121.57491729268244</c:v>
                </c:pt>
                <c:pt idx="32">
                  <c:v>121.45219729665651</c:v>
                </c:pt>
                <c:pt idx="33">
                  <c:v>120.4082210991903</c:v>
                </c:pt>
                <c:pt idx="34">
                  <c:v>120.27341793441926</c:v>
                </c:pt>
                <c:pt idx="35">
                  <c:v>118.50568781107879</c:v>
                </c:pt>
                <c:pt idx="36">
                  <c:v>117.6</c:v>
                </c:pt>
                <c:pt idx="37">
                  <c:v>117.4</c:v>
                </c:pt>
                <c:pt idx="38">
                  <c:v>118.9</c:v>
                </c:pt>
                <c:pt idx="39">
                  <c:v>119.2</c:v>
                </c:pt>
                <c:pt idx="40">
                  <c:v>120.5</c:v>
                </c:pt>
                <c:pt idx="41">
                  <c:v>121</c:v>
                </c:pt>
                <c:pt idx="42">
                  <c:v>120.9</c:v>
                </c:pt>
                <c:pt idx="43">
                  <c:v>121.7</c:v>
                </c:pt>
                <c:pt idx="44">
                  <c:v>124.6</c:v>
                </c:pt>
                <c:pt idx="45">
                  <c:v>126.9</c:v>
                </c:pt>
                <c:pt idx="46">
                  <c:v>127.6</c:v>
                </c:pt>
                <c:pt idx="47">
                  <c:v>127</c:v>
                </c:pt>
                <c:pt idx="48">
                  <c:v>124.65278402711756</c:v>
                </c:pt>
                <c:pt idx="49">
                  <c:v>126.59855971309371</c:v>
                </c:pt>
                <c:pt idx="50">
                  <c:v>127.23216950187273</c:v>
                </c:pt>
                <c:pt idx="51">
                  <c:v>128.16482570414158</c:v>
                </c:pt>
                <c:pt idx="52">
                  <c:v>127.07633698308575</c:v>
                </c:pt>
                <c:pt idx="53">
                  <c:v>128.08290697686769</c:v>
                </c:pt>
                <c:pt idx="54">
                  <c:v>129.78117884185113</c:v>
                </c:pt>
                <c:pt idx="55">
                  <c:v>130.02179811826025</c:v>
                </c:pt>
                <c:pt idx="56">
                  <c:v>128.61820918127461</c:v>
                </c:pt>
                <c:pt idx="57">
                  <c:v>126.3719160743273</c:v>
                </c:pt>
                <c:pt idx="58">
                  <c:v>125.16353075114137</c:v>
                </c:pt>
                <c:pt idx="59">
                  <c:v>124.33960050043544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A6-4A09-9532-08014DBBAE5E}"/>
            </c:ext>
          </c:extLst>
        </c:ser>
        <c:ser>
          <c:idx val="1"/>
          <c:order val="1"/>
          <c:tx>
            <c:strRef>
              <c:f>'[163]Gráfico 10'!$U$14</c:f>
              <c:strCache>
                <c:ptCount val="1"/>
                <c:pt idx="0">
                  <c:v>Carne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'[163]Gráfico 10'!$R$27:$S$86</c:f>
              <c:multiLvlStrCache>
                <c:ptCount val="60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  <c:pt idx="24">
                    <c:v>enero</c:v>
                  </c:pt>
                  <c:pt idx="25">
                    <c:v>febrero</c:v>
                  </c:pt>
                  <c:pt idx="26">
                    <c:v>marzo</c:v>
                  </c:pt>
                  <c:pt idx="27">
                    <c:v>abril</c:v>
                  </c:pt>
                  <c:pt idx="28">
                    <c:v>mayo</c:v>
                  </c:pt>
                  <c:pt idx="29">
                    <c:v>junio</c:v>
                  </c:pt>
                  <c:pt idx="30">
                    <c:v>julio</c:v>
                  </c:pt>
                  <c:pt idx="31">
                    <c:v>agosto</c:v>
                  </c:pt>
                  <c:pt idx="32">
                    <c:v>septiembre</c:v>
                  </c:pt>
                  <c:pt idx="33">
                    <c:v>octubre</c:v>
                  </c:pt>
                  <c:pt idx="34">
                    <c:v>noviembre</c:v>
                  </c:pt>
                  <c:pt idx="35">
                    <c:v>diciembre</c:v>
                  </c:pt>
                  <c:pt idx="36">
                    <c:v>enero</c:v>
                  </c:pt>
                  <c:pt idx="37">
                    <c:v>febrero</c:v>
                  </c:pt>
                  <c:pt idx="38">
                    <c:v>marzo</c:v>
                  </c:pt>
                  <c:pt idx="39">
                    <c:v>abril</c:v>
                  </c:pt>
                  <c:pt idx="40">
                    <c:v>mayo</c:v>
                  </c:pt>
                  <c:pt idx="41">
                    <c:v>junio</c:v>
                  </c:pt>
                  <c:pt idx="42">
                    <c:v>julio</c:v>
                  </c:pt>
                  <c:pt idx="43">
                    <c:v>agosto</c:v>
                  </c:pt>
                  <c:pt idx="44">
                    <c:v>septiembre</c:v>
                  </c:pt>
                  <c:pt idx="45">
                    <c:v>octubre</c:v>
                  </c:pt>
                  <c:pt idx="46">
                    <c:v>noviembre</c:v>
                  </c:pt>
                  <c:pt idx="47">
                    <c:v>diciembre</c:v>
                  </c:pt>
                  <c:pt idx="48">
                    <c:v>enero</c:v>
                  </c:pt>
                  <c:pt idx="49">
                    <c:v>febrero</c:v>
                  </c:pt>
                  <c:pt idx="50">
                    <c:v>marzo</c:v>
                  </c:pt>
                  <c:pt idx="51">
                    <c:v>abril</c:v>
                  </c:pt>
                  <c:pt idx="52">
                    <c:v>mayo</c:v>
                  </c:pt>
                  <c:pt idx="53">
                    <c:v>junio</c:v>
                  </c:pt>
                  <c:pt idx="54">
                    <c:v>julio</c:v>
                  </c:pt>
                  <c:pt idx="55">
                    <c:v>agosto</c:v>
                  </c:pt>
                  <c:pt idx="56">
                    <c:v>septiembre</c:v>
                  </c:pt>
                  <c:pt idx="57">
                    <c:v>octubre</c:v>
                  </c:pt>
                  <c:pt idx="58">
                    <c:v>noviembre</c:v>
                  </c:pt>
                  <c:pt idx="59">
                    <c:v>diciembre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</c:lvl>
              </c:multiLvlStrCache>
            </c:multiLvlStrRef>
          </c:cat>
          <c:val>
            <c:numRef>
              <c:f>'[163]Gráfico 10'!$U$27:$U$86</c:f>
              <c:numCache>
                <c:formatCode>General</c:formatCode>
                <c:ptCount val="60"/>
                <c:pt idx="0">
                  <c:v>95.96084762748599</c:v>
                </c:pt>
                <c:pt idx="1">
                  <c:v>97.768189382291382</c:v>
                </c:pt>
                <c:pt idx="2">
                  <c:v>100.76273942479263</c:v>
                </c:pt>
                <c:pt idx="3">
                  <c:v>104.34529890067319</c:v>
                </c:pt>
                <c:pt idx="4">
                  <c:v>107.38440770114929</c:v>
                </c:pt>
                <c:pt idx="5">
                  <c:v>110.68657160811618</c:v>
                </c:pt>
                <c:pt idx="6">
                  <c:v>114.11329835824172</c:v>
                </c:pt>
                <c:pt idx="7">
                  <c:v>113.43289955758823</c:v>
                </c:pt>
                <c:pt idx="8">
                  <c:v>112.68191288141296</c:v>
                </c:pt>
                <c:pt idx="9">
                  <c:v>111.96925480836586</c:v>
                </c:pt>
                <c:pt idx="10">
                  <c:v>112.50964469359232</c:v>
                </c:pt>
                <c:pt idx="11">
                  <c:v>111.02985848433802</c:v>
                </c:pt>
                <c:pt idx="12">
                  <c:v>112.14742555131124</c:v>
                </c:pt>
                <c:pt idx="13">
                  <c:v>113.87343719202681</c:v>
                </c:pt>
                <c:pt idx="14">
                  <c:v>119.322155283002</c:v>
                </c:pt>
                <c:pt idx="15">
                  <c:v>121.90191502509094</c:v>
                </c:pt>
                <c:pt idx="16">
                  <c:v>122.8732841909855</c:v>
                </c:pt>
                <c:pt idx="17">
                  <c:v>125.92293140002921</c:v>
                </c:pt>
                <c:pt idx="18">
                  <c:v>124.05344618623685</c:v>
                </c:pt>
                <c:pt idx="19">
                  <c:v>121.09402125915713</c:v>
                </c:pt>
                <c:pt idx="20">
                  <c:v>120.27593667753011</c:v>
                </c:pt>
                <c:pt idx="21">
                  <c:v>116.8258543618208</c:v>
                </c:pt>
                <c:pt idx="22">
                  <c:v>114.62622167264486</c:v>
                </c:pt>
                <c:pt idx="23">
                  <c:v>112.40399127691444</c:v>
                </c:pt>
                <c:pt idx="24">
                  <c:v>111.12676501549132</c:v>
                </c:pt>
                <c:pt idx="25">
                  <c:v>113.31233167590932</c:v>
                </c:pt>
                <c:pt idx="26">
                  <c:v>114.68937657901202</c:v>
                </c:pt>
                <c:pt idx="27">
                  <c:v>116.83531772842221</c:v>
                </c:pt>
                <c:pt idx="28">
                  <c:v>118.09260388494808</c:v>
                </c:pt>
                <c:pt idx="29">
                  <c:v>118.95598443370193</c:v>
                </c:pt>
                <c:pt idx="30">
                  <c:v>118.49393370347893</c:v>
                </c:pt>
                <c:pt idx="31">
                  <c:v>115.20539499117979</c:v>
                </c:pt>
                <c:pt idx="32">
                  <c:v>114.06802458350737</c:v>
                </c:pt>
                <c:pt idx="33">
                  <c:v>112.2739828323592</c:v>
                </c:pt>
                <c:pt idx="34">
                  <c:v>111.49099236133448</c:v>
                </c:pt>
                <c:pt idx="35">
                  <c:v>110.38364125665176</c:v>
                </c:pt>
                <c:pt idx="36">
                  <c:v>108.9</c:v>
                </c:pt>
                <c:pt idx="37">
                  <c:v>112.5</c:v>
                </c:pt>
                <c:pt idx="38">
                  <c:v>114.9</c:v>
                </c:pt>
                <c:pt idx="39">
                  <c:v>116.6</c:v>
                </c:pt>
                <c:pt idx="40">
                  <c:v>116.7</c:v>
                </c:pt>
                <c:pt idx="41">
                  <c:v>118.1</c:v>
                </c:pt>
                <c:pt idx="42">
                  <c:v>120</c:v>
                </c:pt>
                <c:pt idx="43">
                  <c:v>122</c:v>
                </c:pt>
                <c:pt idx="44">
                  <c:v>119.9</c:v>
                </c:pt>
                <c:pt idx="45">
                  <c:v>119.2</c:v>
                </c:pt>
                <c:pt idx="46">
                  <c:v>118.5</c:v>
                </c:pt>
                <c:pt idx="47">
                  <c:v>119</c:v>
                </c:pt>
                <c:pt idx="48">
                  <c:v>116.66106575156931</c:v>
                </c:pt>
                <c:pt idx="49">
                  <c:v>116.85093690638014</c:v>
                </c:pt>
                <c:pt idx="50">
                  <c:v>118.30522571759481</c:v>
                </c:pt>
                <c:pt idx="51">
                  <c:v>121.63390517356434</c:v>
                </c:pt>
                <c:pt idx="52">
                  <c:v>122.75241237839305</c:v>
                </c:pt>
                <c:pt idx="53">
                  <c:v>125.95636559267044</c:v>
                </c:pt>
                <c:pt idx="54">
                  <c:v>126.6541843314856</c:v>
                </c:pt>
                <c:pt idx="55">
                  <c:v>127.83523535829383</c:v>
                </c:pt>
                <c:pt idx="56">
                  <c:v>127.89065411971015</c:v>
                </c:pt>
                <c:pt idx="57">
                  <c:v>124.98771040655645</c:v>
                </c:pt>
                <c:pt idx="58">
                  <c:v>125.39005858512424</c:v>
                </c:pt>
                <c:pt idx="59">
                  <c:v>124.23416973274875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A6-4A09-9532-08014DBBAE5E}"/>
            </c:ext>
          </c:extLst>
        </c:ser>
        <c:ser>
          <c:idx val="2"/>
          <c:order val="2"/>
          <c:tx>
            <c:strRef>
              <c:f>'[163]Gráfico 10'!$V$14</c:f>
              <c:strCache>
                <c:ptCount val="1"/>
                <c:pt idx="0">
                  <c:v>Productos Lácteos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'[163]Gráfico 10'!$R$27:$S$86</c:f>
              <c:multiLvlStrCache>
                <c:ptCount val="60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  <c:pt idx="24">
                    <c:v>enero</c:v>
                  </c:pt>
                  <c:pt idx="25">
                    <c:v>febrero</c:v>
                  </c:pt>
                  <c:pt idx="26">
                    <c:v>marzo</c:v>
                  </c:pt>
                  <c:pt idx="27">
                    <c:v>abril</c:v>
                  </c:pt>
                  <c:pt idx="28">
                    <c:v>mayo</c:v>
                  </c:pt>
                  <c:pt idx="29">
                    <c:v>junio</c:v>
                  </c:pt>
                  <c:pt idx="30">
                    <c:v>julio</c:v>
                  </c:pt>
                  <c:pt idx="31">
                    <c:v>agosto</c:v>
                  </c:pt>
                  <c:pt idx="32">
                    <c:v>septiembre</c:v>
                  </c:pt>
                  <c:pt idx="33">
                    <c:v>octubre</c:v>
                  </c:pt>
                  <c:pt idx="34">
                    <c:v>noviembre</c:v>
                  </c:pt>
                  <c:pt idx="35">
                    <c:v>diciembre</c:v>
                  </c:pt>
                  <c:pt idx="36">
                    <c:v>enero</c:v>
                  </c:pt>
                  <c:pt idx="37">
                    <c:v>febrero</c:v>
                  </c:pt>
                  <c:pt idx="38">
                    <c:v>marzo</c:v>
                  </c:pt>
                  <c:pt idx="39">
                    <c:v>abril</c:v>
                  </c:pt>
                  <c:pt idx="40">
                    <c:v>mayo</c:v>
                  </c:pt>
                  <c:pt idx="41">
                    <c:v>junio</c:v>
                  </c:pt>
                  <c:pt idx="42">
                    <c:v>julio</c:v>
                  </c:pt>
                  <c:pt idx="43">
                    <c:v>agosto</c:v>
                  </c:pt>
                  <c:pt idx="44">
                    <c:v>septiembre</c:v>
                  </c:pt>
                  <c:pt idx="45">
                    <c:v>octubre</c:v>
                  </c:pt>
                  <c:pt idx="46">
                    <c:v>noviembre</c:v>
                  </c:pt>
                  <c:pt idx="47">
                    <c:v>diciembre</c:v>
                  </c:pt>
                  <c:pt idx="48">
                    <c:v>enero</c:v>
                  </c:pt>
                  <c:pt idx="49">
                    <c:v>febrero</c:v>
                  </c:pt>
                  <c:pt idx="50">
                    <c:v>marzo</c:v>
                  </c:pt>
                  <c:pt idx="51">
                    <c:v>abril</c:v>
                  </c:pt>
                  <c:pt idx="52">
                    <c:v>mayo</c:v>
                  </c:pt>
                  <c:pt idx="53">
                    <c:v>junio</c:v>
                  </c:pt>
                  <c:pt idx="54">
                    <c:v>julio</c:v>
                  </c:pt>
                  <c:pt idx="55">
                    <c:v>agosto</c:v>
                  </c:pt>
                  <c:pt idx="56">
                    <c:v>septiembre</c:v>
                  </c:pt>
                  <c:pt idx="57">
                    <c:v>octubre</c:v>
                  </c:pt>
                  <c:pt idx="58">
                    <c:v>noviembre</c:v>
                  </c:pt>
                  <c:pt idx="59">
                    <c:v>diciembre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</c:lvl>
              </c:multiLvlStrCache>
            </c:multiLvlStrRef>
          </c:cat>
          <c:val>
            <c:numRef>
              <c:f>'[163]Gráfico 10'!$V$27:$V$86</c:f>
              <c:numCache>
                <c:formatCode>General</c:formatCode>
                <c:ptCount val="60"/>
                <c:pt idx="0">
                  <c:v>111.24672261561082</c:v>
                </c:pt>
                <c:pt idx="1">
                  <c:v>113.0742158195313</c:v>
                </c:pt>
                <c:pt idx="2">
                  <c:v>117.45980326747933</c:v>
                </c:pt>
                <c:pt idx="3">
                  <c:v>119.10505698342429</c:v>
                </c:pt>
                <c:pt idx="4">
                  <c:v>121.13134838555018</c:v>
                </c:pt>
                <c:pt idx="5">
                  <c:v>119.91353934157493</c:v>
                </c:pt>
                <c:pt idx="6">
                  <c:v>116.7295796628861</c:v>
                </c:pt>
                <c:pt idx="7">
                  <c:v>116.16133052336659</c:v>
                </c:pt>
                <c:pt idx="8">
                  <c:v>118.13109140698228</c:v>
                </c:pt>
                <c:pt idx="9">
                  <c:v>121.45971051754725</c:v>
                </c:pt>
                <c:pt idx="10">
                  <c:v>125.98568897987232</c:v>
                </c:pt>
                <c:pt idx="11">
                  <c:v>128.96293678548136</c:v>
                </c:pt>
                <c:pt idx="12">
                  <c:v>132.63261060211784</c:v>
                </c:pt>
                <c:pt idx="13">
                  <c:v>141.52957659081716</c:v>
                </c:pt>
                <c:pt idx="14">
                  <c:v>145.83118903175716</c:v>
                </c:pt>
                <c:pt idx="15">
                  <c:v>146.68927944362707</c:v>
                </c:pt>
                <c:pt idx="16">
                  <c:v>144.17798818600474</c:v>
                </c:pt>
                <c:pt idx="17">
                  <c:v>150.18180663787297</c:v>
                </c:pt>
                <c:pt idx="18">
                  <c:v>146.465425519288</c:v>
                </c:pt>
                <c:pt idx="19">
                  <c:v>143.35160863134098</c:v>
                </c:pt>
                <c:pt idx="20">
                  <c:v>142.69352804000474</c:v>
                </c:pt>
                <c:pt idx="21">
                  <c:v>139.25281548776354</c:v>
                </c:pt>
                <c:pt idx="22">
                  <c:v>137.38524064521459</c:v>
                </c:pt>
                <c:pt idx="23">
                  <c:v>138.16979201286853</c:v>
                </c:pt>
                <c:pt idx="24">
                  <c:v>134.53324407350536</c:v>
                </c:pt>
                <c:pt idx="25">
                  <c:v>129.35056685757331</c:v>
                </c:pt>
                <c:pt idx="26">
                  <c:v>126.78704400612591</c:v>
                </c:pt>
                <c:pt idx="27">
                  <c:v>122.56340509266863</c:v>
                </c:pt>
                <c:pt idx="28">
                  <c:v>117.77278699871846</c:v>
                </c:pt>
                <c:pt idx="29">
                  <c:v>116.72297372310872</c:v>
                </c:pt>
                <c:pt idx="30">
                  <c:v>115.91763776144913</c:v>
                </c:pt>
                <c:pt idx="31">
                  <c:v>111.19148622176988</c:v>
                </c:pt>
                <c:pt idx="32">
                  <c:v>108.90661724722767</c:v>
                </c:pt>
                <c:pt idx="33">
                  <c:v>111.66027159949738</c:v>
                </c:pt>
                <c:pt idx="34">
                  <c:v>114.23022326621788</c:v>
                </c:pt>
                <c:pt idx="35">
                  <c:v>116.09399817490214</c:v>
                </c:pt>
                <c:pt idx="36">
                  <c:v>118.7</c:v>
                </c:pt>
                <c:pt idx="37">
                  <c:v>120.7</c:v>
                </c:pt>
                <c:pt idx="38">
                  <c:v>124</c:v>
                </c:pt>
                <c:pt idx="39">
                  <c:v>123.8</c:v>
                </c:pt>
                <c:pt idx="40">
                  <c:v>126.3</c:v>
                </c:pt>
                <c:pt idx="41">
                  <c:v>127.9</c:v>
                </c:pt>
                <c:pt idx="42">
                  <c:v>127.9</c:v>
                </c:pt>
                <c:pt idx="43">
                  <c:v>131.30000000000001</c:v>
                </c:pt>
                <c:pt idx="44">
                  <c:v>136.5</c:v>
                </c:pt>
                <c:pt idx="45">
                  <c:v>139</c:v>
                </c:pt>
                <c:pt idx="46">
                  <c:v>139.9</c:v>
                </c:pt>
                <c:pt idx="47">
                  <c:v>138.9</c:v>
                </c:pt>
                <c:pt idx="48">
                  <c:v>143.05985066401189</c:v>
                </c:pt>
                <c:pt idx="49">
                  <c:v>147.68701079161815</c:v>
                </c:pt>
                <c:pt idx="50">
                  <c:v>148.73678049748386</c:v>
                </c:pt>
                <c:pt idx="51">
                  <c:v>151.7217072111485</c:v>
                </c:pt>
                <c:pt idx="52">
                  <c:v>153.62609443599138</c:v>
                </c:pt>
                <c:pt idx="53">
                  <c:v>155.49767719028461</c:v>
                </c:pt>
                <c:pt idx="54">
                  <c:v>154.55980990634094</c:v>
                </c:pt>
                <c:pt idx="55">
                  <c:v>152.23862017324166</c:v>
                </c:pt>
                <c:pt idx="56">
                  <c:v>147.15172929816941</c:v>
                </c:pt>
                <c:pt idx="57">
                  <c:v>141.73013796544174</c:v>
                </c:pt>
                <c:pt idx="58">
                  <c:v>136.24057235523617</c:v>
                </c:pt>
                <c:pt idx="59">
                  <c:v>128.15788452028062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BA6-4A09-9532-08014DBBAE5E}"/>
            </c:ext>
          </c:extLst>
        </c:ser>
        <c:ser>
          <c:idx val="3"/>
          <c:order val="3"/>
          <c:tx>
            <c:strRef>
              <c:f>'[163]Gráfico 10'!$W$14</c:f>
              <c:strCache>
                <c:ptCount val="1"/>
                <c:pt idx="0">
                  <c:v>Cereales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'[163]Gráfico 10'!$R$27:$S$86</c:f>
              <c:multiLvlStrCache>
                <c:ptCount val="60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  <c:pt idx="24">
                    <c:v>enero</c:v>
                  </c:pt>
                  <c:pt idx="25">
                    <c:v>febrero</c:v>
                  </c:pt>
                  <c:pt idx="26">
                    <c:v>marzo</c:v>
                  </c:pt>
                  <c:pt idx="27">
                    <c:v>abril</c:v>
                  </c:pt>
                  <c:pt idx="28">
                    <c:v>mayo</c:v>
                  </c:pt>
                  <c:pt idx="29">
                    <c:v>junio</c:v>
                  </c:pt>
                  <c:pt idx="30">
                    <c:v>julio</c:v>
                  </c:pt>
                  <c:pt idx="31">
                    <c:v>agosto</c:v>
                  </c:pt>
                  <c:pt idx="32">
                    <c:v>septiembre</c:v>
                  </c:pt>
                  <c:pt idx="33">
                    <c:v>octubre</c:v>
                  </c:pt>
                  <c:pt idx="34">
                    <c:v>noviembre</c:v>
                  </c:pt>
                  <c:pt idx="35">
                    <c:v>diciembre</c:v>
                  </c:pt>
                  <c:pt idx="36">
                    <c:v>enero</c:v>
                  </c:pt>
                  <c:pt idx="37">
                    <c:v>febrero</c:v>
                  </c:pt>
                  <c:pt idx="38">
                    <c:v>marzo</c:v>
                  </c:pt>
                  <c:pt idx="39">
                    <c:v>abril</c:v>
                  </c:pt>
                  <c:pt idx="40">
                    <c:v>mayo</c:v>
                  </c:pt>
                  <c:pt idx="41">
                    <c:v>junio</c:v>
                  </c:pt>
                  <c:pt idx="42">
                    <c:v>julio</c:v>
                  </c:pt>
                  <c:pt idx="43">
                    <c:v>agosto</c:v>
                  </c:pt>
                  <c:pt idx="44">
                    <c:v>septiembre</c:v>
                  </c:pt>
                  <c:pt idx="45">
                    <c:v>octubre</c:v>
                  </c:pt>
                  <c:pt idx="46">
                    <c:v>noviembre</c:v>
                  </c:pt>
                  <c:pt idx="47">
                    <c:v>diciembre</c:v>
                  </c:pt>
                  <c:pt idx="48">
                    <c:v>enero</c:v>
                  </c:pt>
                  <c:pt idx="49">
                    <c:v>febrero</c:v>
                  </c:pt>
                  <c:pt idx="50">
                    <c:v>marzo</c:v>
                  </c:pt>
                  <c:pt idx="51">
                    <c:v>abril</c:v>
                  </c:pt>
                  <c:pt idx="52">
                    <c:v>mayo</c:v>
                  </c:pt>
                  <c:pt idx="53">
                    <c:v>junio</c:v>
                  </c:pt>
                  <c:pt idx="54">
                    <c:v>julio</c:v>
                  </c:pt>
                  <c:pt idx="55">
                    <c:v>agosto</c:v>
                  </c:pt>
                  <c:pt idx="56">
                    <c:v>septiembre</c:v>
                  </c:pt>
                  <c:pt idx="57">
                    <c:v>octubre</c:v>
                  </c:pt>
                  <c:pt idx="58">
                    <c:v>noviembre</c:v>
                  </c:pt>
                  <c:pt idx="59">
                    <c:v>diciembre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</c:lvl>
              </c:multiLvlStrCache>
            </c:multiLvlStrRef>
          </c:cat>
          <c:val>
            <c:numRef>
              <c:f>'[163]Gráfico 10'!$W$27:$W$86</c:f>
              <c:numCache>
                <c:formatCode>General</c:formatCode>
                <c:ptCount val="60"/>
                <c:pt idx="0">
                  <c:v>125.00940824649972</c:v>
                </c:pt>
                <c:pt idx="1">
                  <c:v>126.14719060912293</c:v>
                </c:pt>
                <c:pt idx="2">
                  <c:v>123.90839540888472</c:v>
                </c:pt>
                <c:pt idx="3">
                  <c:v>126.20076893525055</c:v>
                </c:pt>
                <c:pt idx="4">
                  <c:v>133.69538705765586</c:v>
                </c:pt>
                <c:pt idx="5">
                  <c:v>130.3146289360493</c:v>
                </c:pt>
                <c:pt idx="6">
                  <c:v>126.25709990923303</c:v>
                </c:pt>
                <c:pt idx="7">
                  <c:v>130.38825849807975</c:v>
                </c:pt>
                <c:pt idx="8">
                  <c:v>132.83696980281618</c:v>
                </c:pt>
                <c:pt idx="9">
                  <c:v>137.14277957827665</c:v>
                </c:pt>
                <c:pt idx="10">
                  <c:v>141.44474926905627</c:v>
                </c:pt>
                <c:pt idx="11">
                  <c:v>140.49498067328705</c:v>
                </c:pt>
                <c:pt idx="12">
                  <c:v>140.64762893177229</c:v>
                </c:pt>
                <c:pt idx="13">
                  <c:v>145.27828440142767</c:v>
                </c:pt>
                <c:pt idx="14">
                  <c:v>170.1313122041563</c:v>
                </c:pt>
                <c:pt idx="15">
                  <c:v>169.67508597724841</c:v>
                </c:pt>
                <c:pt idx="16">
                  <c:v>173.52074886092331</c:v>
                </c:pt>
                <c:pt idx="17">
                  <c:v>166.33655649308153</c:v>
                </c:pt>
                <c:pt idx="18">
                  <c:v>147.25665377330955</c:v>
                </c:pt>
                <c:pt idx="19">
                  <c:v>145.57553656155289</c:v>
                </c:pt>
                <c:pt idx="20">
                  <c:v>147.91508373264332</c:v>
                </c:pt>
                <c:pt idx="21">
                  <c:v>152.28168164691721</c:v>
                </c:pt>
                <c:pt idx="22">
                  <c:v>150.10862275216391</c:v>
                </c:pt>
                <c:pt idx="23">
                  <c:v>147.25400622949095</c:v>
                </c:pt>
                <c:pt idx="24">
                  <c:v>147.49215298753472</c:v>
                </c:pt>
                <c:pt idx="25">
                  <c:v>146.71582798064685</c:v>
                </c:pt>
                <c:pt idx="26">
                  <c:v>138.55434406068113</c:v>
                </c:pt>
                <c:pt idx="27">
                  <c:v>136.140683440396</c:v>
                </c:pt>
                <c:pt idx="28">
                  <c:v>129.27120755716504</c:v>
                </c:pt>
                <c:pt idx="29">
                  <c:v>126.60244652014822</c:v>
                </c:pt>
                <c:pt idx="30">
                  <c:v>125.86001580206025</c:v>
                </c:pt>
                <c:pt idx="31">
                  <c:v>124.99307173273587</c:v>
                </c:pt>
                <c:pt idx="32">
                  <c:v>126.29259069889878</c:v>
                </c:pt>
                <c:pt idx="33">
                  <c:v>124.77051165018291</c:v>
                </c:pt>
                <c:pt idx="34">
                  <c:v>121.04259956488769</c:v>
                </c:pt>
                <c:pt idx="35">
                  <c:v>122.82645376918153</c:v>
                </c:pt>
                <c:pt idx="36">
                  <c:v>119.9</c:v>
                </c:pt>
                <c:pt idx="37">
                  <c:v>113.8</c:v>
                </c:pt>
                <c:pt idx="38">
                  <c:v>110.9</c:v>
                </c:pt>
                <c:pt idx="39">
                  <c:v>111.6</c:v>
                </c:pt>
                <c:pt idx="40">
                  <c:v>118.7</c:v>
                </c:pt>
                <c:pt idx="41">
                  <c:v>115.2</c:v>
                </c:pt>
                <c:pt idx="42">
                  <c:v>110.7</c:v>
                </c:pt>
                <c:pt idx="43">
                  <c:v>110.2</c:v>
                </c:pt>
                <c:pt idx="44">
                  <c:v>113.6</c:v>
                </c:pt>
                <c:pt idx="45">
                  <c:v>114.4</c:v>
                </c:pt>
                <c:pt idx="46">
                  <c:v>111.4</c:v>
                </c:pt>
                <c:pt idx="47">
                  <c:v>111.3</c:v>
                </c:pt>
                <c:pt idx="48">
                  <c:v>111.84946068212814</c:v>
                </c:pt>
                <c:pt idx="49">
                  <c:v>112.6092355926281</c:v>
                </c:pt>
                <c:pt idx="50">
                  <c:v>109.69357747914111</c:v>
                </c:pt>
                <c:pt idx="51">
                  <c:v>110.91072283311368</c:v>
                </c:pt>
                <c:pt idx="52">
                  <c:v>108.96765824167896</c:v>
                </c:pt>
                <c:pt idx="53">
                  <c:v>107.26725741795801</c:v>
                </c:pt>
                <c:pt idx="54">
                  <c:v>106.45503983585664</c:v>
                </c:pt>
                <c:pt idx="55">
                  <c:v>105.65107439520376</c:v>
                </c:pt>
                <c:pt idx="56">
                  <c:v>104.93226805003535</c:v>
                </c:pt>
                <c:pt idx="57">
                  <c:v>103.58804453893228</c:v>
                </c:pt>
                <c:pt idx="58">
                  <c:v>105.49343486633271</c:v>
                </c:pt>
                <c:pt idx="59">
                  <c:v>107.26883355105286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BA6-4A09-9532-08014DBBAE5E}"/>
            </c:ext>
          </c:extLst>
        </c:ser>
        <c:ser>
          <c:idx val="4"/>
          <c:order val="4"/>
          <c:tx>
            <c:strRef>
              <c:f>'[163]Gráfico 10'!$X$14</c:f>
              <c:strCache>
                <c:ptCount val="1"/>
                <c:pt idx="0">
                  <c:v>Aceites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'[163]Gráfico 10'!$R$27:$S$86</c:f>
              <c:multiLvlStrCache>
                <c:ptCount val="60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  <c:pt idx="24">
                    <c:v>enero</c:v>
                  </c:pt>
                  <c:pt idx="25">
                    <c:v>febrero</c:v>
                  </c:pt>
                  <c:pt idx="26">
                    <c:v>marzo</c:v>
                  </c:pt>
                  <c:pt idx="27">
                    <c:v>abril</c:v>
                  </c:pt>
                  <c:pt idx="28">
                    <c:v>mayo</c:v>
                  </c:pt>
                  <c:pt idx="29">
                    <c:v>junio</c:v>
                  </c:pt>
                  <c:pt idx="30">
                    <c:v>julio</c:v>
                  </c:pt>
                  <c:pt idx="31">
                    <c:v>agosto</c:v>
                  </c:pt>
                  <c:pt idx="32">
                    <c:v>septiembre</c:v>
                  </c:pt>
                  <c:pt idx="33">
                    <c:v>octubre</c:v>
                  </c:pt>
                  <c:pt idx="34">
                    <c:v>noviembre</c:v>
                  </c:pt>
                  <c:pt idx="35">
                    <c:v>diciembre</c:v>
                  </c:pt>
                  <c:pt idx="36">
                    <c:v>enero</c:v>
                  </c:pt>
                  <c:pt idx="37">
                    <c:v>febrero</c:v>
                  </c:pt>
                  <c:pt idx="38">
                    <c:v>marzo</c:v>
                  </c:pt>
                  <c:pt idx="39">
                    <c:v>abril</c:v>
                  </c:pt>
                  <c:pt idx="40">
                    <c:v>mayo</c:v>
                  </c:pt>
                  <c:pt idx="41">
                    <c:v>junio</c:v>
                  </c:pt>
                  <c:pt idx="42">
                    <c:v>julio</c:v>
                  </c:pt>
                  <c:pt idx="43">
                    <c:v>agosto</c:v>
                  </c:pt>
                  <c:pt idx="44">
                    <c:v>septiembre</c:v>
                  </c:pt>
                  <c:pt idx="45">
                    <c:v>octubre</c:v>
                  </c:pt>
                  <c:pt idx="46">
                    <c:v>noviembre</c:v>
                  </c:pt>
                  <c:pt idx="47">
                    <c:v>diciembre</c:v>
                  </c:pt>
                  <c:pt idx="48">
                    <c:v>enero</c:v>
                  </c:pt>
                  <c:pt idx="49">
                    <c:v>febrero</c:v>
                  </c:pt>
                  <c:pt idx="50">
                    <c:v>marzo</c:v>
                  </c:pt>
                  <c:pt idx="51">
                    <c:v>abril</c:v>
                  </c:pt>
                  <c:pt idx="52">
                    <c:v>mayo</c:v>
                  </c:pt>
                  <c:pt idx="53">
                    <c:v>junio</c:v>
                  </c:pt>
                  <c:pt idx="54">
                    <c:v>julio</c:v>
                  </c:pt>
                  <c:pt idx="55">
                    <c:v>agosto</c:v>
                  </c:pt>
                  <c:pt idx="56">
                    <c:v>septiembre</c:v>
                  </c:pt>
                  <c:pt idx="57">
                    <c:v>octubre</c:v>
                  </c:pt>
                  <c:pt idx="58">
                    <c:v>noviembre</c:v>
                  </c:pt>
                  <c:pt idx="59">
                    <c:v>diciembre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</c:lvl>
              </c:multiLvlStrCache>
            </c:multiLvlStrRef>
          </c:cat>
          <c:val>
            <c:numRef>
              <c:f>'[163]Gráfico 10'!$X$27:$X$86</c:f>
              <c:numCache>
                <c:formatCode>General</c:formatCode>
                <c:ptCount val="60"/>
                <c:pt idx="0">
                  <c:v>138.87453836454819</c:v>
                </c:pt>
                <c:pt idx="1">
                  <c:v>147.46248160649731</c:v>
                </c:pt>
                <c:pt idx="2">
                  <c:v>159.30201084630667</c:v>
                </c:pt>
                <c:pt idx="3">
                  <c:v>162.19133083797868</c:v>
                </c:pt>
                <c:pt idx="4">
                  <c:v>174.87592061093773</c:v>
                </c:pt>
                <c:pt idx="5">
                  <c:v>157.68052781228315</c:v>
                </c:pt>
                <c:pt idx="6">
                  <c:v>155.49552753795894</c:v>
                </c:pt>
                <c:pt idx="7">
                  <c:v>165.86229711701404</c:v>
                </c:pt>
                <c:pt idx="8">
                  <c:v>168.57086393365063</c:v>
                </c:pt>
                <c:pt idx="9">
                  <c:v>184.83747137824517</c:v>
                </c:pt>
                <c:pt idx="10">
                  <c:v>184.55517876687819</c:v>
                </c:pt>
                <c:pt idx="11">
                  <c:v>178.50544196563672</c:v>
                </c:pt>
                <c:pt idx="12">
                  <c:v>185.93144191456406</c:v>
                </c:pt>
                <c:pt idx="13">
                  <c:v>201.71767545192617</c:v>
                </c:pt>
                <c:pt idx="14">
                  <c:v>251.83127168981505</c:v>
                </c:pt>
                <c:pt idx="15">
                  <c:v>237.53173615946218</c:v>
                </c:pt>
                <c:pt idx="16">
                  <c:v>229.24090548152569</c:v>
                </c:pt>
                <c:pt idx="17">
                  <c:v>211.79518246436641</c:v>
                </c:pt>
                <c:pt idx="18">
                  <c:v>168.82042441226025</c:v>
                </c:pt>
                <c:pt idx="19">
                  <c:v>163.32354213869706</c:v>
                </c:pt>
                <c:pt idx="20">
                  <c:v>152.57278473300983</c:v>
                </c:pt>
                <c:pt idx="21">
                  <c:v>151.28497315818765</c:v>
                </c:pt>
                <c:pt idx="22">
                  <c:v>154.70711661125137</c:v>
                </c:pt>
                <c:pt idx="23">
                  <c:v>144.60029876844681</c:v>
                </c:pt>
                <c:pt idx="24">
                  <c:v>140.41189698409724</c:v>
                </c:pt>
                <c:pt idx="25">
                  <c:v>135.86914677360059</c:v>
                </c:pt>
                <c:pt idx="26">
                  <c:v>131.7866585516208</c:v>
                </c:pt>
                <c:pt idx="27">
                  <c:v>130.03002452539272</c:v>
                </c:pt>
                <c:pt idx="28">
                  <c:v>118.68241972646851</c:v>
                </c:pt>
                <c:pt idx="29">
                  <c:v>115.78969709280045</c:v>
                </c:pt>
                <c:pt idx="30">
                  <c:v>129.80602565566767</c:v>
                </c:pt>
                <c:pt idx="31">
                  <c:v>125.82185036318569</c:v>
                </c:pt>
                <c:pt idx="32">
                  <c:v>120.86619351626094</c:v>
                </c:pt>
                <c:pt idx="33">
                  <c:v>120.00844948843765</c:v>
                </c:pt>
                <c:pt idx="34">
                  <c:v>124.12279167226745</c:v>
                </c:pt>
                <c:pt idx="35">
                  <c:v>122.4354565038505</c:v>
                </c:pt>
                <c:pt idx="36">
                  <c:v>122.5</c:v>
                </c:pt>
                <c:pt idx="37">
                  <c:v>120.9</c:v>
                </c:pt>
                <c:pt idx="38">
                  <c:v>130.6</c:v>
                </c:pt>
                <c:pt idx="39">
                  <c:v>130.9</c:v>
                </c:pt>
                <c:pt idx="40">
                  <c:v>127.8</c:v>
                </c:pt>
                <c:pt idx="41">
                  <c:v>131.80000000000001</c:v>
                </c:pt>
                <c:pt idx="42">
                  <c:v>135</c:v>
                </c:pt>
                <c:pt idx="43">
                  <c:v>136.1</c:v>
                </c:pt>
                <c:pt idx="44">
                  <c:v>142.4</c:v>
                </c:pt>
                <c:pt idx="45">
                  <c:v>152.69999999999999</c:v>
                </c:pt>
                <c:pt idx="46">
                  <c:v>164.1</c:v>
                </c:pt>
                <c:pt idx="47">
                  <c:v>163.30000000000001</c:v>
                </c:pt>
                <c:pt idx="48">
                  <c:v>153.02802943544935</c:v>
                </c:pt>
                <c:pt idx="49">
                  <c:v>155.99100855394511</c:v>
                </c:pt>
                <c:pt idx="50">
                  <c:v>161.75287393797618</c:v>
                </c:pt>
                <c:pt idx="51">
                  <c:v>158.01962396365147</c:v>
                </c:pt>
                <c:pt idx="52">
                  <c:v>152.23897481310635</c:v>
                </c:pt>
                <c:pt idx="53">
                  <c:v>155.73862615275556</c:v>
                </c:pt>
                <c:pt idx="54">
                  <c:v>166.81716435192519</c:v>
                </c:pt>
                <c:pt idx="55">
                  <c:v>169.14125450497713</c:v>
                </c:pt>
                <c:pt idx="56">
                  <c:v>167.9268814141717</c:v>
                </c:pt>
                <c:pt idx="57">
                  <c:v>169.38917893585935</c:v>
                </c:pt>
                <c:pt idx="58">
                  <c:v>165.0065590801953</c:v>
                </c:pt>
                <c:pt idx="59">
                  <c:v>165.20379446940427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BA6-4A09-9532-08014DBBAE5E}"/>
            </c:ext>
          </c:extLst>
        </c:ser>
        <c:ser>
          <c:idx val="5"/>
          <c:order val="5"/>
          <c:tx>
            <c:strRef>
              <c:f>'[163]Gráfico 10'!$Y$14</c:f>
              <c:strCache>
                <c:ptCount val="1"/>
                <c:pt idx="0">
                  <c:v>Azúcar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'[163]Gráfico 10'!$R$27:$S$86</c:f>
              <c:multiLvlStrCache>
                <c:ptCount val="60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  <c:pt idx="24">
                    <c:v>enero</c:v>
                  </c:pt>
                  <c:pt idx="25">
                    <c:v>febrero</c:v>
                  </c:pt>
                  <c:pt idx="26">
                    <c:v>marzo</c:v>
                  </c:pt>
                  <c:pt idx="27">
                    <c:v>abril</c:v>
                  </c:pt>
                  <c:pt idx="28">
                    <c:v>mayo</c:v>
                  </c:pt>
                  <c:pt idx="29">
                    <c:v>junio</c:v>
                  </c:pt>
                  <c:pt idx="30">
                    <c:v>julio</c:v>
                  </c:pt>
                  <c:pt idx="31">
                    <c:v>agosto</c:v>
                  </c:pt>
                  <c:pt idx="32">
                    <c:v>septiembre</c:v>
                  </c:pt>
                  <c:pt idx="33">
                    <c:v>octubre</c:v>
                  </c:pt>
                  <c:pt idx="34">
                    <c:v>noviembre</c:v>
                  </c:pt>
                  <c:pt idx="35">
                    <c:v>diciembre</c:v>
                  </c:pt>
                  <c:pt idx="36">
                    <c:v>enero</c:v>
                  </c:pt>
                  <c:pt idx="37">
                    <c:v>febrero</c:v>
                  </c:pt>
                  <c:pt idx="38">
                    <c:v>marzo</c:v>
                  </c:pt>
                  <c:pt idx="39">
                    <c:v>abril</c:v>
                  </c:pt>
                  <c:pt idx="40">
                    <c:v>mayo</c:v>
                  </c:pt>
                  <c:pt idx="41">
                    <c:v>junio</c:v>
                  </c:pt>
                  <c:pt idx="42">
                    <c:v>julio</c:v>
                  </c:pt>
                  <c:pt idx="43">
                    <c:v>agosto</c:v>
                  </c:pt>
                  <c:pt idx="44">
                    <c:v>septiembre</c:v>
                  </c:pt>
                  <c:pt idx="45">
                    <c:v>octubre</c:v>
                  </c:pt>
                  <c:pt idx="46">
                    <c:v>noviembre</c:v>
                  </c:pt>
                  <c:pt idx="47">
                    <c:v>diciembre</c:v>
                  </c:pt>
                  <c:pt idx="48">
                    <c:v>enero</c:v>
                  </c:pt>
                  <c:pt idx="49">
                    <c:v>febrero</c:v>
                  </c:pt>
                  <c:pt idx="50">
                    <c:v>marzo</c:v>
                  </c:pt>
                  <c:pt idx="51">
                    <c:v>abril</c:v>
                  </c:pt>
                  <c:pt idx="52">
                    <c:v>mayo</c:v>
                  </c:pt>
                  <c:pt idx="53">
                    <c:v>junio</c:v>
                  </c:pt>
                  <c:pt idx="54">
                    <c:v>julio</c:v>
                  </c:pt>
                  <c:pt idx="55">
                    <c:v>agosto</c:v>
                  </c:pt>
                  <c:pt idx="56">
                    <c:v>septiembre</c:v>
                  </c:pt>
                  <c:pt idx="57">
                    <c:v>octubre</c:v>
                  </c:pt>
                  <c:pt idx="58">
                    <c:v>noviembre</c:v>
                  </c:pt>
                  <c:pt idx="59">
                    <c:v>diciembre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</c:lvl>
              </c:multiLvlStrCache>
            </c:multiLvlStrRef>
          </c:cat>
          <c:val>
            <c:numRef>
              <c:f>'[163]Gráfico 10'!$Y$27:$Y$86</c:f>
              <c:numCache>
                <c:formatCode>General</c:formatCode>
                <c:ptCount val="60"/>
                <c:pt idx="0">
                  <c:v>94.159241057381038</c:v>
                </c:pt>
                <c:pt idx="1">
                  <c:v>100.17454058467479</c:v>
                </c:pt>
                <c:pt idx="2">
                  <c:v>96.197436348097199</c:v>
                </c:pt>
                <c:pt idx="3">
                  <c:v>99.986820331936883</c:v>
                </c:pt>
                <c:pt idx="4">
                  <c:v>106.79941521838667</c:v>
                </c:pt>
                <c:pt idx="5">
                  <c:v>107.7319216686756</c:v>
                </c:pt>
                <c:pt idx="6">
                  <c:v>109.55192671644922</c:v>
                </c:pt>
                <c:pt idx="7">
                  <c:v>120.54228177309744</c:v>
                </c:pt>
                <c:pt idx="8">
                  <c:v>121.18926965715919</c:v>
                </c:pt>
                <c:pt idx="9">
                  <c:v>119.06532765101376</c:v>
                </c:pt>
                <c:pt idx="10">
                  <c:v>120.18503194146339</c:v>
                </c:pt>
                <c:pt idx="11">
                  <c:v>116.43250221390551</c:v>
                </c:pt>
                <c:pt idx="12">
                  <c:v>112.66751495566068</c:v>
                </c:pt>
                <c:pt idx="13">
                  <c:v>110.53112881402261</c:v>
                </c:pt>
                <c:pt idx="14">
                  <c:v>117.91396993406418</c:v>
                </c:pt>
                <c:pt idx="15">
                  <c:v>121.543706497993</c:v>
                </c:pt>
                <c:pt idx="16">
                  <c:v>120.38756727908276</c:v>
                </c:pt>
                <c:pt idx="17">
                  <c:v>117.2848384263868</c:v>
                </c:pt>
                <c:pt idx="18">
                  <c:v>112.84138457750583</c:v>
                </c:pt>
                <c:pt idx="19">
                  <c:v>110.47422078709369</c:v>
                </c:pt>
                <c:pt idx="20">
                  <c:v>109.67569831166102</c:v>
                </c:pt>
                <c:pt idx="21">
                  <c:v>108.58010537092795</c:v>
                </c:pt>
                <c:pt idx="22">
                  <c:v>114.39308388371099</c:v>
                </c:pt>
                <c:pt idx="23">
                  <c:v>117.17633735266216</c:v>
                </c:pt>
                <c:pt idx="24">
                  <c:v>116.78734091056793</c:v>
                </c:pt>
                <c:pt idx="25">
                  <c:v>125.1702142376989</c:v>
                </c:pt>
                <c:pt idx="26">
                  <c:v>126.99503806101731</c:v>
                </c:pt>
                <c:pt idx="27">
                  <c:v>149.39882971513404</c:v>
                </c:pt>
                <c:pt idx="28">
                  <c:v>157.21242984539512</c:v>
                </c:pt>
                <c:pt idx="29">
                  <c:v>152.15748537731301</c:v>
                </c:pt>
                <c:pt idx="30">
                  <c:v>146.3274949677855</c:v>
                </c:pt>
                <c:pt idx="31">
                  <c:v>148.19495977131766</c:v>
                </c:pt>
                <c:pt idx="32">
                  <c:v>162.71249661963398</c:v>
                </c:pt>
                <c:pt idx="33">
                  <c:v>159.18152340558296</c:v>
                </c:pt>
                <c:pt idx="34">
                  <c:v>161.39253417459381</c:v>
                </c:pt>
                <c:pt idx="35">
                  <c:v>134.63092411802023</c:v>
                </c:pt>
                <c:pt idx="36">
                  <c:v>136.4</c:v>
                </c:pt>
                <c:pt idx="37">
                  <c:v>140.80000000000001</c:v>
                </c:pt>
                <c:pt idx="38">
                  <c:v>133.4</c:v>
                </c:pt>
                <c:pt idx="39">
                  <c:v>126.6</c:v>
                </c:pt>
                <c:pt idx="40">
                  <c:v>117.1</c:v>
                </c:pt>
                <c:pt idx="41">
                  <c:v>119.4</c:v>
                </c:pt>
                <c:pt idx="42">
                  <c:v>119.5</c:v>
                </c:pt>
                <c:pt idx="43">
                  <c:v>113.9</c:v>
                </c:pt>
                <c:pt idx="44">
                  <c:v>126.3</c:v>
                </c:pt>
                <c:pt idx="45">
                  <c:v>129.6</c:v>
                </c:pt>
                <c:pt idx="46">
                  <c:v>126.4</c:v>
                </c:pt>
                <c:pt idx="47">
                  <c:v>120</c:v>
                </c:pt>
                <c:pt idx="48">
                  <c:v>111.20315231620673</c:v>
                </c:pt>
                <c:pt idx="49">
                  <c:v>118.54224531410674</c:v>
                </c:pt>
                <c:pt idx="50">
                  <c:v>116.89637779206402</c:v>
                </c:pt>
                <c:pt idx="51">
                  <c:v>112.30798794099779</c:v>
                </c:pt>
                <c:pt idx="52">
                  <c:v>109.43378110283794</c:v>
                </c:pt>
                <c:pt idx="53">
                  <c:v>103.55851493662041</c:v>
                </c:pt>
                <c:pt idx="54">
                  <c:v>103.3492820018576</c:v>
                </c:pt>
                <c:pt idx="55">
                  <c:v>103.59977213502434</c:v>
                </c:pt>
                <c:pt idx="56">
                  <c:v>99.391685244960101</c:v>
                </c:pt>
                <c:pt idx="57">
                  <c:v>94.117535411168376</c:v>
                </c:pt>
                <c:pt idx="58">
                  <c:v>88.583330693089252</c:v>
                </c:pt>
                <c:pt idx="59">
                  <c:v>90.702075363851293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BA6-4A09-9532-08014DBBA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1713760"/>
        <c:axId val="1462147712"/>
      </c:lineChart>
      <c:catAx>
        <c:axId val="1461713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462147712"/>
        <c:crosses val="autoZero"/>
        <c:auto val="1"/>
        <c:lblAlgn val="ctr"/>
        <c:lblOffset val="100"/>
        <c:noMultiLvlLbl val="0"/>
      </c:catAx>
      <c:valAx>
        <c:axId val="146214771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461713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866802794987589"/>
          <c:y val="0.12126984332831825"/>
          <c:w val="0.61937656461169976"/>
          <c:h val="4.07041996463058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591253855803834E-2"/>
          <c:y val="3.4299549852167592E-2"/>
          <c:w val="0.96681749228839231"/>
          <c:h val="0.887704421603584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14'!$L$20</c:f>
              <c:strCache>
                <c:ptCount val="1"/>
                <c:pt idx="0">
                  <c:v>SPNF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rgbClr val="0070C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14'!$K$21:$K$31</c:f>
              <c:strCach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2025*</c:v>
                </c:pt>
                <c:pt idx="10">
                  <c:v>2026</c:v>
                </c:pt>
              </c:strCache>
            </c:strRef>
          </c:cat>
          <c:val>
            <c:numRef>
              <c:f>'Gráfico 14'!$L$21:$L$31</c:f>
              <c:numCache>
                <c:formatCode>#,##0.0,,</c:formatCode>
                <c:ptCount val="11"/>
                <c:pt idx="0">
                  <c:v>157891446325</c:v>
                </c:pt>
                <c:pt idx="1">
                  <c:v>174632016243</c:v>
                </c:pt>
                <c:pt idx="2">
                  <c:v>174583009604.00003</c:v>
                </c:pt>
                <c:pt idx="3">
                  <c:v>202138349745.4776</c:v>
                </c:pt>
                <c:pt idx="4">
                  <c:v>201250330014.40118</c:v>
                </c:pt>
                <c:pt idx="5">
                  <c:v>233262832411.41</c:v>
                </c:pt>
                <c:pt idx="6">
                  <c:v>246208296337.77002</c:v>
                </c:pt>
                <c:pt idx="7">
                  <c:v>293724777508.37</c:v>
                </c:pt>
                <c:pt idx="8">
                  <c:v>332716084080.96002</c:v>
                </c:pt>
                <c:pt idx="9">
                  <c:v>341957246742.73999</c:v>
                </c:pt>
                <c:pt idx="10">
                  <c:v>369816696445.5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57-4990-93F7-C149F4D65FA5}"/>
            </c:ext>
          </c:extLst>
        </c:ser>
        <c:ser>
          <c:idx val="1"/>
          <c:order val="1"/>
          <c:tx>
            <c:strRef>
              <c:f>'Gráfico 14'!$M$20</c:f>
              <c:strCache>
                <c:ptCount val="1"/>
                <c:pt idx="0">
                  <c:v>SF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rgbClr val="C00000"/>
              </a:solidFill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557-4990-93F7-C149F4D65FA5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57-4990-93F7-C149F4D65FA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57-4990-93F7-C149F4D65FA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57-4990-93F7-C149F4D65FA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557-4990-93F7-C149F4D65FA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557-4990-93F7-C149F4D65FA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557-4990-93F7-C149F4D65FA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557-4990-93F7-C149F4D65FA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557-4990-93F7-C149F4D65FA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557-4990-93F7-C149F4D65FA5}"/>
                </c:ext>
              </c:extLst>
            </c:dLbl>
            <c:dLbl>
              <c:idx val="9"/>
              <c:layout>
                <c:manualLayout>
                  <c:x val="0"/>
                  <c:y val="-3.8688126345395521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Avenir Next LT Pro" panose="020B05040202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57-4990-93F7-C149F4D65F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14'!$K$21:$K$31</c:f>
              <c:strCach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2025*</c:v>
                </c:pt>
                <c:pt idx="10">
                  <c:v>2026</c:v>
                </c:pt>
              </c:strCache>
            </c:strRef>
          </c:cat>
          <c:val>
            <c:numRef>
              <c:f>'Gráfico 14'!$M$21:$M$30</c:f>
              <c:numCache>
                <c:formatCode>#,##0.0,,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3288576903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557-4990-93F7-C149F4D65FA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866710575"/>
        <c:axId val="917486207"/>
      </c:barChart>
      <c:catAx>
        <c:axId val="866710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917486207"/>
        <c:crosses val="autoZero"/>
        <c:auto val="1"/>
        <c:lblAlgn val="ctr"/>
        <c:lblOffset val="100"/>
        <c:noMultiLvlLbl val="0"/>
      </c:catAx>
      <c:valAx>
        <c:axId val="917486207"/>
        <c:scaling>
          <c:orientation val="minMax"/>
        </c:scaling>
        <c:delete val="1"/>
        <c:axPos val="l"/>
        <c:numFmt formatCode="#,##0.0,," sourceLinked="1"/>
        <c:majorTickMark val="none"/>
        <c:minorTickMark val="none"/>
        <c:tickLblPos val="nextTo"/>
        <c:crossAx val="866710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4431849583588301"/>
          <c:y val="6.3712426632385133E-2"/>
          <c:w val="0.11427410219877616"/>
          <c:h val="8.23469399467546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945963225556662"/>
          <c:y val="0.24904550712178952"/>
          <c:w val="0.41174890179822804"/>
          <c:h val="0.66246055316099273"/>
        </c:manualLayout>
      </c:layout>
      <c:pieChart>
        <c:varyColors val="1"/>
        <c:ser>
          <c:idx val="0"/>
          <c:order val="0"/>
          <c:tx>
            <c:strRef>
              <c:f>'Gráfico 15'!$L$15</c:f>
              <c:strCache>
                <c:ptCount val="1"/>
                <c:pt idx="0">
                  <c:v> Total General </c:v>
                </c:pt>
              </c:strCache>
            </c:strRef>
          </c:tx>
          <c:explosion val="2"/>
          <c:dPt>
            <c:idx val="0"/>
            <c:bubble3D val="0"/>
            <c:spPr>
              <a:solidFill>
                <a:schemeClr val="accent5">
                  <a:shade val="5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AEC-4D42-802C-328738D42DF5}"/>
              </c:ext>
            </c:extLst>
          </c:dPt>
          <c:dPt>
            <c:idx val="1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AEC-4D42-802C-328738D42DF5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AEC-4D42-802C-328738D42DF5}"/>
              </c:ext>
            </c:extLst>
          </c:dPt>
          <c:dPt>
            <c:idx val="3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AEC-4D42-802C-328738D42DF5}"/>
              </c:ext>
            </c:extLst>
          </c:dPt>
          <c:dPt>
            <c:idx val="4"/>
            <c:bubble3D val="0"/>
            <c:spPr>
              <a:solidFill>
                <a:schemeClr val="accent5">
                  <a:tint val="5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AEC-4D42-802C-328738D42DF5}"/>
              </c:ext>
            </c:extLst>
          </c:dPt>
          <c:dLbls>
            <c:dLbl>
              <c:idx val="1"/>
              <c:layout>
                <c:manualLayout>
                  <c:x val="-2.5526990667342674E-2"/>
                  <c:y val="-0.1068881518052033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EC-4D42-802C-328738D42DF5}"/>
                </c:ext>
              </c:extLst>
            </c:dLbl>
            <c:dLbl>
              <c:idx val="2"/>
              <c:layout>
                <c:manualLayout>
                  <c:x val="0.10276563915334537"/>
                  <c:y val="-7.90897778848039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EC-4D42-802C-328738D42DF5}"/>
                </c:ext>
              </c:extLst>
            </c:dLbl>
            <c:dLbl>
              <c:idx val="3"/>
              <c:layout>
                <c:manualLayout>
                  <c:x val="5.9999901639138938E-2"/>
                  <c:y val="2.63428967801994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AEC-4D42-802C-328738D42DF5}"/>
                </c:ext>
              </c:extLst>
            </c:dLbl>
            <c:dLbl>
              <c:idx val="4"/>
              <c:layout>
                <c:manualLayout>
                  <c:x val="7.2290873632225167E-2"/>
                  <c:y val="0.1058580741576225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AEC-4D42-802C-328738D42DF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 15'!$M$13:$Q$14</c:f>
              <c:strCache>
                <c:ptCount val="5"/>
                <c:pt idx="0">
                  <c:v>Administración Central</c:v>
                </c:pt>
                <c:pt idx="1">
                  <c:v>Organismos Autónomos y Descentralizados No Financieros</c:v>
                </c:pt>
                <c:pt idx="2">
                  <c:v>Instituciones Públicas de la Seguridad Social</c:v>
                </c:pt>
                <c:pt idx="3">
                  <c:v>Empresas Públicas No Financieras</c:v>
                </c:pt>
                <c:pt idx="4">
                  <c:v>Gobierno Locales</c:v>
                </c:pt>
              </c:strCache>
            </c:strRef>
          </c:cat>
          <c:val>
            <c:numRef>
              <c:f>'Gráfico 15'!$M$15:$Q$15</c:f>
              <c:numCache>
                <c:formatCode>#,##0.0,,</c:formatCode>
                <c:ptCount val="5"/>
                <c:pt idx="0">
                  <c:v>1741716054767.3601</c:v>
                </c:pt>
                <c:pt idx="1">
                  <c:v>44645911940</c:v>
                </c:pt>
                <c:pt idx="2">
                  <c:v>53029514405</c:v>
                </c:pt>
                <c:pt idx="3">
                  <c:v>259494088949.78998</c:v>
                </c:pt>
                <c:pt idx="4">
                  <c:v>12441009184.69001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AEC-4D42-802C-328738D42DF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96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1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r>
              <a:rPr lang="es-DO"/>
              <a:t>Gráfico 16. Fuentes y Aplicaciones Financieras Formuladas Consolidadas del SPNF</a:t>
            </a:r>
          </a:p>
          <a:p>
            <a:pPr>
              <a:defRPr/>
            </a:pPr>
            <a:r>
              <a:rPr lang="es-DO"/>
              <a:t>2025 - 2026</a:t>
            </a:r>
          </a:p>
          <a:p>
            <a:pPr>
              <a:defRPr/>
            </a:pPr>
            <a:r>
              <a:rPr lang="es-DO" b="0"/>
              <a:t>En Millones de RD$</a:t>
            </a:r>
          </a:p>
        </c:rich>
      </c:tx>
      <c:layout>
        <c:manualLayout>
          <c:xMode val="edge"/>
          <c:yMode val="edge"/>
          <c:x val="0.14117762971936201"/>
          <c:y val="2.26634024879822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16'!$N$9</c:f>
              <c:strCache>
                <c:ptCount val="1"/>
                <c:pt idx="0">
                  <c:v>Fuentes Financieras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16'!$M$10:$M$11</c:f>
              <c:numCache>
                <c:formatCode>General</c:formatCode>
                <c:ptCount val="2"/>
                <c:pt idx="0">
                  <c:v>2025</c:v>
                </c:pt>
                <c:pt idx="1">
                  <c:v>2026</c:v>
                </c:pt>
              </c:numCache>
            </c:numRef>
          </c:cat>
          <c:val>
            <c:numRef>
              <c:f>'Gráfico 16'!$N$10:$N$11</c:f>
              <c:numCache>
                <c:formatCode>#,##0.0,,_);\(#,##0.0,,\)</c:formatCode>
                <c:ptCount val="2"/>
                <c:pt idx="0">
                  <c:v>354213510235</c:v>
                </c:pt>
                <c:pt idx="1">
                  <c:v>405234555904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21-4EAB-B0DC-8CA17A5BF410}"/>
            </c:ext>
          </c:extLst>
        </c:ser>
        <c:ser>
          <c:idx val="1"/>
          <c:order val="1"/>
          <c:tx>
            <c:strRef>
              <c:f>'Gráfico 16'!$O$9</c:f>
              <c:strCache>
                <c:ptCount val="1"/>
                <c:pt idx="0">
                  <c:v>Aplicaciones Financieras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16'!$M$10:$M$11</c:f>
              <c:numCache>
                <c:formatCode>General</c:formatCode>
                <c:ptCount val="2"/>
                <c:pt idx="0">
                  <c:v>2025</c:v>
                </c:pt>
                <c:pt idx="1">
                  <c:v>2026</c:v>
                </c:pt>
              </c:numCache>
            </c:numRef>
          </c:cat>
          <c:val>
            <c:numRef>
              <c:f>'Gráfico 16'!$O$10:$O$11</c:f>
              <c:numCache>
                <c:formatCode>#,##0.0,,_);\(#,##0.0,,\)</c:formatCode>
                <c:ptCount val="2"/>
                <c:pt idx="0">
                  <c:v>112980780539.48</c:v>
                </c:pt>
                <c:pt idx="1">
                  <c:v>126103102877.61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21-4EAB-B0DC-8CA17A5BF410}"/>
            </c:ext>
          </c:extLst>
        </c:ser>
        <c:ser>
          <c:idx val="2"/>
          <c:order val="2"/>
          <c:tx>
            <c:strRef>
              <c:f>'Gráfico 16'!$P$9</c:f>
              <c:strCache>
                <c:ptCount val="1"/>
                <c:pt idx="0">
                  <c:v>Financiamiento neto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16'!$M$10:$M$11</c:f>
              <c:numCache>
                <c:formatCode>General</c:formatCode>
                <c:ptCount val="2"/>
                <c:pt idx="0">
                  <c:v>2025</c:v>
                </c:pt>
                <c:pt idx="1">
                  <c:v>2026</c:v>
                </c:pt>
              </c:numCache>
            </c:numRef>
          </c:cat>
          <c:val>
            <c:numRef>
              <c:f>'Gráfico 16'!$P$10:$P$11</c:f>
              <c:numCache>
                <c:formatCode>#,##0.0,,_);\(#,##0.0,,\)</c:formatCode>
                <c:ptCount val="2"/>
                <c:pt idx="0">
                  <c:v>241232729695.52002</c:v>
                </c:pt>
                <c:pt idx="1">
                  <c:v>279131453026.39001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21-4EAB-B0DC-8CA17A5BF4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818895120"/>
        <c:axId val="1818895536"/>
      </c:barChart>
      <c:catAx>
        <c:axId val="181889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818895536"/>
        <c:crosses val="autoZero"/>
        <c:auto val="1"/>
        <c:lblAlgn val="ctr"/>
        <c:lblOffset val="100"/>
        <c:noMultiLvlLbl val="0"/>
      </c:catAx>
      <c:valAx>
        <c:axId val="1818895536"/>
        <c:scaling>
          <c:orientation val="minMax"/>
        </c:scaling>
        <c:delete val="1"/>
        <c:axPos val="l"/>
        <c:numFmt formatCode="#,##0.0,,_);\(#,##0.0,,\)" sourceLinked="1"/>
        <c:majorTickMark val="none"/>
        <c:minorTickMark val="none"/>
        <c:tickLblPos val="nextTo"/>
        <c:crossAx val="1818895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r>
              <a:rPr lang="es-DO" sz="1200" b="1"/>
              <a:t>Gráfico 17. Balance del Sector Público no Financiero Consolidado Formulado</a:t>
            </a:r>
          </a:p>
          <a:p>
            <a:pPr>
              <a:defRPr sz="1200" b="1"/>
            </a:pPr>
            <a:r>
              <a:rPr lang="es-DO" sz="1200" b="1" baseline="0"/>
              <a:t>2025 - 2026</a:t>
            </a:r>
          </a:p>
          <a:p>
            <a:pPr>
              <a:defRPr sz="1200" b="1"/>
            </a:pPr>
            <a:r>
              <a:rPr lang="es-DO" sz="1200" b="0" baseline="0"/>
              <a:t>En Millones de RD$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1.7687074829931974E-2"/>
          <c:y val="0.24693615797668131"/>
          <c:w val="0.97006802721088436"/>
          <c:h val="0.683170798955727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17'!$Q$20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17'!$P$21:$P$24</c:f>
              <c:strCache>
                <c:ptCount val="4"/>
                <c:pt idx="0">
                  <c:v>Resultado Económico</c:v>
                </c:pt>
                <c:pt idx="1">
                  <c:v>Resultado de Capital</c:v>
                </c:pt>
                <c:pt idx="2">
                  <c:v>Resultado Financiero</c:v>
                </c:pt>
                <c:pt idx="3">
                  <c:v>Resultado Primario</c:v>
                </c:pt>
              </c:strCache>
            </c:strRef>
          </c:cat>
          <c:val>
            <c:numRef>
              <c:f>'Gráfico 17'!$Q$21:$Q$24</c:f>
              <c:numCache>
                <c:formatCode>#,##0.0,,_);\(#,##0.0,,\)</c:formatCode>
                <c:ptCount val="4"/>
                <c:pt idx="0">
                  <c:v>2798001213.2202148</c:v>
                </c:pt>
                <c:pt idx="1">
                  <c:v>-248407404205.05997</c:v>
                </c:pt>
                <c:pt idx="2">
                  <c:v>-245609402991.83984</c:v>
                </c:pt>
                <c:pt idx="3">
                  <c:v>54293949451.730225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5C-4FBA-BE38-1B1739AAFAB4}"/>
            </c:ext>
          </c:extLst>
        </c:ser>
        <c:ser>
          <c:idx val="1"/>
          <c:order val="1"/>
          <c:tx>
            <c:strRef>
              <c:f>'Gráfico 17'!$R$20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C5C-4FBA-BE38-1B1739AAFAB4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4C5C-4FBA-BE38-1B1739AAFAB4}"/>
              </c:ext>
            </c:extLst>
          </c:dPt>
          <c:dPt>
            <c:idx val="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4C5C-4FBA-BE38-1B1739AAFAB4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4C5C-4FBA-BE38-1B1739AAFAB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17'!$P$21:$P$24</c:f>
              <c:strCache>
                <c:ptCount val="4"/>
                <c:pt idx="0">
                  <c:v>Resultado Económico</c:v>
                </c:pt>
                <c:pt idx="1">
                  <c:v>Resultado de Capital</c:v>
                </c:pt>
                <c:pt idx="2">
                  <c:v>Resultado Financiero</c:v>
                </c:pt>
                <c:pt idx="3">
                  <c:v>Resultado Primario</c:v>
                </c:pt>
              </c:strCache>
            </c:strRef>
          </c:cat>
          <c:val>
            <c:numRef>
              <c:f>'Gráfico 17'!$R$21:$R$24</c:f>
              <c:numCache>
                <c:formatCode>#,##0.0,,_);\(#,##0.0,,\)</c:formatCode>
                <c:ptCount val="4"/>
                <c:pt idx="0">
                  <c:v>13172984248.159912</c:v>
                </c:pt>
                <c:pt idx="1">
                  <c:v>-292304437274.55005</c:v>
                </c:pt>
                <c:pt idx="2">
                  <c:v>-279131453026.39014</c:v>
                </c:pt>
                <c:pt idx="3">
                  <c:v>47189112718.719971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C5C-4FBA-BE38-1B1739AAFAB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38"/>
        <c:axId val="637026847"/>
        <c:axId val="637035999"/>
      </c:barChart>
      <c:catAx>
        <c:axId val="637026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637035999"/>
        <c:crosses val="autoZero"/>
        <c:auto val="1"/>
        <c:lblAlgn val="ctr"/>
        <c:lblOffset val="100"/>
        <c:noMultiLvlLbl val="0"/>
      </c:catAx>
      <c:valAx>
        <c:axId val="637035999"/>
        <c:scaling>
          <c:orientation val="minMax"/>
        </c:scaling>
        <c:delete val="1"/>
        <c:axPos val="l"/>
        <c:numFmt formatCode="#,##0.0,,_);\(#,##0.0,,\)" sourceLinked="1"/>
        <c:majorTickMark val="none"/>
        <c:minorTickMark val="none"/>
        <c:tickLblPos val="nextTo"/>
        <c:crossAx val="637026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r>
              <a:rPr lang="es-DO" b="1"/>
              <a:t>Gráfico</a:t>
            </a:r>
            <a:r>
              <a:rPr lang="es-DO" b="1" baseline="0"/>
              <a:t> 18. Presión Tributaria por Ámbitos del Sector Público no Financiero</a:t>
            </a:r>
          </a:p>
          <a:p>
            <a:pPr>
              <a:defRPr/>
            </a:pPr>
            <a:r>
              <a:rPr lang="es-DO" b="1" baseline="0"/>
              <a:t>2026</a:t>
            </a:r>
          </a:p>
          <a:p>
            <a:pPr>
              <a:defRPr/>
            </a:pPr>
            <a:r>
              <a:rPr lang="es-DO" baseline="0"/>
              <a:t>Como Porcentaje del PIB (%)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2.1974008568077921E-2"/>
          <c:y val="0.21234368120628674"/>
          <c:w val="0.95542046605876396"/>
          <c:h val="0.719442598596919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18'!$C$41</c:f>
              <c:strCache>
                <c:ptCount val="1"/>
                <c:pt idx="0">
                  <c:v>Gobierno Central</c:v>
                </c:pt>
              </c:strCache>
            </c:strRef>
          </c:tx>
          <c:spPr>
            <a:solidFill>
              <a:schemeClr val="tx2">
                <a:lumMod val="90000"/>
                <a:lumOff val="1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24B-4D98-A234-5819EF088ED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24B-4D98-A234-5819EF088ED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D24B-4D98-A234-5819EF088ED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18'!$D$40:$F$40</c:f>
              <c:strCache>
                <c:ptCount val="3"/>
                <c:pt idx="0">
                  <c:v>Gobierno Central</c:v>
                </c:pt>
                <c:pt idx="1">
                  <c:v>Gobierno General Nacional</c:v>
                </c:pt>
                <c:pt idx="2">
                  <c:v>Sector Público no Financiero</c:v>
                </c:pt>
              </c:strCache>
            </c:strRef>
          </c:cat>
          <c:val>
            <c:numRef>
              <c:f>'Gráfico 18'!$D$41:$F$41</c:f>
              <c:numCache>
                <c:formatCode>0.00%</c:formatCode>
                <c:ptCount val="3"/>
                <c:pt idx="0">
                  <c:v>0.14255862279346884</c:v>
                </c:pt>
                <c:pt idx="1">
                  <c:v>0.14255862279346884</c:v>
                </c:pt>
                <c:pt idx="2">
                  <c:v>0.14255862279346884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4B-4D98-A234-5819EF088EDD}"/>
            </c:ext>
          </c:extLst>
        </c:ser>
        <c:ser>
          <c:idx val="1"/>
          <c:order val="1"/>
          <c:tx>
            <c:strRef>
              <c:f>'Gráfico 18'!$C$42</c:f>
              <c:strCache>
                <c:ptCount val="1"/>
                <c:pt idx="0">
                  <c:v>Organismos Autónomos y Descentralizados no Financieros</c:v>
                </c:pt>
              </c:strCache>
            </c:strRef>
          </c:tx>
          <c:spPr>
            <a:solidFill>
              <a:schemeClr val="tx2">
                <a:lumMod val="10000"/>
                <a:lumOff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18'!$D$40:$F$40</c:f>
              <c:strCache>
                <c:ptCount val="3"/>
                <c:pt idx="0">
                  <c:v>Gobierno Central</c:v>
                </c:pt>
                <c:pt idx="1">
                  <c:v>Gobierno General Nacional</c:v>
                </c:pt>
                <c:pt idx="2">
                  <c:v>Sector Público no Financiero</c:v>
                </c:pt>
              </c:strCache>
            </c:strRef>
          </c:cat>
          <c:val>
            <c:numRef>
              <c:f>'Gráfico 18'!$D$42:$F$42</c:f>
              <c:numCache>
                <c:formatCode>0.00%</c:formatCode>
                <c:ptCount val="3"/>
                <c:pt idx="1">
                  <c:v>3.6307818577420659E-4</c:v>
                </c:pt>
                <c:pt idx="2">
                  <c:v>3.6307818577420659E-4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4B-4D98-A234-5819EF088EDD}"/>
            </c:ext>
          </c:extLst>
        </c:ser>
        <c:ser>
          <c:idx val="2"/>
          <c:order val="2"/>
          <c:tx>
            <c:strRef>
              <c:f>'Gráfico 18'!$C$43</c:f>
              <c:strCache>
                <c:ptCount val="1"/>
                <c:pt idx="0">
                  <c:v>Gobiernos Locales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18'!$D$40:$F$40</c:f>
              <c:strCache>
                <c:ptCount val="3"/>
                <c:pt idx="0">
                  <c:v>Gobierno Central</c:v>
                </c:pt>
                <c:pt idx="1">
                  <c:v>Gobierno General Nacional</c:v>
                </c:pt>
                <c:pt idx="2">
                  <c:v>Sector Público no Financiero</c:v>
                </c:pt>
              </c:strCache>
            </c:strRef>
          </c:cat>
          <c:val>
            <c:numRef>
              <c:f>'Gráfico 18'!$D$43:$F$43</c:f>
              <c:numCache>
                <c:formatCode>General</c:formatCode>
                <c:ptCount val="3"/>
                <c:pt idx="2" formatCode="0.00%">
                  <c:v>6.6337773663555587E-4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4B-4D98-A234-5819EF088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248655695"/>
        <c:axId val="1248653775"/>
      </c:barChart>
      <c:lineChart>
        <c:grouping val="standard"/>
        <c:varyColors val="0"/>
        <c:ser>
          <c:idx val="3"/>
          <c:order val="3"/>
          <c:tx>
            <c:strRef>
              <c:f>'Gráfico 18'!$C$44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18'!$D$40:$F$40</c:f>
              <c:strCache>
                <c:ptCount val="3"/>
                <c:pt idx="0">
                  <c:v>Gobierno Central</c:v>
                </c:pt>
                <c:pt idx="1">
                  <c:v>Gobierno General Nacional</c:v>
                </c:pt>
                <c:pt idx="2">
                  <c:v>Sector Público no Financiero</c:v>
                </c:pt>
              </c:strCache>
            </c:strRef>
          </c:cat>
          <c:val>
            <c:numRef>
              <c:f>'Gráfico 18'!$D$44:$F$44</c:f>
              <c:numCache>
                <c:formatCode>0.00%</c:formatCode>
                <c:ptCount val="3"/>
                <c:pt idx="0">
                  <c:v>0.14255862279346884</c:v>
                </c:pt>
                <c:pt idx="1">
                  <c:v>0.14292170097924306</c:v>
                </c:pt>
                <c:pt idx="2">
                  <c:v>0.14358507871587861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4B-4D98-A234-5819EF088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8655695"/>
        <c:axId val="1248653775"/>
      </c:lineChart>
      <c:catAx>
        <c:axId val="1248655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248653775"/>
        <c:crosses val="autoZero"/>
        <c:auto val="1"/>
        <c:lblAlgn val="ctr"/>
        <c:lblOffset val="100"/>
        <c:noMultiLvlLbl val="0"/>
      </c:catAx>
      <c:valAx>
        <c:axId val="1248653775"/>
        <c:scaling>
          <c:orientation val="minMax"/>
          <c:min val="0.13900000000000001"/>
        </c:scaling>
        <c:delete val="0"/>
        <c:axPos val="l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bg1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248655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8640457668900418E-2"/>
          <c:y val="0.14942985005595183"/>
          <c:w val="0.9"/>
          <c:h val="4.05568541412235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r>
              <a:rPr lang="es-DO"/>
              <a:t>Gráfico</a:t>
            </a:r>
            <a:r>
              <a:rPr lang="es-DO" baseline="0"/>
              <a:t> 19. Demanda Agregada</a:t>
            </a:r>
          </a:p>
          <a:p>
            <a:pPr>
              <a:defRPr/>
            </a:pPr>
            <a:r>
              <a:rPr lang="es-DO" baseline="0"/>
              <a:t>2026</a:t>
            </a:r>
          </a:p>
          <a:p>
            <a:pPr>
              <a:defRPr/>
            </a:pPr>
            <a:r>
              <a:rPr lang="es-DO" b="0" baseline="0"/>
              <a:t>En Millones de RD$</a:t>
            </a:r>
            <a:endParaRPr lang="es-DO" b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70F-469D-BE6D-3E4295E7B2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19'!$C$30:$D$30</c:f>
              <c:strCache>
                <c:ptCount val="2"/>
                <c:pt idx="0">
                  <c:v>Consumo</c:v>
                </c:pt>
                <c:pt idx="1">
                  <c:v>Inversión</c:v>
                </c:pt>
              </c:strCache>
            </c:strRef>
          </c:cat>
          <c:val>
            <c:numRef>
              <c:f>'Gráfico 19'!$C$31:$D$31</c:f>
              <c:numCache>
                <c:formatCode>#,##0.0,,</c:formatCode>
                <c:ptCount val="2"/>
                <c:pt idx="0">
                  <c:v>1107951942774.5898</c:v>
                </c:pt>
                <c:pt idx="1">
                  <c:v>248643935828.73999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0F-469D-BE6D-3E4295E7B2A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401027056"/>
        <c:axId val="1401027536"/>
      </c:barChart>
      <c:catAx>
        <c:axId val="1401027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401027536"/>
        <c:crosses val="autoZero"/>
        <c:auto val="1"/>
        <c:lblAlgn val="ctr"/>
        <c:lblOffset val="100"/>
        <c:noMultiLvlLbl val="0"/>
      </c:catAx>
      <c:valAx>
        <c:axId val="1401027536"/>
        <c:scaling>
          <c:orientation val="minMax"/>
        </c:scaling>
        <c:delete val="1"/>
        <c:axPos val="l"/>
        <c:numFmt formatCode="#,##0.0,," sourceLinked="1"/>
        <c:majorTickMark val="none"/>
        <c:minorTickMark val="none"/>
        <c:tickLblPos val="nextTo"/>
        <c:crossAx val="1401027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r>
              <a:rPr lang="es-DO"/>
              <a:t>Gráfico</a:t>
            </a:r>
            <a:r>
              <a:rPr lang="es-DO" baseline="0"/>
              <a:t> 20. Cantidad de Empleos por Ámbito Institucional</a:t>
            </a:r>
          </a:p>
          <a:p>
            <a:pPr>
              <a:defRPr/>
            </a:pPr>
            <a:r>
              <a:rPr lang="es-DO" baseline="0"/>
              <a:t>2025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20'!$C$28:$C$32</c:f>
              <c:strCache>
                <c:ptCount val="5"/>
                <c:pt idx="0">
                  <c:v>Gobierno Central</c:v>
                </c:pt>
                <c:pt idx="1">
                  <c:v>Organismos Autónomos y Descentralizados no Financieros</c:v>
                </c:pt>
                <c:pt idx="2">
                  <c:v>Instituciones Públicas de la Seguridad Social</c:v>
                </c:pt>
                <c:pt idx="3">
                  <c:v>Gobiernos Locales</c:v>
                </c:pt>
                <c:pt idx="4">
                  <c:v>Empresas Públicas no Financieras</c:v>
                </c:pt>
              </c:strCache>
            </c:strRef>
          </c:cat>
          <c:val>
            <c:numRef>
              <c:f>'Grafico 20'!$D$28:$D$32</c:f>
              <c:numCache>
                <c:formatCode>_(* #,##0_);_(* \(#,##0\);_(* "-"??_);_(@_)</c:formatCode>
                <c:ptCount val="5"/>
                <c:pt idx="0">
                  <c:v>614389</c:v>
                </c:pt>
                <c:pt idx="1">
                  <c:v>61996</c:v>
                </c:pt>
                <c:pt idx="2">
                  <c:v>4954</c:v>
                </c:pt>
                <c:pt idx="3">
                  <c:v>51152</c:v>
                </c:pt>
                <c:pt idx="4">
                  <c:v>37693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34-40F4-B6FB-85D2F49CC85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395761248"/>
        <c:axId val="1395760768"/>
      </c:barChart>
      <c:catAx>
        <c:axId val="1395761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395760768"/>
        <c:crosses val="autoZero"/>
        <c:auto val="1"/>
        <c:lblAlgn val="ctr"/>
        <c:lblOffset val="100"/>
        <c:noMultiLvlLbl val="0"/>
      </c:catAx>
      <c:valAx>
        <c:axId val="1395760768"/>
        <c:scaling>
          <c:orientation val="minMax"/>
        </c:scaling>
        <c:delete val="1"/>
        <c:axPos val="l"/>
        <c:numFmt formatCode="_(* #,##0_);_(* \(#,##0\);_(* &quot;-&quot;??_);_(@_)" sourceLinked="1"/>
        <c:majorTickMark val="none"/>
        <c:minorTickMark val="none"/>
        <c:tickLblPos val="nextTo"/>
        <c:crossAx val="1395761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'Grafico 2'!$C$33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49-4C50-AADB-F893E2C64E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2'!$B$34:$B$45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'Grafico 2'!$C$34:$C$45</c:f>
              <c:numCache>
                <c:formatCode>#0.0</c:formatCode>
                <c:ptCount val="12"/>
                <c:pt idx="0">
                  <c:v>7.5</c:v>
                </c:pt>
                <c:pt idx="1">
                  <c:v>7.9</c:v>
                </c:pt>
                <c:pt idx="2">
                  <c:v>8.5</c:v>
                </c:pt>
                <c:pt idx="3">
                  <c:v>8.3000000000000007</c:v>
                </c:pt>
                <c:pt idx="4">
                  <c:v>8.6</c:v>
                </c:pt>
                <c:pt idx="5">
                  <c:v>9.1</c:v>
                </c:pt>
                <c:pt idx="6">
                  <c:v>8.5</c:v>
                </c:pt>
                <c:pt idx="7">
                  <c:v>8.3000000000000007</c:v>
                </c:pt>
                <c:pt idx="8">
                  <c:v>8.1999999999999993</c:v>
                </c:pt>
                <c:pt idx="9">
                  <c:v>7.7</c:v>
                </c:pt>
                <c:pt idx="10">
                  <c:v>7.1</c:v>
                </c:pt>
                <c:pt idx="11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49-4C50-AADB-F893E2C64E53}"/>
            </c:ext>
          </c:extLst>
        </c:ser>
        <c:ser>
          <c:idx val="1"/>
          <c:order val="1"/>
          <c:tx>
            <c:strRef>
              <c:f>'Grafico 2'!$D$33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'Grafico 2'!$B$34:$B$45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'Grafico 2'!$D$34:$D$45</c:f>
              <c:numCache>
                <c:formatCode>#0.0</c:formatCode>
                <c:ptCount val="12"/>
                <c:pt idx="0">
                  <c:v>6.4</c:v>
                </c:pt>
                <c:pt idx="1">
                  <c:v>6</c:v>
                </c:pt>
                <c:pt idx="2">
                  <c:v>5</c:v>
                </c:pt>
                <c:pt idx="3">
                  <c:v>4.9000000000000004</c:v>
                </c:pt>
                <c:pt idx="4">
                  <c:v>4</c:v>
                </c:pt>
                <c:pt idx="5">
                  <c:v>3</c:v>
                </c:pt>
                <c:pt idx="6">
                  <c:v>3.2</c:v>
                </c:pt>
                <c:pt idx="7">
                  <c:v>3.7</c:v>
                </c:pt>
                <c:pt idx="8">
                  <c:v>3.7</c:v>
                </c:pt>
                <c:pt idx="9">
                  <c:v>3.2</c:v>
                </c:pt>
                <c:pt idx="10">
                  <c:v>3.1</c:v>
                </c:pt>
                <c:pt idx="11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49-4C50-AADB-F893E2C64E53}"/>
            </c:ext>
          </c:extLst>
        </c:ser>
        <c:ser>
          <c:idx val="2"/>
          <c:order val="2"/>
          <c:tx>
            <c:strRef>
              <c:f>'Grafico 2'!$E$33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'Grafico 2'!$B$34:$B$45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'Grafico 2'!$E$34:$E$45</c:f>
              <c:numCache>
                <c:formatCode>#0.0</c:formatCode>
                <c:ptCount val="12"/>
                <c:pt idx="0">
                  <c:v>3.1</c:v>
                </c:pt>
                <c:pt idx="1">
                  <c:v>3.2</c:v>
                </c:pt>
                <c:pt idx="2">
                  <c:v>3.5</c:v>
                </c:pt>
                <c:pt idx="3">
                  <c:v>3.4</c:v>
                </c:pt>
                <c:pt idx="4">
                  <c:v>3.3</c:v>
                </c:pt>
                <c:pt idx="5">
                  <c:v>3</c:v>
                </c:pt>
                <c:pt idx="6">
                  <c:v>2.9</c:v>
                </c:pt>
                <c:pt idx="7">
                  <c:v>2.5</c:v>
                </c:pt>
                <c:pt idx="8">
                  <c:v>2.4</c:v>
                </c:pt>
                <c:pt idx="9">
                  <c:v>2.6</c:v>
                </c:pt>
                <c:pt idx="10">
                  <c:v>2.7</c:v>
                </c:pt>
                <c:pt idx="11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49-4C50-AADB-F893E2C64E53}"/>
            </c:ext>
          </c:extLst>
        </c:ser>
        <c:ser>
          <c:idx val="3"/>
          <c:order val="3"/>
          <c:tx>
            <c:strRef>
              <c:f>'Grafico 2'!$F$33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'Grafico 2'!$B$34:$B$45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'Grafico 2'!$F$34:$F$45</c:f>
              <c:numCache>
                <c:formatCode>#0.0</c:formatCode>
                <c:ptCount val="12"/>
                <c:pt idx="0">
                  <c:v>3</c:v>
                </c:pt>
                <c:pt idx="1">
                  <c:v>2.8</c:v>
                </c:pt>
                <c:pt idx="2">
                  <c:v>2.4</c:v>
                </c:pt>
                <c:pt idx="3">
                  <c:v>2.2999999999999998</c:v>
                </c:pt>
                <c:pt idx="4">
                  <c:v>2.4</c:v>
                </c:pt>
                <c:pt idx="5">
                  <c:v>2.7</c:v>
                </c:pt>
                <c:pt idx="6">
                  <c:v>2.7</c:v>
                </c:pt>
                <c:pt idx="7">
                  <c:v>2.9</c:v>
                </c:pt>
                <c:pt idx="8">
                  <c:v>3</c:v>
                </c:pt>
                <c:pt idx="10">
                  <c:v>2.7</c:v>
                </c:pt>
                <c:pt idx="11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049-4C50-AADB-F893E2C64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8138591"/>
        <c:axId val="2018144351"/>
      </c:lineChart>
      <c:catAx>
        <c:axId val="2018138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2018144351"/>
        <c:crosses val="autoZero"/>
        <c:auto val="1"/>
        <c:lblAlgn val="ctr"/>
        <c:lblOffset val="100"/>
        <c:noMultiLvlLbl val="0"/>
      </c:catAx>
      <c:valAx>
        <c:axId val="2018144351"/>
        <c:scaling>
          <c:orientation val="minMax"/>
        </c:scaling>
        <c:delete val="1"/>
        <c:axPos val="l"/>
        <c:numFmt formatCode="#0.0" sourceLinked="1"/>
        <c:majorTickMark val="none"/>
        <c:minorTickMark val="none"/>
        <c:tickLblPos val="nextTo"/>
        <c:crossAx val="20181385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r>
              <a:rPr lang="es-DO" b="1"/>
              <a:t>Gráfico 22. Inversión Pública Consolidada por Región per cápita</a:t>
            </a:r>
          </a:p>
          <a:p>
            <a:pPr>
              <a:defRPr/>
            </a:pPr>
            <a:r>
              <a:rPr lang="es-DO" b="1"/>
              <a:t>2026</a:t>
            </a:r>
          </a:p>
          <a:p>
            <a:pPr>
              <a:defRPr/>
            </a:pPr>
            <a:r>
              <a:rPr lang="es-DO"/>
              <a:t>En RD$</a:t>
            </a:r>
          </a:p>
        </c:rich>
      </c:tx>
      <c:layout>
        <c:manualLayout>
          <c:xMode val="edge"/>
          <c:yMode val="edge"/>
          <c:x val="0.21373217687890536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2.493944602102402E-2"/>
          <c:y val="0.22869680264717479"/>
          <c:w val="0.96948324606632297"/>
          <c:h val="0.6278238468339379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77F-4B71-92D6-416A6C3FA85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22'!$L$10:$L$20</c:f>
              <c:strCache>
                <c:ptCount val="11"/>
                <c:pt idx="0">
                  <c:v>Región Cibao Noroeste</c:v>
                </c:pt>
                <c:pt idx="1">
                  <c:v>Región El Valle</c:v>
                </c:pt>
                <c:pt idx="2">
                  <c:v>Región Enriquillo</c:v>
                </c:pt>
                <c:pt idx="3">
                  <c:v>Región Higuamo</c:v>
                </c:pt>
                <c:pt idx="4">
                  <c:v>Promedio</c:v>
                </c:pt>
                <c:pt idx="5">
                  <c:v>Región Cibao Nordeste</c:v>
                </c:pt>
                <c:pt idx="6">
                  <c:v>Región Ozama O Metropolitana</c:v>
                </c:pt>
                <c:pt idx="7">
                  <c:v>Región Yuma</c:v>
                </c:pt>
                <c:pt idx="8">
                  <c:v>Región Cibao Norte</c:v>
                </c:pt>
                <c:pt idx="9">
                  <c:v>Región Valdesia</c:v>
                </c:pt>
                <c:pt idx="10">
                  <c:v>Región Cibao Sur</c:v>
                </c:pt>
              </c:strCache>
            </c:strRef>
          </c:cat>
          <c:val>
            <c:numRef>
              <c:f>'Grafico 22'!$M$10:$M$20</c:f>
              <c:numCache>
                <c:formatCode>_(* #,##0.0_);_(* \(#,##0.0\);_(* "-"??_);_(@_)</c:formatCode>
                <c:ptCount val="11"/>
                <c:pt idx="0">
                  <c:v>22732.617865398322</c:v>
                </c:pt>
                <c:pt idx="1">
                  <c:v>18798.595660145133</c:v>
                </c:pt>
                <c:pt idx="2">
                  <c:v>17941.307850429872</c:v>
                </c:pt>
                <c:pt idx="3">
                  <c:v>13225.798147677373</c:v>
                </c:pt>
                <c:pt idx="4">
                  <c:v>12172.410465422228</c:v>
                </c:pt>
                <c:pt idx="5">
                  <c:v>10137.851998824501</c:v>
                </c:pt>
                <c:pt idx="6">
                  <c:v>9140.8986502347761</c:v>
                </c:pt>
                <c:pt idx="7">
                  <c:v>8551.8691979094274</c:v>
                </c:pt>
                <c:pt idx="8">
                  <c:v>8087.8468842230823</c:v>
                </c:pt>
                <c:pt idx="9">
                  <c:v>6953.8670480501341</c:v>
                </c:pt>
                <c:pt idx="10">
                  <c:v>6153.451351329667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7F-4B71-92D6-416A6C3FA85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033079631"/>
        <c:axId val="2033096911"/>
      </c:barChart>
      <c:catAx>
        <c:axId val="2033079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2033096911"/>
        <c:crosses val="autoZero"/>
        <c:auto val="1"/>
        <c:lblAlgn val="ctr"/>
        <c:lblOffset val="100"/>
        <c:noMultiLvlLbl val="0"/>
      </c:catAx>
      <c:valAx>
        <c:axId val="2033096911"/>
        <c:scaling>
          <c:orientation val="minMax"/>
        </c:scaling>
        <c:delete val="1"/>
        <c:axPos val="l"/>
        <c:numFmt formatCode="_(* #,##0.0_);_(* \(#,##0.0\);_(* &quot;-&quot;??_);_(@_)" sourceLinked="1"/>
        <c:majorTickMark val="none"/>
        <c:minorTickMark val="none"/>
        <c:tickLblPos val="nextTo"/>
        <c:crossAx val="2033079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r>
              <a:rPr lang="es-DO"/>
              <a:t>Gráfico 23. Inversión Pública Consolidada por Provincia</a:t>
            </a:r>
          </a:p>
          <a:p>
            <a:pPr>
              <a:defRPr/>
            </a:pPr>
            <a:r>
              <a:rPr lang="es-DO"/>
              <a:t>2026</a:t>
            </a:r>
          </a:p>
          <a:p>
            <a:pPr>
              <a:defRPr/>
            </a:pPr>
            <a:r>
              <a:rPr lang="es-DO" b="0"/>
              <a:t>En Millones de RD$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17016225284607048"/>
          <c:y val="0.13493767553260541"/>
          <c:w val="0.81383774532143105"/>
          <c:h val="0.8414793179396118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4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1E-4D1A-AB92-12505ED2D3F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23'!$M$6:$M$38</c:f>
              <c:strCache>
                <c:ptCount val="33"/>
                <c:pt idx="0">
                  <c:v>Santiago Rodríguez</c:v>
                </c:pt>
                <c:pt idx="1">
                  <c:v>Bahoruco</c:v>
                </c:pt>
                <c:pt idx="2">
                  <c:v>Hermanas Mirabal</c:v>
                </c:pt>
                <c:pt idx="3">
                  <c:v>María Trinidad Sánchez</c:v>
                </c:pt>
                <c:pt idx="4">
                  <c:v>San Juan</c:v>
                </c:pt>
                <c:pt idx="5">
                  <c:v>Monseñor Nouel</c:v>
                </c:pt>
                <c:pt idx="6">
                  <c:v>Sánchez Ramírez</c:v>
                </c:pt>
                <c:pt idx="7">
                  <c:v>Peravia</c:v>
                </c:pt>
                <c:pt idx="8">
                  <c:v>San José De Ocoa</c:v>
                </c:pt>
                <c:pt idx="9">
                  <c:v>La Romana</c:v>
                </c:pt>
                <c:pt idx="10">
                  <c:v>Elías Piña</c:v>
                </c:pt>
                <c:pt idx="11">
                  <c:v>Hato Mayor</c:v>
                </c:pt>
                <c:pt idx="12">
                  <c:v>Samaná</c:v>
                </c:pt>
                <c:pt idx="13">
                  <c:v>Valverde</c:v>
                </c:pt>
                <c:pt idx="14">
                  <c:v>El Seibo</c:v>
                </c:pt>
                <c:pt idx="15">
                  <c:v>Pedernales</c:v>
                </c:pt>
                <c:pt idx="16">
                  <c:v>Independencia</c:v>
                </c:pt>
                <c:pt idx="17">
                  <c:v>Espaillat</c:v>
                </c:pt>
                <c:pt idx="18">
                  <c:v>La Vega</c:v>
                </c:pt>
                <c:pt idx="19">
                  <c:v>Barahona</c:v>
                </c:pt>
                <c:pt idx="20">
                  <c:v>San Pedro De Macorís</c:v>
                </c:pt>
                <c:pt idx="21">
                  <c:v>Monte Plata</c:v>
                </c:pt>
                <c:pt idx="22">
                  <c:v>Azua</c:v>
                </c:pt>
                <c:pt idx="23">
                  <c:v>Duarte</c:v>
                </c:pt>
                <c:pt idx="24">
                  <c:v>Promedio</c:v>
                </c:pt>
                <c:pt idx="25">
                  <c:v>Monte Cristi</c:v>
                </c:pt>
                <c:pt idx="26">
                  <c:v>Puerto Plata</c:v>
                </c:pt>
                <c:pt idx="27">
                  <c:v>La Altagracia</c:v>
                </c:pt>
                <c:pt idx="28">
                  <c:v>Dajabón</c:v>
                </c:pt>
                <c:pt idx="29">
                  <c:v>San Cristóbal</c:v>
                </c:pt>
                <c:pt idx="30">
                  <c:v>Santiago</c:v>
                </c:pt>
                <c:pt idx="31">
                  <c:v>Distrito Nacional</c:v>
                </c:pt>
                <c:pt idx="32">
                  <c:v>Santo Domingo</c:v>
                </c:pt>
              </c:strCache>
            </c:strRef>
          </c:cat>
          <c:val>
            <c:numRef>
              <c:f>'Grafico 23'!$N$6:$N$38</c:f>
              <c:numCache>
                <c:formatCode>#,##0.0,,</c:formatCode>
                <c:ptCount val="33"/>
                <c:pt idx="0">
                  <c:v>383528969</c:v>
                </c:pt>
                <c:pt idx="1">
                  <c:v>666112337.23000002</c:v>
                </c:pt>
                <c:pt idx="2">
                  <c:v>777729407.49000001</c:v>
                </c:pt>
                <c:pt idx="3">
                  <c:v>830616085.32000005</c:v>
                </c:pt>
                <c:pt idx="4">
                  <c:v>893942634</c:v>
                </c:pt>
                <c:pt idx="5">
                  <c:v>945286720</c:v>
                </c:pt>
                <c:pt idx="6">
                  <c:v>1061149910.02</c:v>
                </c:pt>
                <c:pt idx="7">
                  <c:v>1061557060.66</c:v>
                </c:pt>
                <c:pt idx="8">
                  <c:v>1189065414.9300001</c:v>
                </c:pt>
                <c:pt idx="9">
                  <c:v>1219527480</c:v>
                </c:pt>
                <c:pt idx="10">
                  <c:v>1246280522</c:v>
                </c:pt>
                <c:pt idx="11">
                  <c:v>1272032662.47</c:v>
                </c:pt>
                <c:pt idx="12">
                  <c:v>1421013820</c:v>
                </c:pt>
                <c:pt idx="13">
                  <c:v>1501005336</c:v>
                </c:pt>
                <c:pt idx="14">
                  <c:v>1594705691.3399999</c:v>
                </c:pt>
                <c:pt idx="15">
                  <c:v>1657680112</c:v>
                </c:pt>
                <c:pt idx="16">
                  <c:v>1992296061</c:v>
                </c:pt>
                <c:pt idx="17">
                  <c:v>2132006726.1199999</c:v>
                </c:pt>
                <c:pt idx="18">
                  <c:v>2595231206.0799999</c:v>
                </c:pt>
                <c:pt idx="19">
                  <c:v>2674742093.6900001</c:v>
                </c:pt>
                <c:pt idx="20">
                  <c:v>3192518887.8499999</c:v>
                </c:pt>
                <c:pt idx="21">
                  <c:v>3339238066.1300001</c:v>
                </c:pt>
                <c:pt idx="22">
                  <c:v>3482336210.0500002</c:v>
                </c:pt>
                <c:pt idx="23">
                  <c:v>3576850288</c:v>
                </c:pt>
                <c:pt idx="24">
                  <c:v>3640444304.1490903</c:v>
                </c:pt>
                <c:pt idx="25">
                  <c:v>3665808770.1999998</c:v>
                </c:pt>
                <c:pt idx="26">
                  <c:v>3700011633.0100002</c:v>
                </c:pt>
                <c:pt idx="27">
                  <c:v>3941940188</c:v>
                </c:pt>
                <c:pt idx="28">
                  <c:v>4203517055.48</c:v>
                </c:pt>
                <c:pt idx="29">
                  <c:v>5227516942.3500004</c:v>
                </c:pt>
                <c:pt idx="30">
                  <c:v>7593346310.9099998</c:v>
                </c:pt>
                <c:pt idx="31">
                  <c:v>12157103424</c:v>
                </c:pt>
                <c:pt idx="32">
                  <c:v>26971827608.59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1E-4D1A-AB92-12505ED2D3F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049306783"/>
        <c:axId val="2049309183"/>
      </c:barChart>
      <c:catAx>
        <c:axId val="20493067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2049309183"/>
        <c:crosses val="autoZero"/>
        <c:auto val="1"/>
        <c:lblAlgn val="ctr"/>
        <c:lblOffset val="100"/>
        <c:noMultiLvlLbl val="0"/>
      </c:catAx>
      <c:valAx>
        <c:axId val="2049309183"/>
        <c:scaling>
          <c:orientation val="minMax"/>
        </c:scaling>
        <c:delete val="1"/>
        <c:axPos val="b"/>
        <c:numFmt formatCode="#,##0.0,," sourceLinked="1"/>
        <c:majorTickMark val="none"/>
        <c:minorTickMark val="none"/>
        <c:tickLblPos val="nextTo"/>
        <c:crossAx val="20493067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r>
              <a:rPr lang="es-DO"/>
              <a:t>Gráfico 24. Inversión Pública Consolidada per cápita por Provincia</a:t>
            </a:r>
          </a:p>
          <a:p>
            <a:pPr>
              <a:defRPr/>
            </a:pPr>
            <a:r>
              <a:rPr lang="es-DO"/>
              <a:t>2026</a:t>
            </a:r>
          </a:p>
          <a:p>
            <a:pPr>
              <a:defRPr/>
            </a:pPr>
            <a:r>
              <a:rPr lang="es-DO" b="0"/>
              <a:t>En Millones de RD$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17452588970947913"/>
          <c:y val="0.13780243279471907"/>
          <c:w val="0.81383774532143105"/>
          <c:h val="0.8359797742167894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4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0AA-4B9C-AAFA-6D5E1DC8EAB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24'!$M$6:$M$38</c:f>
              <c:strCache>
                <c:ptCount val="33"/>
                <c:pt idx="0">
                  <c:v>La Romana</c:v>
                </c:pt>
                <c:pt idx="1">
                  <c:v>San Juan</c:v>
                </c:pt>
                <c:pt idx="2">
                  <c:v>Peravia</c:v>
                </c:pt>
                <c:pt idx="3">
                  <c:v>Monseñor Nouel</c:v>
                </c:pt>
                <c:pt idx="4">
                  <c:v>María Trinidad Sánchez</c:v>
                </c:pt>
                <c:pt idx="5">
                  <c:v>La Vega</c:v>
                </c:pt>
                <c:pt idx="6">
                  <c:v>Bahoruco</c:v>
                </c:pt>
                <c:pt idx="7">
                  <c:v>Santiago Rodríguez</c:v>
                </c:pt>
                <c:pt idx="8">
                  <c:v>Santiago</c:v>
                </c:pt>
                <c:pt idx="9">
                  <c:v>Sánchez Ramírez</c:v>
                </c:pt>
                <c:pt idx="10">
                  <c:v>San Cristóbal</c:v>
                </c:pt>
                <c:pt idx="11">
                  <c:v>Valverde</c:v>
                </c:pt>
                <c:pt idx="12">
                  <c:v>Santo Domingo</c:v>
                </c:pt>
                <c:pt idx="13">
                  <c:v>Hermanas Mirabal</c:v>
                </c:pt>
                <c:pt idx="14">
                  <c:v>Espaillat</c:v>
                </c:pt>
                <c:pt idx="15">
                  <c:v>La Altagracia</c:v>
                </c:pt>
                <c:pt idx="16">
                  <c:v>San Pedro De Macorís</c:v>
                </c:pt>
                <c:pt idx="17">
                  <c:v>Puerto Plata</c:v>
                </c:pt>
                <c:pt idx="18">
                  <c:v>Distrito Nacional</c:v>
                </c:pt>
                <c:pt idx="19">
                  <c:v>Duarte</c:v>
                </c:pt>
                <c:pt idx="20">
                  <c:v>Samaná</c:v>
                </c:pt>
                <c:pt idx="21">
                  <c:v>Barahona</c:v>
                </c:pt>
                <c:pt idx="22">
                  <c:v>Promedio</c:v>
                </c:pt>
                <c:pt idx="23">
                  <c:v>Hato Mayor</c:v>
                </c:pt>
                <c:pt idx="24">
                  <c:v>Azua</c:v>
                </c:pt>
                <c:pt idx="25">
                  <c:v>El Seibo</c:v>
                </c:pt>
                <c:pt idx="26">
                  <c:v>Monte Plata</c:v>
                </c:pt>
                <c:pt idx="27">
                  <c:v>Elías Piña</c:v>
                </c:pt>
                <c:pt idx="28">
                  <c:v>San José De Ocoa</c:v>
                </c:pt>
                <c:pt idx="29">
                  <c:v>Monte Cristi</c:v>
                </c:pt>
                <c:pt idx="30">
                  <c:v>Independencia</c:v>
                </c:pt>
                <c:pt idx="31">
                  <c:v>Pedernales</c:v>
                </c:pt>
                <c:pt idx="32">
                  <c:v>Dajabón</c:v>
                </c:pt>
              </c:strCache>
            </c:strRef>
          </c:cat>
          <c:val>
            <c:numRef>
              <c:f>'Grafico 24'!$N$6:$N$38</c:f>
              <c:numCache>
                <c:formatCode>_(* #,##0.00_);_(* \(#,##0.00\);_(* "-"??_);_(@_)</c:formatCode>
                <c:ptCount val="33"/>
                <c:pt idx="0">
                  <c:v>4236.6475827855984</c:v>
                </c:pt>
                <c:pt idx="1">
                  <c:v>4245.3264409629055</c:v>
                </c:pt>
                <c:pt idx="2">
                  <c:v>5195.9680704244656</c:v>
                </c:pt>
                <c:pt idx="3">
                  <c:v>5295.8129268279017</c:v>
                </c:pt>
                <c:pt idx="4">
                  <c:v>5947.1176822012358</c:v>
                </c:pt>
                <c:pt idx="5">
                  <c:v>6202.692149405837</c:v>
                </c:pt>
                <c:pt idx="6">
                  <c:v>6482.6558565686646</c:v>
                </c:pt>
                <c:pt idx="7">
                  <c:v>6759.291676212968</c:v>
                </c:pt>
                <c:pt idx="8">
                  <c:v>6959.9555555749057</c:v>
                </c:pt>
                <c:pt idx="9">
                  <c:v>7031.301170304404</c:v>
                </c:pt>
                <c:pt idx="10">
                  <c:v>7701.9207111380247</c:v>
                </c:pt>
                <c:pt idx="11">
                  <c:v>8143.2984093227142</c:v>
                </c:pt>
                <c:pt idx="12">
                  <c:v>8314.3376103154915</c:v>
                </c:pt>
                <c:pt idx="13">
                  <c:v>8529.605258719017</c:v>
                </c:pt>
                <c:pt idx="14">
                  <c:v>8761.5754599401644</c:v>
                </c:pt>
                <c:pt idx="15">
                  <c:v>9730.7829869168108</c:v>
                </c:pt>
                <c:pt idx="16">
                  <c:v>10257.088796305221</c:v>
                </c:pt>
                <c:pt idx="17">
                  <c:v>10967.937065018912</c:v>
                </c:pt>
                <c:pt idx="18">
                  <c:v>11200.440223214573</c:v>
                </c:pt>
                <c:pt idx="19">
                  <c:v>11812.076390379541</c:v>
                </c:pt>
                <c:pt idx="20">
                  <c:v>12044.735628676533</c:v>
                </c:pt>
                <c:pt idx="21">
                  <c:v>14224.70334613237</c:v>
                </c:pt>
                <c:pt idx="22">
                  <c:v>14293.599462114786</c:v>
                </c:pt>
                <c:pt idx="23">
                  <c:v>14888.022734901686</c:v>
                </c:pt>
                <c:pt idx="24">
                  <c:v>15547.254313031288</c:v>
                </c:pt>
                <c:pt idx="25">
                  <c:v>16428.240064900947</c:v>
                </c:pt>
                <c:pt idx="26">
                  <c:v>17270.164239137743</c:v>
                </c:pt>
                <c:pt idx="27">
                  <c:v>19965.405177661723</c:v>
                </c:pt>
                <c:pt idx="28">
                  <c:v>23690.809406666536</c:v>
                </c:pt>
                <c:pt idx="29">
                  <c:v>30418.36789557973</c:v>
                </c:pt>
                <c:pt idx="30">
                  <c:v>32140.028086081176</c:v>
                </c:pt>
                <c:pt idx="31">
                  <c:v>44955.256061181317</c:v>
                </c:pt>
                <c:pt idx="32">
                  <c:v>62046.363811182615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AA-4B9C-AAFA-6D5E1DC8EAB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049306783"/>
        <c:axId val="2049309183"/>
      </c:barChart>
      <c:catAx>
        <c:axId val="20493067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2049309183"/>
        <c:crosses val="autoZero"/>
        <c:auto val="1"/>
        <c:lblAlgn val="ctr"/>
        <c:lblOffset val="100"/>
        <c:noMultiLvlLbl val="0"/>
      </c:catAx>
      <c:valAx>
        <c:axId val="2049309183"/>
        <c:scaling>
          <c:orientation val="minMax"/>
        </c:scaling>
        <c:delete val="1"/>
        <c:axPos val="b"/>
        <c:numFmt formatCode="_(* #,##0.00_);_(* \(#,##0.00\);_(* &quot;-&quot;??_);_(@_)" sourceLinked="1"/>
        <c:majorTickMark val="none"/>
        <c:minorTickMark val="none"/>
        <c:tickLblPos val="nextTo"/>
        <c:crossAx val="20493067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568538265141924E-2"/>
          <c:y val="2.9249481748176827E-2"/>
          <c:w val="0.90522597010275363"/>
          <c:h val="0.7218196318250274"/>
        </c:manualLayout>
      </c:layout>
      <c:lineChart>
        <c:grouping val="standard"/>
        <c:varyColors val="0"/>
        <c:ser>
          <c:idx val="0"/>
          <c:order val="0"/>
          <c:tx>
            <c:strRef>
              <c:f>'Gráfico 3'!$F$50</c:f>
              <c:strCache>
                <c:ptCount val="1"/>
                <c:pt idx="0">
                  <c:v>Límite Inferior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59"/>
              <c:layout>
                <c:manualLayout>
                  <c:x val="1.6620824304318909E-3"/>
                  <c:y val="5.18712444932144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27-4FA4-9D8B-85B295F07A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'Gráfico 3'!$D$51:$E$110</c:f>
              <c:multiLvlStrCache>
                <c:ptCount val="6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</c:lvl>
              </c:multiLvlStrCache>
            </c:multiLvlStrRef>
          </c:cat>
          <c:val>
            <c:numRef>
              <c:f>'Gráfico 3'!$F$51:$F$110</c:f>
              <c:numCache>
                <c:formatCode>0.00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0.25</c:v>
                </c:pt>
                <c:pt idx="15">
                  <c:v>0.25</c:v>
                </c:pt>
                <c:pt idx="16">
                  <c:v>0.75</c:v>
                </c:pt>
                <c:pt idx="17">
                  <c:v>1.5</c:v>
                </c:pt>
                <c:pt idx="18">
                  <c:v>2.25</c:v>
                </c:pt>
                <c:pt idx="19">
                  <c:v>2.25</c:v>
                </c:pt>
                <c:pt idx="20">
                  <c:v>3</c:v>
                </c:pt>
                <c:pt idx="21">
                  <c:v>3</c:v>
                </c:pt>
                <c:pt idx="22">
                  <c:v>3.75</c:v>
                </c:pt>
                <c:pt idx="23">
                  <c:v>4.25</c:v>
                </c:pt>
                <c:pt idx="24">
                  <c:v>4.25</c:v>
                </c:pt>
                <c:pt idx="25">
                  <c:v>4.5</c:v>
                </c:pt>
                <c:pt idx="26">
                  <c:v>4.75</c:v>
                </c:pt>
                <c:pt idx="27">
                  <c:v>4.75</c:v>
                </c:pt>
                <c:pt idx="28">
                  <c:v>5</c:v>
                </c:pt>
                <c:pt idx="29">
                  <c:v>5</c:v>
                </c:pt>
                <c:pt idx="30">
                  <c:v>5.25</c:v>
                </c:pt>
                <c:pt idx="31">
                  <c:v>5.25</c:v>
                </c:pt>
                <c:pt idx="32">
                  <c:v>5.25</c:v>
                </c:pt>
                <c:pt idx="33">
                  <c:v>5.25</c:v>
                </c:pt>
                <c:pt idx="34">
                  <c:v>5.25</c:v>
                </c:pt>
                <c:pt idx="35">
                  <c:v>5.25</c:v>
                </c:pt>
                <c:pt idx="36">
                  <c:v>5.25</c:v>
                </c:pt>
                <c:pt idx="37">
                  <c:v>5.25</c:v>
                </c:pt>
                <c:pt idx="38">
                  <c:v>5.25</c:v>
                </c:pt>
                <c:pt idx="39">
                  <c:v>5.25</c:v>
                </c:pt>
                <c:pt idx="40">
                  <c:v>5.25</c:v>
                </c:pt>
                <c:pt idx="41">
                  <c:v>5.25</c:v>
                </c:pt>
                <c:pt idx="42">
                  <c:v>5.25</c:v>
                </c:pt>
                <c:pt idx="43">
                  <c:v>5.25</c:v>
                </c:pt>
                <c:pt idx="44">
                  <c:v>4.75</c:v>
                </c:pt>
                <c:pt idx="45">
                  <c:v>4.75</c:v>
                </c:pt>
                <c:pt idx="46">
                  <c:v>4.5</c:v>
                </c:pt>
                <c:pt idx="47">
                  <c:v>4.25</c:v>
                </c:pt>
                <c:pt idx="48">
                  <c:v>4.25</c:v>
                </c:pt>
                <c:pt idx="49">
                  <c:v>4.25</c:v>
                </c:pt>
                <c:pt idx="50">
                  <c:v>4.25</c:v>
                </c:pt>
                <c:pt idx="51">
                  <c:v>4.25</c:v>
                </c:pt>
                <c:pt idx="52">
                  <c:v>4.25</c:v>
                </c:pt>
                <c:pt idx="53">
                  <c:v>4.25</c:v>
                </c:pt>
                <c:pt idx="54">
                  <c:v>4.25</c:v>
                </c:pt>
                <c:pt idx="55">
                  <c:v>4.25</c:v>
                </c:pt>
                <c:pt idx="56">
                  <c:v>4.1399999999999997</c:v>
                </c:pt>
                <c:pt idx="57">
                  <c:v>3.98</c:v>
                </c:pt>
                <c:pt idx="58">
                  <c:v>3.75</c:v>
                </c:pt>
                <c:pt idx="59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07-4D6E-B8DF-7131EDC10EBF}"/>
            </c:ext>
          </c:extLst>
        </c:ser>
        <c:ser>
          <c:idx val="1"/>
          <c:order val="1"/>
          <c:tx>
            <c:strRef>
              <c:f>'Gráfico 3'!$G$50</c:f>
              <c:strCache>
                <c:ptCount val="1"/>
                <c:pt idx="0">
                  <c:v>Límite Superior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5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27-4FA4-9D8B-85B295F07A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'Gráfico 3'!$D$51:$E$110</c:f>
              <c:multiLvlStrCache>
                <c:ptCount val="6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</c:lvl>
              </c:multiLvlStrCache>
            </c:multiLvlStrRef>
          </c:cat>
          <c:val>
            <c:numRef>
              <c:f>'Gráfico 3'!$G$51:$G$110</c:f>
              <c:numCache>
                <c:formatCode>0.00</c:formatCode>
                <c:ptCount val="60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0.25</c:v>
                </c:pt>
                <c:pt idx="10">
                  <c:v>0.25</c:v>
                </c:pt>
                <c:pt idx="11">
                  <c:v>0.25</c:v>
                </c:pt>
                <c:pt idx="12">
                  <c:v>0.25</c:v>
                </c:pt>
                <c:pt idx="13">
                  <c:v>0.25</c:v>
                </c:pt>
                <c:pt idx="14">
                  <c:v>0.5</c:v>
                </c:pt>
                <c:pt idx="15">
                  <c:v>0.5</c:v>
                </c:pt>
                <c:pt idx="16">
                  <c:v>1</c:v>
                </c:pt>
                <c:pt idx="17">
                  <c:v>1.75</c:v>
                </c:pt>
                <c:pt idx="18">
                  <c:v>2.5</c:v>
                </c:pt>
                <c:pt idx="19">
                  <c:v>2.5</c:v>
                </c:pt>
                <c:pt idx="20">
                  <c:v>3.25</c:v>
                </c:pt>
                <c:pt idx="21">
                  <c:v>3.25</c:v>
                </c:pt>
                <c:pt idx="22">
                  <c:v>4</c:v>
                </c:pt>
                <c:pt idx="23">
                  <c:v>4.5</c:v>
                </c:pt>
                <c:pt idx="24">
                  <c:v>4.5</c:v>
                </c:pt>
                <c:pt idx="25">
                  <c:v>4.75</c:v>
                </c:pt>
                <c:pt idx="26">
                  <c:v>5</c:v>
                </c:pt>
                <c:pt idx="27">
                  <c:v>5</c:v>
                </c:pt>
                <c:pt idx="28">
                  <c:v>5.25</c:v>
                </c:pt>
                <c:pt idx="29">
                  <c:v>5.25</c:v>
                </c:pt>
                <c:pt idx="30">
                  <c:v>5.5</c:v>
                </c:pt>
                <c:pt idx="31">
                  <c:v>5.5</c:v>
                </c:pt>
                <c:pt idx="32">
                  <c:v>5.5</c:v>
                </c:pt>
                <c:pt idx="33">
                  <c:v>5.5</c:v>
                </c:pt>
                <c:pt idx="34">
                  <c:v>5.5</c:v>
                </c:pt>
                <c:pt idx="35">
                  <c:v>5.5</c:v>
                </c:pt>
                <c:pt idx="36">
                  <c:v>5.5</c:v>
                </c:pt>
                <c:pt idx="37">
                  <c:v>5.5</c:v>
                </c:pt>
                <c:pt idx="38">
                  <c:v>5.5</c:v>
                </c:pt>
                <c:pt idx="39">
                  <c:v>5.5</c:v>
                </c:pt>
                <c:pt idx="40">
                  <c:v>5.5</c:v>
                </c:pt>
                <c:pt idx="41">
                  <c:v>5.5</c:v>
                </c:pt>
                <c:pt idx="42">
                  <c:v>5.5</c:v>
                </c:pt>
                <c:pt idx="43">
                  <c:v>5.5</c:v>
                </c:pt>
                <c:pt idx="44">
                  <c:v>5</c:v>
                </c:pt>
                <c:pt idx="45">
                  <c:v>5</c:v>
                </c:pt>
                <c:pt idx="46">
                  <c:v>4.75</c:v>
                </c:pt>
                <c:pt idx="47">
                  <c:v>4.5</c:v>
                </c:pt>
                <c:pt idx="48">
                  <c:v>4.5</c:v>
                </c:pt>
                <c:pt idx="49">
                  <c:v>4.5</c:v>
                </c:pt>
                <c:pt idx="50">
                  <c:v>4.5</c:v>
                </c:pt>
                <c:pt idx="51">
                  <c:v>4.5</c:v>
                </c:pt>
                <c:pt idx="52">
                  <c:v>4.5</c:v>
                </c:pt>
                <c:pt idx="53">
                  <c:v>4.5</c:v>
                </c:pt>
                <c:pt idx="54">
                  <c:v>4.5</c:v>
                </c:pt>
                <c:pt idx="55">
                  <c:v>4.5</c:v>
                </c:pt>
                <c:pt idx="56">
                  <c:v>4.3899999999999997</c:v>
                </c:pt>
                <c:pt idx="57">
                  <c:v>4.2300000000000004</c:v>
                </c:pt>
                <c:pt idx="58">
                  <c:v>4</c:v>
                </c:pt>
                <c:pt idx="59">
                  <c:v>3.83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07-4D6E-B8DF-7131EDC10EBF}"/>
            </c:ext>
          </c:extLst>
        </c:ser>
        <c:ser>
          <c:idx val="2"/>
          <c:order val="2"/>
          <c:tx>
            <c:strRef>
              <c:f>'Gráfico 3'!$H$50</c:f>
              <c:strCache>
                <c:ptCount val="1"/>
                <c:pt idx="0">
                  <c:v>Tasa Efectiva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59"/>
              <c:layout>
                <c:manualLayout>
                  <c:x val="-5.1775408182968955E-4"/>
                  <c:y val="1.46446313591712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27-4FA4-9D8B-85B295F07A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'Gráfico 3'!$D$51:$E$110</c:f>
              <c:multiLvlStrCache>
                <c:ptCount val="6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</c:lvl>
              </c:multiLvlStrCache>
            </c:multiLvlStrRef>
          </c:cat>
          <c:val>
            <c:numRef>
              <c:f>'Gráfico 3'!$H$51:$H$110</c:f>
              <c:numCache>
                <c:formatCode>General</c:formatCode>
                <c:ptCount val="60"/>
                <c:pt idx="0">
                  <c:v>0.09</c:v>
                </c:pt>
                <c:pt idx="1">
                  <c:v>0.08</c:v>
                </c:pt>
                <c:pt idx="2">
                  <c:v>7.0000000000000007E-2</c:v>
                </c:pt>
                <c:pt idx="3">
                  <c:v>7.0000000000000007E-2</c:v>
                </c:pt>
                <c:pt idx="4">
                  <c:v>0.06</c:v>
                </c:pt>
                <c:pt idx="5">
                  <c:v>0.08</c:v>
                </c:pt>
                <c:pt idx="6">
                  <c:v>0.1</c:v>
                </c:pt>
                <c:pt idx="7">
                  <c:v>0.09</c:v>
                </c:pt>
                <c:pt idx="8">
                  <c:v>0.08</c:v>
                </c:pt>
                <c:pt idx="9">
                  <c:v>0.08</c:v>
                </c:pt>
                <c:pt idx="10">
                  <c:v>0.08</c:v>
                </c:pt>
                <c:pt idx="11">
                  <c:v>0.08</c:v>
                </c:pt>
                <c:pt idx="12">
                  <c:v>0.08</c:v>
                </c:pt>
                <c:pt idx="13">
                  <c:v>0.08</c:v>
                </c:pt>
                <c:pt idx="14">
                  <c:v>0.2</c:v>
                </c:pt>
                <c:pt idx="15">
                  <c:v>0.33</c:v>
                </c:pt>
                <c:pt idx="16">
                  <c:v>0.77</c:v>
                </c:pt>
                <c:pt idx="17">
                  <c:v>1.21</c:v>
                </c:pt>
                <c:pt idx="18">
                  <c:v>1.68</c:v>
                </c:pt>
                <c:pt idx="19">
                  <c:v>2.33</c:v>
                </c:pt>
                <c:pt idx="20">
                  <c:v>2.56</c:v>
                </c:pt>
                <c:pt idx="21">
                  <c:v>3.08</c:v>
                </c:pt>
                <c:pt idx="22">
                  <c:v>3.78</c:v>
                </c:pt>
                <c:pt idx="23">
                  <c:v>4.0999999999999996</c:v>
                </c:pt>
                <c:pt idx="24">
                  <c:v>4.33</c:v>
                </c:pt>
                <c:pt idx="25">
                  <c:v>4.57</c:v>
                </c:pt>
                <c:pt idx="26">
                  <c:v>4.6500000000000004</c:v>
                </c:pt>
                <c:pt idx="27">
                  <c:v>4.83</c:v>
                </c:pt>
                <c:pt idx="28">
                  <c:v>5.0599999999999996</c:v>
                </c:pt>
                <c:pt idx="29">
                  <c:v>5.08</c:v>
                </c:pt>
                <c:pt idx="30">
                  <c:v>5.12</c:v>
                </c:pt>
                <c:pt idx="31">
                  <c:v>5.33</c:v>
                </c:pt>
                <c:pt idx="32">
                  <c:v>5.33</c:v>
                </c:pt>
                <c:pt idx="33">
                  <c:v>5.33</c:v>
                </c:pt>
                <c:pt idx="34">
                  <c:v>5.33</c:v>
                </c:pt>
                <c:pt idx="35">
                  <c:v>5.33</c:v>
                </c:pt>
                <c:pt idx="36">
                  <c:v>5.33</c:v>
                </c:pt>
                <c:pt idx="37">
                  <c:v>5.33</c:v>
                </c:pt>
                <c:pt idx="38">
                  <c:v>5.33</c:v>
                </c:pt>
                <c:pt idx="39">
                  <c:v>5.33</c:v>
                </c:pt>
                <c:pt idx="40">
                  <c:v>5.33</c:v>
                </c:pt>
                <c:pt idx="41">
                  <c:v>5.33</c:v>
                </c:pt>
                <c:pt idx="42">
                  <c:v>5.33</c:v>
                </c:pt>
                <c:pt idx="43">
                  <c:v>5.33</c:v>
                </c:pt>
                <c:pt idx="44">
                  <c:v>5.13</c:v>
                </c:pt>
                <c:pt idx="45">
                  <c:v>4.83</c:v>
                </c:pt>
                <c:pt idx="46">
                  <c:v>4.6399999999999997</c:v>
                </c:pt>
                <c:pt idx="47">
                  <c:v>4.4800000000000004</c:v>
                </c:pt>
                <c:pt idx="48">
                  <c:v>4.33</c:v>
                </c:pt>
                <c:pt idx="49">
                  <c:v>4.33</c:v>
                </c:pt>
                <c:pt idx="50">
                  <c:v>4.33</c:v>
                </c:pt>
                <c:pt idx="51">
                  <c:v>4.33</c:v>
                </c:pt>
                <c:pt idx="52">
                  <c:v>4.33</c:v>
                </c:pt>
                <c:pt idx="53">
                  <c:v>4.33</c:v>
                </c:pt>
                <c:pt idx="54">
                  <c:v>4.33</c:v>
                </c:pt>
                <c:pt idx="55">
                  <c:v>4.33</c:v>
                </c:pt>
                <c:pt idx="56">
                  <c:v>4.2300000000000004</c:v>
                </c:pt>
                <c:pt idx="57">
                  <c:v>4.08</c:v>
                </c:pt>
                <c:pt idx="58">
                  <c:v>3.88</c:v>
                </c:pt>
                <c:pt idx="59">
                  <c:v>3.73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07-4D6E-B8DF-7131EDC10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1975552"/>
        <c:axId val="1571971712"/>
      </c:lineChart>
      <c:catAx>
        <c:axId val="157197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571971712"/>
        <c:crosses val="autoZero"/>
        <c:auto val="1"/>
        <c:lblAlgn val="ctr"/>
        <c:lblOffset val="100"/>
        <c:noMultiLvlLbl val="0"/>
      </c:catAx>
      <c:valAx>
        <c:axId val="1571971712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571975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 b="0">
          <a:solidFill>
            <a:schemeClr val="tx1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0481866607799E-2"/>
          <c:y val="3.2779608132935102E-2"/>
          <c:w val="0.93995977317114177"/>
          <c:h val="0.74643174050446892"/>
        </c:manualLayout>
      </c:layout>
      <c:lineChart>
        <c:grouping val="standard"/>
        <c:varyColors val="0"/>
        <c:ser>
          <c:idx val="0"/>
          <c:order val="0"/>
          <c:tx>
            <c:strRef>
              <c:f>'Gráfico 4'!$S$4</c:f>
              <c:strCache>
                <c:ptCount val="1"/>
                <c:pt idx="0">
                  <c:v>3 meses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4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2AD-4839-9CC5-F408F7A51E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0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'Gráfico 4'!$Q$5:$R$52</c:f>
              <c:multiLvlStrCache>
                <c:ptCount val="4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'Gráfico 4'!$S$5:$S$52</c:f>
              <c:numCache>
                <c:formatCode>General</c:formatCode>
                <c:ptCount val="48"/>
                <c:pt idx="0">
                  <c:v>0.15</c:v>
                </c:pt>
                <c:pt idx="1">
                  <c:v>0.33</c:v>
                </c:pt>
                <c:pt idx="2">
                  <c:v>0.44</c:v>
                </c:pt>
                <c:pt idx="3">
                  <c:v>0.76</c:v>
                </c:pt>
                <c:pt idx="4">
                  <c:v>0.98</c:v>
                </c:pt>
                <c:pt idx="5">
                  <c:v>1.49</c:v>
                </c:pt>
                <c:pt idx="6">
                  <c:v>2.23</c:v>
                </c:pt>
                <c:pt idx="7">
                  <c:v>2.63</c:v>
                </c:pt>
                <c:pt idx="8">
                  <c:v>3.13</c:v>
                </c:pt>
                <c:pt idx="9">
                  <c:v>3.72</c:v>
                </c:pt>
                <c:pt idx="10">
                  <c:v>4.1500000000000004</c:v>
                </c:pt>
                <c:pt idx="11">
                  <c:v>4.25</c:v>
                </c:pt>
                <c:pt idx="12">
                  <c:v>4.54</c:v>
                </c:pt>
                <c:pt idx="13">
                  <c:v>4.6500000000000004</c:v>
                </c:pt>
                <c:pt idx="14">
                  <c:v>4.6900000000000004</c:v>
                </c:pt>
                <c:pt idx="15">
                  <c:v>4.92</c:v>
                </c:pt>
                <c:pt idx="16">
                  <c:v>5.14</c:v>
                </c:pt>
                <c:pt idx="17">
                  <c:v>5.16</c:v>
                </c:pt>
                <c:pt idx="18">
                  <c:v>5.25</c:v>
                </c:pt>
                <c:pt idx="19">
                  <c:v>5.3</c:v>
                </c:pt>
                <c:pt idx="20">
                  <c:v>5.32</c:v>
                </c:pt>
                <c:pt idx="21">
                  <c:v>5.34</c:v>
                </c:pt>
                <c:pt idx="22">
                  <c:v>5.27</c:v>
                </c:pt>
                <c:pt idx="23">
                  <c:v>5.24</c:v>
                </c:pt>
                <c:pt idx="24">
                  <c:v>5.22</c:v>
                </c:pt>
                <c:pt idx="25">
                  <c:v>5.24</c:v>
                </c:pt>
                <c:pt idx="26">
                  <c:v>5.24</c:v>
                </c:pt>
                <c:pt idx="27">
                  <c:v>5.24</c:v>
                </c:pt>
                <c:pt idx="28">
                  <c:v>5.25</c:v>
                </c:pt>
                <c:pt idx="29">
                  <c:v>5.24</c:v>
                </c:pt>
                <c:pt idx="30">
                  <c:v>5.2</c:v>
                </c:pt>
                <c:pt idx="31">
                  <c:v>5.05</c:v>
                </c:pt>
                <c:pt idx="32">
                  <c:v>4.72</c:v>
                </c:pt>
                <c:pt idx="33">
                  <c:v>4.51</c:v>
                </c:pt>
                <c:pt idx="34">
                  <c:v>4.42</c:v>
                </c:pt>
                <c:pt idx="35">
                  <c:v>4.2699999999999996</c:v>
                </c:pt>
                <c:pt idx="36">
                  <c:v>4.21</c:v>
                </c:pt>
                <c:pt idx="37">
                  <c:v>4.22</c:v>
                </c:pt>
                <c:pt idx="38" formatCode="0.00">
                  <c:v>4.2</c:v>
                </c:pt>
                <c:pt idx="39">
                  <c:v>4.21</c:v>
                </c:pt>
                <c:pt idx="40">
                  <c:v>4.25</c:v>
                </c:pt>
                <c:pt idx="41">
                  <c:v>4.2300000000000004</c:v>
                </c:pt>
                <c:pt idx="42">
                  <c:v>4.25</c:v>
                </c:pt>
                <c:pt idx="43">
                  <c:v>4.12</c:v>
                </c:pt>
                <c:pt idx="44">
                  <c:v>3.92</c:v>
                </c:pt>
                <c:pt idx="45">
                  <c:v>3.82</c:v>
                </c:pt>
                <c:pt idx="46">
                  <c:v>3.78</c:v>
                </c:pt>
                <c:pt idx="47">
                  <c:v>3.59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04-4B55-AE68-1B896E93DE5D}"/>
            </c:ext>
          </c:extLst>
        </c:ser>
        <c:ser>
          <c:idx val="1"/>
          <c:order val="1"/>
          <c:tx>
            <c:strRef>
              <c:f>'Gráfico 4'!$T$4</c:f>
              <c:strCache>
                <c:ptCount val="1"/>
                <c:pt idx="0">
                  <c:v>1 año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47"/>
              <c:layout>
                <c:manualLayout>
                  <c:x val="6.8578276216449028E-4"/>
                  <c:y val="5.732495071103932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AD-4839-9CC5-F408F7A51E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0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'Gráfico 4'!$Q$5:$R$52</c:f>
              <c:multiLvlStrCache>
                <c:ptCount val="4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'Gráfico 4'!$T$5:$T$52</c:f>
              <c:numCache>
                <c:formatCode>General</c:formatCode>
                <c:ptCount val="48"/>
                <c:pt idx="0">
                  <c:v>0.53</c:v>
                </c:pt>
                <c:pt idx="1">
                  <c:v>0.97</c:v>
                </c:pt>
                <c:pt idx="2">
                  <c:v>1.28</c:v>
                </c:pt>
                <c:pt idx="3">
                  <c:v>1.81</c:v>
                </c:pt>
                <c:pt idx="4">
                  <c:v>1.97</c:v>
                </c:pt>
                <c:pt idx="5">
                  <c:v>2.5499999999999998</c:v>
                </c:pt>
                <c:pt idx="6">
                  <c:v>2.91</c:v>
                </c:pt>
                <c:pt idx="7">
                  <c:v>3.16</c:v>
                </c:pt>
                <c:pt idx="8">
                  <c:v>3.73</c:v>
                </c:pt>
                <c:pt idx="9">
                  <c:v>4.2300000000000004</c:v>
                </c:pt>
                <c:pt idx="10">
                  <c:v>4.51</c:v>
                </c:pt>
                <c:pt idx="11">
                  <c:v>4.47</c:v>
                </c:pt>
                <c:pt idx="12">
                  <c:v>4.49</c:v>
                </c:pt>
                <c:pt idx="13">
                  <c:v>4.7</c:v>
                </c:pt>
                <c:pt idx="14">
                  <c:v>4.47</c:v>
                </c:pt>
                <c:pt idx="15">
                  <c:v>4.4800000000000004</c:v>
                </c:pt>
                <c:pt idx="16">
                  <c:v>4.6900000000000004</c:v>
                </c:pt>
                <c:pt idx="17">
                  <c:v>4.9800000000000004</c:v>
                </c:pt>
                <c:pt idx="18">
                  <c:v>5.0999999999999996</c:v>
                </c:pt>
                <c:pt idx="19">
                  <c:v>5.09</c:v>
                </c:pt>
                <c:pt idx="20">
                  <c:v>5.15</c:v>
                </c:pt>
                <c:pt idx="21">
                  <c:v>5.15</c:v>
                </c:pt>
                <c:pt idx="22">
                  <c:v>5.01</c:v>
                </c:pt>
                <c:pt idx="23">
                  <c:v>4.72</c:v>
                </c:pt>
                <c:pt idx="24">
                  <c:v>4.57</c:v>
                </c:pt>
                <c:pt idx="25">
                  <c:v>4.6900000000000004</c:v>
                </c:pt>
                <c:pt idx="26">
                  <c:v>4.76</c:v>
                </c:pt>
                <c:pt idx="27">
                  <c:v>4.8899999999999997</c:v>
                </c:pt>
                <c:pt idx="28">
                  <c:v>4.91</c:v>
                </c:pt>
                <c:pt idx="29">
                  <c:v>4.87</c:v>
                </c:pt>
                <c:pt idx="30">
                  <c:v>4.68</c:v>
                </c:pt>
                <c:pt idx="31">
                  <c:v>4.25</c:v>
                </c:pt>
                <c:pt idx="32">
                  <c:v>3.87</c:v>
                </c:pt>
                <c:pt idx="33">
                  <c:v>4.03</c:v>
                </c:pt>
                <c:pt idx="34">
                  <c:v>4.1399999999999997</c:v>
                </c:pt>
                <c:pt idx="35">
                  <c:v>4.05</c:v>
                </c:pt>
                <c:pt idx="36" formatCode="0.00">
                  <c:v>4</c:v>
                </c:pt>
                <c:pt idx="37">
                  <c:v>4.01</c:v>
                </c:pt>
                <c:pt idx="38" formatCode="0.00">
                  <c:v>3.9</c:v>
                </c:pt>
                <c:pt idx="39">
                  <c:v>3.8</c:v>
                </c:pt>
                <c:pt idx="40" formatCode="0.00">
                  <c:v>3.92</c:v>
                </c:pt>
                <c:pt idx="41">
                  <c:v>3.9</c:v>
                </c:pt>
                <c:pt idx="42" formatCode="0.00">
                  <c:v>3.91</c:v>
                </c:pt>
                <c:pt idx="43">
                  <c:v>3.74</c:v>
                </c:pt>
                <c:pt idx="44" formatCode="0.00">
                  <c:v>3.52</c:v>
                </c:pt>
                <c:pt idx="45">
                  <c:v>3.48</c:v>
                </c:pt>
                <c:pt idx="46" formatCode="0.00">
                  <c:v>3.52</c:v>
                </c:pt>
                <c:pt idx="47">
                  <c:v>3.41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04-4B55-AE68-1B896E93DE5D}"/>
            </c:ext>
          </c:extLst>
        </c:ser>
        <c:ser>
          <c:idx val="2"/>
          <c:order val="2"/>
          <c:tx>
            <c:strRef>
              <c:f>'Gráfico 4'!$U$4</c:f>
              <c:strCache>
                <c:ptCount val="1"/>
                <c:pt idx="0">
                  <c:v>más de 10 años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47"/>
              <c:layout>
                <c:manualLayout>
                  <c:x val="-4.8004793351514316E-3"/>
                  <c:y val="-2.09297302240000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AD-4839-9CC5-F408F7A51E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0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'Gráfico 4'!$Q$5:$R$52</c:f>
              <c:multiLvlStrCache>
                <c:ptCount val="48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'Gráfico 4'!$U$5:$U$52</c:f>
              <c:numCache>
                <c:formatCode>General</c:formatCode>
                <c:ptCount val="48"/>
                <c:pt idx="0">
                  <c:v>-0.21</c:v>
                </c:pt>
                <c:pt idx="1">
                  <c:v>0</c:v>
                </c:pt>
                <c:pt idx="2">
                  <c:v>-0.14000000000000001</c:v>
                </c:pt>
                <c:pt idx="3">
                  <c:v>0.3</c:v>
                </c:pt>
                <c:pt idx="4">
                  <c:v>0.7</c:v>
                </c:pt>
                <c:pt idx="5">
                  <c:v>0.93</c:v>
                </c:pt>
                <c:pt idx="6">
                  <c:v>1.05</c:v>
                </c:pt>
                <c:pt idx="7">
                  <c:v>0.97</c:v>
                </c:pt>
                <c:pt idx="8">
                  <c:v>1.46</c:v>
                </c:pt>
                <c:pt idx="9">
                  <c:v>1.9</c:v>
                </c:pt>
                <c:pt idx="10">
                  <c:v>1.78</c:v>
                </c:pt>
                <c:pt idx="11">
                  <c:v>1.54</c:v>
                </c:pt>
                <c:pt idx="12">
                  <c:v>1.51</c:v>
                </c:pt>
                <c:pt idx="13">
                  <c:v>1.6</c:v>
                </c:pt>
                <c:pt idx="14">
                  <c:v>1.58</c:v>
                </c:pt>
                <c:pt idx="15">
                  <c:v>1.51</c:v>
                </c:pt>
                <c:pt idx="16">
                  <c:v>1.64</c:v>
                </c:pt>
                <c:pt idx="17">
                  <c:v>1.69</c:v>
                </c:pt>
                <c:pt idx="18">
                  <c:v>1.75</c:v>
                </c:pt>
                <c:pt idx="19">
                  <c:v>2.02</c:v>
                </c:pt>
                <c:pt idx="20">
                  <c:v>2.1800000000000002</c:v>
                </c:pt>
                <c:pt idx="21">
                  <c:v>2.5499999999999998</c:v>
                </c:pt>
                <c:pt idx="22">
                  <c:v>2.33</c:v>
                </c:pt>
                <c:pt idx="23">
                  <c:v>2.02</c:v>
                </c:pt>
                <c:pt idx="24">
                  <c:v>2.06</c:v>
                </c:pt>
                <c:pt idx="25">
                  <c:v>2.14</c:v>
                </c:pt>
                <c:pt idx="26">
                  <c:v>2.11</c:v>
                </c:pt>
                <c:pt idx="27">
                  <c:v>2.34</c:v>
                </c:pt>
                <c:pt idx="28">
                  <c:v>2.2999999999999998</c:v>
                </c:pt>
                <c:pt idx="29">
                  <c:v>2.1800000000000002</c:v>
                </c:pt>
                <c:pt idx="30">
                  <c:v>2.1800000000000002</c:v>
                </c:pt>
                <c:pt idx="31">
                  <c:v>2.02</c:v>
                </c:pt>
                <c:pt idx="32">
                  <c:v>1.91</c:v>
                </c:pt>
                <c:pt idx="33">
                  <c:v>2.08</c:v>
                </c:pt>
                <c:pt idx="34">
                  <c:v>2.2400000000000002</c:v>
                </c:pt>
                <c:pt idx="35">
                  <c:v>2.31</c:v>
                </c:pt>
                <c:pt idx="36">
                  <c:v>2.4900000000000002</c:v>
                </c:pt>
                <c:pt idx="37">
                  <c:v>2.2999999999999998</c:v>
                </c:pt>
                <c:pt idx="38">
                  <c:v>2.29</c:v>
                </c:pt>
                <c:pt idx="39">
                  <c:v>2.4700000000000002</c:v>
                </c:pt>
                <c:pt idx="40">
                  <c:v>2.57</c:v>
                </c:pt>
                <c:pt idx="41">
                  <c:v>2.57</c:v>
                </c:pt>
                <c:pt idx="42">
                  <c:v>2.56</c:v>
                </c:pt>
                <c:pt idx="43">
                  <c:v>2.5299999999999998</c:v>
                </c:pt>
                <c:pt idx="44" formatCode="0.00">
                  <c:v>2.4</c:v>
                </c:pt>
                <c:pt idx="45">
                  <c:v>2.33</c:v>
                </c:pt>
                <c:pt idx="46">
                  <c:v>2.41</c:v>
                </c:pt>
                <c:pt idx="47">
                  <c:v>2.5099999999999998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04-4B55-AE68-1B896E93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5286080"/>
        <c:axId val="1505286560"/>
      </c:lineChart>
      <c:catAx>
        <c:axId val="1505286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505286560"/>
        <c:crosses val="autoZero"/>
        <c:auto val="1"/>
        <c:lblAlgn val="ctr"/>
        <c:lblOffset val="100"/>
        <c:noMultiLvlLbl val="0"/>
      </c:catAx>
      <c:valAx>
        <c:axId val="15052865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505286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1000" b="0" i="0" u="none" strike="noStrike" kern="1200" baseline="0">
          <a:solidFill>
            <a:sysClr val="windowText" lastClr="000000"/>
          </a:solidFill>
          <a:latin typeface="Avenir Next LT Pro" panose="020B0504020202020204" pitchFamily="34" charset="0"/>
          <a:ea typeface="+mn-ea"/>
          <a:cs typeface="+mn-cs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526225648306932E-2"/>
          <c:y val="0.16117318435754191"/>
          <c:w val="0.90635790399205074"/>
          <c:h val="0.59683348404978787"/>
        </c:manualLayout>
      </c:layout>
      <c:lineChart>
        <c:grouping val="standard"/>
        <c:varyColors val="0"/>
        <c:ser>
          <c:idx val="0"/>
          <c:order val="0"/>
          <c:tx>
            <c:strRef>
              <c:f>'Gráfico 5'!$X$7</c:f>
              <c:strCache>
                <c:ptCount val="1"/>
                <c:pt idx="0">
                  <c:v>Producción de sectores indsutriales dependientes de energía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65"/>
              <c:layout>
                <c:manualLayout>
                  <c:x val="-1.5445340655568903E-2"/>
                  <c:y val="3.38480463584751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E6-44AF-BBFF-018890A22B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5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5'!$W$8:$W$73</c:f>
              <c:numCache>
                <c:formatCode>General</c:formatCode>
                <c:ptCount val="66"/>
                <c:pt idx="0">
                  <c:v>2020</c:v>
                </c:pt>
                <c:pt idx="12">
                  <c:v>2021</c:v>
                </c:pt>
                <c:pt idx="24">
                  <c:v>2022</c:v>
                </c:pt>
                <c:pt idx="36">
                  <c:v>2023</c:v>
                </c:pt>
                <c:pt idx="48">
                  <c:v>2024</c:v>
                </c:pt>
                <c:pt idx="57">
                  <c:v>2025</c:v>
                </c:pt>
              </c:numCache>
            </c:numRef>
          </c:cat>
          <c:val>
            <c:numRef>
              <c:f>'Gráfico 5'!$X$8:$X$73</c:f>
              <c:numCache>
                <c:formatCode>0.0</c:formatCode>
                <c:ptCount val="66"/>
                <c:pt idx="0">
                  <c:v>100.13554727211114</c:v>
                </c:pt>
                <c:pt idx="1">
                  <c:v>103.59200271094544</c:v>
                </c:pt>
                <c:pt idx="2">
                  <c:v>98.203998644527275</c:v>
                </c:pt>
                <c:pt idx="3">
                  <c:v>87.529650965774294</c:v>
                </c:pt>
                <c:pt idx="4">
                  <c:v>86.208065062690608</c:v>
                </c:pt>
                <c:pt idx="5">
                  <c:v>88.139613690274473</c:v>
                </c:pt>
                <c:pt idx="6">
                  <c:v>91.799390037275487</c:v>
                </c:pt>
                <c:pt idx="7">
                  <c:v>94.645882751609605</c:v>
                </c:pt>
                <c:pt idx="8">
                  <c:v>95.865808200609948</c:v>
                </c:pt>
                <c:pt idx="9">
                  <c:v>99.01728227719417</c:v>
                </c:pt>
                <c:pt idx="10">
                  <c:v>100.03388681802778</c:v>
                </c:pt>
                <c:pt idx="11">
                  <c:v>101.96543544561165</c:v>
                </c:pt>
                <c:pt idx="12">
                  <c:v>101.25381226702812</c:v>
                </c:pt>
                <c:pt idx="13">
                  <c:v>96.577431379193484</c:v>
                </c:pt>
                <c:pt idx="14">
                  <c:v>101.35547272111147</c:v>
                </c:pt>
                <c:pt idx="15">
                  <c:v>101.05049135886139</c:v>
                </c:pt>
                <c:pt idx="16">
                  <c:v>102.77871907827854</c:v>
                </c:pt>
                <c:pt idx="17">
                  <c:v>100.64384954252795</c:v>
                </c:pt>
                <c:pt idx="18">
                  <c:v>100.13554727211114</c:v>
                </c:pt>
                <c:pt idx="19">
                  <c:v>100.23720772619448</c:v>
                </c:pt>
                <c:pt idx="20">
                  <c:v>101.05049135886139</c:v>
                </c:pt>
                <c:pt idx="21">
                  <c:v>102.37207726194511</c:v>
                </c:pt>
                <c:pt idx="22">
                  <c:v>103.08370044052863</c:v>
                </c:pt>
                <c:pt idx="23">
                  <c:v>104.40528634361232</c:v>
                </c:pt>
                <c:pt idx="24">
                  <c:v>102.57539817011182</c:v>
                </c:pt>
                <c:pt idx="25">
                  <c:v>100.23720772619448</c:v>
                </c:pt>
                <c:pt idx="26">
                  <c:v>99.627245001694334</c:v>
                </c:pt>
                <c:pt idx="27">
                  <c:v>99.525584547610976</c:v>
                </c:pt>
                <c:pt idx="28">
                  <c:v>97.289054557777021</c:v>
                </c:pt>
                <c:pt idx="29">
                  <c:v>97.899017282277185</c:v>
                </c:pt>
                <c:pt idx="30">
                  <c:v>95.865808200609948</c:v>
                </c:pt>
                <c:pt idx="31">
                  <c:v>93.425957302609291</c:v>
                </c:pt>
                <c:pt idx="32">
                  <c:v>93.019315486275829</c:v>
                </c:pt>
                <c:pt idx="33">
                  <c:v>90.172822771941711</c:v>
                </c:pt>
                <c:pt idx="34">
                  <c:v>89.664520501524905</c:v>
                </c:pt>
                <c:pt idx="35">
                  <c:v>84.886479159606907</c:v>
                </c:pt>
                <c:pt idx="36">
                  <c:v>88.139613690274473</c:v>
                </c:pt>
                <c:pt idx="37">
                  <c:v>88.241274144357845</c:v>
                </c:pt>
                <c:pt idx="38">
                  <c:v>86.614706879024055</c:v>
                </c:pt>
                <c:pt idx="39">
                  <c:v>84.988139613690265</c:v>
                </c:pt>
                <c:pt idx="40">
                  <c:v>84.378176889190101</c:v>
                </c:pt>
                <c:pt idx="41">
                  <c:v>84.581497797356818</c:v>
                </c:pt>
                <c:pt idx="42">
                  <c:v>84.174855981023384</c:v>
                </c:pt>
                <c:pt idx="43">
                  <c:v>84.581497797356818</c:v>
                </c:pt>
                <c:pt idx="44">
                  <c:v>84.581497797356818</c:v>
                </c:pt>
                <c:pt idx="45">
                  <c:v>82.853270077939683</c:v>
                </c:pt>
                <c:pt idx="46">
                  <c:v>84.174855981023384</c:v>
                </c:pt>
                <c:pt idx="47">
                  <c:v>80.210098271772281</c:v>
                </c:pt>
                <c:pt idx="48">
                  <c:v>83.564893256523206</c:v>
                </c:pt>
                <c:pt idx="49">
                  <c:v>87.123009149440861</c:v>
                </c:pt>
                <c:pt idx="50">
                  <c:v>86.919688241274145</c:v>
                </c:pt>
                <c:pt idx="51">
                  <c:v>85.903083700440519</c:v>
                </c:pt>
                <c:pt idx="52">
                  <c:v>86.614706879024055</c:v>
                </c:pt>
                <c:pt idx="53">
                  <c:v>88.037953236191115</c:v>
                </c:pt>
                <c:pt idx="54">
                  <c:v>86.208065062690608</c:v>
                </c:pt>
                <c:pt idx="55">
                  <c:v>85.598102338190444</c:v>
                </c:pt>
                <c:pt idx="56">
                  <c:v>82.751609623856311</c:v>
                </c:pt>
                <c:pt idx="57">
                  <c:v>84.174855981023384</c:v>
                </c:pt>
                <c:pt idx="58">
                  <c:v>83.869874618773281</c:v>
                </c:pt>
                <c:pt idx="59">
                  <c:v>86.106404608607249</c:v>
                </c:pt>
                <c:pt idx="60">
                  <c:v>84.276516435106743</c:v>
                </c:pt>
                <c:pt idx="61">
                  <c:v>83.158251440189758</c:v>
                </c:pt>
                <c:pt idx="62">
                  <c:v>82.141646899356147</c:v>
                </c:pt>
                <c:pt idx="63">
                  <c:v>82.141646899356147</c:v>
                </c:pt>
                <c:pt idx="64">
                  <c:v>82.954930532023027</c:v>
                </c:pt>
                <c:pt idx="65">
                  <c:v>83.0565909861064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B2-4A7D-89E8-6BDDA7A309D6}"/>
            </c:ext>
          </c:extLst>
        </c:ser>
        <c:ser>
          <c:idx val="1"/>
          <c:order val="1"/>
          <c:tx>
            <c:strRef>
              <c:f>'Gráfico 5'!$Y$7</c:f>
              <c:strCache>
                <c:ptCount val="1"/>
                <c:pt idx="0">
                  <c:v>Producción Manufacturera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-2.8613336655890605E-2"/>
                  <c:y val="7.05843996822652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E6-44AF-BBFF-018890A22B25}"/>
                </c:ext>
              </c:extLst>
            </c:dLbl>
            <c:dLbl>
              <c:idx val="6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E6-44AF-BBFF-018890A22B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5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5'!$W$8:$W$73</c:f>
              <c:numCache>
                <c:formatCode>General</c:formatCode>
                <c:ptCount val="66"/>
                <c:pt idx="0">
                  <c:v>2020</c:v>
                </c:pt>
                <c:pt idx="12">
                  <c:v>2021</c:v>
                </c:pt>
                <c:pt idx="24">
                  <c:v>2022</c:v>
                </c:pt>
                <c:pt idx="36">
                  <c:v>2023</c:v>
                </c:pt>
                <c:pt idx="48">
                  <c:v>2024</c:v>
                </c:pt>
                <c:pt idx="57">
                  <c:v>2025</c:v>
                </c:pt>
              </c:numCache>
            </c:numRef>
          </c:cat>
          <c:val>
            <c:numRef>
              <c:f>'Gráfico 5'!$Y$8:$Y$73</c:f>
              <c:numCache>
                <c:formatCode>0.0</c:formatCode>
                <c:ptCount val="66"/>
                <c:pt idx="0">
                  <c:v>99.461172741679889</c:v>
                </c:pt>
                <c:pt idx="1">
                  <c:v>100.22187004754362</c:v>
                </c:pt>
                <c:pt idx="2">
                  <c:v>89.57210776545169</c:v>
                </c:pt>
                <c:pt idx="3">
                  <c:v>69.698890649762291</c:v>
                </c:pt>
                <c:pt idx="4">
                  <c:v>78.161648177496062</c:v>
                </c:pt>
                <c:pt idx="5">
                  <c:v>87.290015847860559</c:v>
                </c:pt>
                <c:pt idx="6">
                  <c:v>89.57210776545169</c:v>
                </c:pt>
                <c:pt idx="7">
                  <c:v>89.001584786053897</c:v>
                </c:pt>
                <c:pt idx="8">
                  <c:v>91.47385103011095</c:v>
                </c:pt>
                <c:pt idx="9">
                  <c:v>95.087163232963562</c:v>
                </c:pt>
                <c:pt idx="10">
                  <c:v>96.513470681458031</c:v>
                </c:pt>
                <c:pt idx="11">
                  <c:v>96.41838351822507</c:v>
                </c:pt>
                <c:pt idx="12">
                  <c:v>96.988906497622835</c:v>
                </c:pt>
                <c:pt idx="13">
                  <c:v>94.992076069730615</c:v>
                </c:pt>
                <c:pt idx="14">
                  <c:v>96.41838351822507</c:v>
                </c:pt>
                <c:pt idx="15">
                  <c:v>96.228209191759134</c:v>
                </c:pt>
                <c:pt idx="16">
                  <c:v>94.992076069730615</c:v>
                </c:pt>
                <c:pt idx="17">
                  <c:v>93.280507131537263</c:v>
                </c:pt>
                <c:pt idx="18">
                  <c:v>95.562599049128394</c:v>
                </c:pt>
                <c:pt idx="19">
                  <c:v>89.857369255150573</c:v>
                </c:pt>
                <c:pt idx="20">
                  <c:v>90.047543581616509</c:v>
                </c:pt>
                <c:pt idx="21">
                  <c:v>93.851030110935056</c:v>
                </c:pt>
                <c:pt idx="22">
                  <c:v>94.89698890649764</c:v>
                </c:pt>
                <c:pt idx="23">
                  <c:v>96.133122028526159</c:v>
                </c:pt>
                <c:pt idx="24">
                  <c:v>96.038034865293213</c:v>
                </c:pt>
                <c:pt idx="25">
                  <c:v>95.75277337559433</c:v>
                </c:pt>
                <c:pt idx="26">
                  <c:v>91.093502377179107</c:v>
                </c:pt>
                <c:pt idx="27">
                  <c:v>92.805071315372444</c:v>
                </c:pt>
                <c:pt idx="28">
                  <c:v>93.851030110935056</c:v>
                </c:pt>
                <c:pt idx="29">
                  <c:v>94.706814580031704</c:v>
                </c:pt>
                <c:pt idx="30">
                  <c:v>94.326465927099861</c:v>
                </c:pt>
                <c:pt idx="31">
                  <c:v>93.470681458003185</c:v>
                </c:pt>
                <c:pt idx="32">
                  <c:v>95.75277337559433</c:v>
                </c:pt>
                <c:pt idx="33">
                  <c:v>95.277337559429498</c:v>
                </c:pt>
                <c:pt idx="34">
                  <c:v>96.038034865293213</c:v>
                </c:pt>
                <c:pt idx="35">
                  <c:v>93.56576862123616</c:v>
                </c:pt>
                <c:pt idx="36">
                  <c:v>95.277337559429498</c:v>
                </c:pt>
                <c:pt idx="37">
                  <c:v>97.65451664025359</c:v>
                </c:pt>
                <c:pt idx="38">
                  <c:v>95.562599049128394</c:v>
                </c:pt>
                <c:pt idx="39">
                  <c:v>94.801901743264679</c:v>
                </c:pt>
                <c:pt idx="40">
                  <c:v>96.038034865293213</c:v>
                </c:pt>
                <c:pt idx="41">
                  <c:v>94.231378763866886</c:v>
                </c:pt>
                <c:pt idx="42">
                  <c:v>92.99524564183838</c:v>
                </c:pt>
                <c:pt idx="43">
                  <c:v>93.090332805071341</c:v>
                </c:pt>
                <c:pt idx="44">
                  <c:v>92.424722662440601</c:v>
                </c:pt>
                <c:pt idx="45">
                  <c:v>91.664025356576886</c:v>
                </c:pt>
                <c:pt idx="46">
                  <c:v>91.568938193343925</c:v>
                </c:pt>
                <c:pt idx="47">
                  <c:v>89.191759112519833</c:v>
                </c:pt>
                <c:pt idx="48">
                  <c:v>90.332805071315391</c:v>
                </c:pt>
                <c:pt idx="49">
                  <c:v>91.568938193343925</c:v>
                </c:pt>
                <c:pt idx="50">
                  <c:v>91.283676703645028</c:v>
                </c:pt>
                <c:pt idx="51">
                  <c:v>91.664025356576886</c:v>
                </c:pt>
                <c:pt idx="52">
                  <c:v>88.526148969889078</c:v>
                </c:pt>
                <c:pt idx="53">
                  <c:v>90.237717908082431</c:v>
                </c:pt>
                <c:pt idx="54">
                  <c:v>87.290015847860559</c:v>
                </c:pt>
                <c:pt idx="55">
                  <c:v>90.237717908082431</c:v>
                </c:pt>
                <c:pt idx="56">
                  <c:v>87.670364500792417</c:v>
                </c:pt>
                <c:pt idx="57">
                  <c:v>88.145800316957235</c:v>
                </c:pt>
                <c:pt idx="58">
                  <c:v>87.860538827258353</c:v>
                </c:pt>
                <c:pt idx="59">
                  <c:v>90.332805071315391</c:v>
                </c:pt>
                <c:pt idx="60">
                  <c:v>88.526148969889078</c:v>
                </c:pt>
                <c:pt idx="61">
                  <c:v>88.145800316957235</c:v>
                </c:pt>
                <c:pt idx="62">
                  <c:v>88.05071315372426</c:v>
                </c:pt>
                <c:pt idx="63">
                  <c:v>89.667194928684651</c:v>
                </c:pt>
                <c:pt idx="64">
                  <c:v>85.483359746434246</c:v>
                </c:pt>
                <c:pt idx="65">
                  <c:v>87.099841521394623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2-4A7D-89E8-6BDDA7A30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4233024"/>
        <c:axId val="1654233504"/>
      </c:lineChart>
      <c:catAx>
        <c:axId val="165423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5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654233504"/>
        <c:crosses val="autoZero"/>
        <c:auto val="1"/>
        <c:lblAlgn val="ctr"/>
        <c:lblOffset val="100"/>
        <c:noMultiLvlLbl val="0"/>
      </c:catAx>
      <c:valAx>
        <c:axId val="1654233504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50" b="0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654233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50" b="1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1050" b="1" i="0" u="none" strike="noStrike" kern="1200" baseline="0">
          <a:solidFill>
            <a:sysClr val="windowText" lastClr="000000"/>
          </a:solidFill>
          <a:latin typeface="Avenir Next LT Pro" panose="020B0504020202020204" pitchFamily="34" charset="0"/>
          <a:ea typeface="+mn-ea"/>
          <a:cs typeface="+mn-cs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6'!$N$8</c:f>
              <c:strCache>
                <c:ptCount val="1"/>
                <c:pt idx="0">
                  <c:v>Meta de tasas de interés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6'!$M$9:$M$15</c:f>
              <c:strCache>
                <c:ptCount val="7"/>
                <c:pt idx="0">
                  <c:v>Japón</c:v>
                </c:pt>
                <c:pt idx="1">
                  <c:v>China</c:v>
                </c:pt>
                <c:pt idx="2">
                  <c:v>Área Euro</c:v>
                </c:pt>
                <c:pt idx="3">
                  <c:v>Canadá</c:v>
                </c:pt>
                <c:pt idx="4">
                  <c:v>Australia</c:v>
                </c:pt>
                <c:pt idx="5">
                  <c:v>Estados Unidos</c:v>
                </c:pt>
                <c:pt idx="6">
                  <c:v>Reino Unido</c:v>
                </c:pt>
              </c:strCache>
            </c:strRef>
          </c:cat>
          <c:val>
            <c:numRef>
              <c:f>'Gráfico 6'!$N$9:$N$15</c:f>
              <c:numCache>
                <c:formatCode>0.00</c:formatCode>
                <c:ptCount val="7"/>
                <c:pt idx="0">
                  <c:v>0.75</c:v>
                </c:pt>
                <c:pt idx="1">
                  <c:v>3</c:v>
                </c:pt>
                <c:pt idx="2">
                  <c:v>2.15</c:v>
                </c:pt>
                <c:pt idx="3">
                  <c:v>2.25</c:v>
                </c:pt>
                <c:pt idx="4">
                  <c:v>3.85</c:v>
                </c:pt>
                <c:pt idx="5">
                  <c:v>3.75</c:v>
                </c:pt>
                <c:pt idx="6">
                  <c:v>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57-4CC3-9D10-BE313675996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74073952"/>
        <c:axId val="1674076832"/>
      </c:barChart>
      <c:catAx>
        <c:axId val="167407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674076832"/>
        <c:crosses val="autoZero"/>
        <c:auto val="1"/>
        <c:lblAlgn val="ctr"/>
        <c:lblOffset val="100"/>
        <c:noMultiLvlLbl val="0"/>
      </c:catAx>
      <c:valAx>
        <c:axId val="167407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1674073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chemeClr val="tx1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0.17171296296296296"/>
          <c:w val="0.93888888888888888"/>
          <c:h val="0.61220647419072616"/>
        </c:manualLayout>
      </c:layout>
      <c:lineChart>
        <c:grouping val="standard"/>
        <c:varyColors val="0"/>
        <c:ser>
          <c:idx val="0"/>
          <c:order val="0"/>
          <c:tx>
            <c:strRef>
              <c:f>'Gráfico 7'!$C$28</c:f>
              <c:strCache>
                <c:ptCount val="1"/>
                <c:pt idx="0">
                  <c:v>Fabricación total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BB-4120-85AA-A342DFBD01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7'!$B$29:$B$39</c:f>
              <c:numCache>
                <c:formatCode>0</c:formatCode>
                <c:ptCount val="11"/>
                <c:pt idx="0">
                  <c:v>2023</c:v>
                </c:pt>
                <c:pt idx="4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'Gráfico 7'!$C$29:$C$39</c:f>
              <c:numCache>
                <c:formatCode>0.0</c:formatCode>
                <c:ptCount val="11"/>
                <c:pt idx="0">
                  <c:v>74.5</c:v>
                </c:pt>
                <c:pt idx="1">
                  <c:v>74.7</c:v>
                </c:pt>
                <c:pt idx="2">
                  <c:v>75</c:v>
                </c:pt>
                <c:pt idx="3">
                  <c:v>75.3</c:v>
                </c:pt>
                <c:pt idx="4">
                  <c:v>73.76146</c:v>
                </c:pt>
                <c:pt idx="5">
                  <c:v>74.5</c:v>
                </c:pt>
                <c:pt idx="6">
                  <c:v>74.8</c:v>
                </c:pt>
                <c:pt idx="7">
                  <c:v>75.2</c:v>
                </c:pt>
                <c:pt idx="8">
                  <c:v>74.081852280000007</c:v>
                </c:pt>
                <c:pt idx="9">
                  <c:v>74.2</c:v>
                </c:pt>
                <c:pt idx="10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BB-4120-85AA-A342DFBD0164}"/>
            </c:ext>
          </c:extLst>
        </c:ser>
        <c:ser>
          <c:idx val="1"/>
          <c:order val="1"/>
          <c:tx>
            <c:strRef>
              <c:f>'Gráfico 7'!$D$28</c:f>
              <c:strCache>
                <c:ptCount val="1"/>
                <c:pt idx="0">
                  <c:v>Industria del automóvil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6.4550908409176128E-2"/>
                  <c:y val="0.1030234426190252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64.9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D3BB-4120-85AA-A342DFBD0164}"/>
                </c:ext>
              </c:extLst>
            </c:dLbl>
            <c:dLbl>
              <c:idx val="10"/>
              <c:layout>
                <c:manualLayout>
                  <c:x val="-3.6971571735351261E-2"/>
                  <c:y val="5.32603939683527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BB-4120-85AA-A342DFBD01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7'!$B$29:$B$39</c:f>
              <c:numCache>
                <c:formatCode>0</c:formatCode>
                <c:ptCount val="11"/>
                <c:pt idx="0">
                  <c:v>2023</c:v>
                </c:pt>
                <c:pt idx="4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'Gráfico 7'!$D$29:$D$39</c:f>
              <c:numCache>
                <c:formatCode>0.0</c:formatCode>
                <c:ptCount val="11"/>
                <c:pt idx="0">
                  <c:v>72</c:v>
                </c:pt>
                <c:pt idx="1">
                  <c:v>72.7</c:v>
                </c:pt>
                <c:pt idx="2">
                  <c:v>73.7</c:v>
                </c:pt>
                <c:pt idx="3">
                  <c:v>74.599999999999994</c:v>
                </c:pt>
                <c:pt idx="4">
                  <c:v>64.870559999999998</c:v>
                </c:pt>
                <c:pt idx="5">
                  <c:v>68.8</c:v>
                </c:pt>
                <c:pt idx="6">
                  <c:v>70.3</c:v>
                </c:pt>
                <c:pt idx="7">
                  <c:v>72.2</c:v>
                </c:pt>
                <c:pt idx="8">
                  <c:v>71.903183100000007</c:v>
                </c:pt>
                <c:pt idx="9">
                  <c:v>71.599999999999994</c:v>
                </c:pt>
                <c:pt idx="10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BB-4120-85AA-A342DFBD0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31851183"/>
        <c:axId val="1531854543"/>
      </c:lineChart>
      <c:catAx>
        <c:axId val="1531851183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n-US"/>
          </a:p>
        </c:txPr>
        <c:crossAx val="1531854543"/>
        <c:crosses val="autoZero"/>
        <c:auto val="1"/>
        <c:lblAlgn val="ctr"/>
        <c:lblOffset val="100"/>
        <c:noMultiLvlLbl val="0"/>
      </c:catAx>
      <c:valAx>
        <c:axId val="153185454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5318511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 b="1">
          <a:solidFill>
            <a:schemeClr val="tx1"/>
          </a:solidFill>
          <a:latin typeface="Avenir Next LT Pro" panose="020B05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568516870454979E-2"/>
          <c:y val="4.4676522151815751E-2"/>
          <c:w val="0.93286296625909004"/>
          <c:h val="0.707638374094397"/>
        </c:manualLayout>
      </c:layout>
      <c:lineChart>
        <c:grouping val="standard"/>
        <c:varyColors val="0"/>
        <c:ser>
          <c:idx val="0"/>
          <c:order val="0"/>
          <c:tx>
            <c:strRef>
              <c:f>'Gráfico 8'!$C$27</c:f>
              <c:strCache>
                <c:ptCount val="1"/>
                <c:pt idx="0">
                  <c:v>Índice de precios al productor: general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14-4250-B27C-54AF0B9E09D5}"/>
                </c:ext>
              </c:extLst>
            </c:dLbl>
            <c:dLbl>
              <c:idx val="18"/>
              <c:layout>
                <c:manualLayout>
                  <c:x val="-4.5413813376565394E-2"/>
                  <c:y val="4.31840001125707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14-4250-B27C-54AF0B9E09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8'!$B$28:$B$61</c:f>
              <c:numCache>
                <c:formatCode>0</c:formatCode>
                <c:ptCount val="34"/>
                <c:pt idx="0">
                  <c:v>2023</c:v>
                </c:pt>
                <c:pt idx="12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'Gráfico 8'!$C$28:$C$61</c:f>
              <c:numCache>
                <c:formatCode>General</c:formatCode>
                <c:ptCount val="34"/>
                <c:pt idx="0">
                  <c:v>99.2</c:v>
                </c:pt>
                <c:pt idx="1">
                  <c:v>98.6</c:v>
                </c:pt>
                <c:pt idx="2">
                  <c:v>97.5</c:v>
                </c:pt>
                <c:pt idx="3">
                  <c:v>96.4</c:v>
                </c:pt>
                <c:pt idx="4">
                  <c:v>95.4</c:v>
                </c:pt>
                <c:pt idx="5">
                  <c:v>94.6</c:v>
                </c:pt>
                <c:pt idx="6">
                  <c:v>95.6</c:v>
                </c:pt>
                <c:pt idx="7">
                  <c:v>97</c:v>
                </c:pt>
                <c:pt idx="8">
                  <c:v>97.5</c:v>
                </c:pt>
                <c:pt idx="9">
                  <c:v>97.4</c:v>
                </c:pt>
                <c:pt idx="10">
                  <c:v>97</c:v>
                </c:pt>
                <c:pt idx="11">
                  <c:v>97.3</c:v>
                </c:pt>
                <c:pt idx="12">
                  <c:v>97.5</c:v>
                </c:pt>
                <c:pt idx="13">
                  <c:v>97.3</c:v>
                </c:pt>
                <c:pt idx="14">
                  <c:v>97.2</c:v>
                </c:pt>
                <c:pt idx="15">
                  <c:v>97.5</c:v>
                </c:pt>
                <c:pt idx="16">
                  <c:v>98.6</c:v>
                </c:pt>
                <c:pt idx="17">
                  <c:v>99.2</c:v>
                </c:pt>
                <c:pt idx="18">
                  <c:v>99.2</c:v>
                </c:pt>
                <c:pt idx="19">
                  <c:v>98.2</c:v>
                </c:pt>
                <c:pt idx="20">
                  <c:v>97.2</c:v>
                </c:pt>
                <c:pt idx="21">
                  <c:v>97.1</c:v>
                </c:pt>
                <c:pt idx="22">
                  <c:v>97.5</c:v>
                </c:pt>
                <c:pt idx="23">
                  <c:v>97.7</c:v>
                </c:pt>
                <c:pt idx="24">
                  <c:v>97.7</c:v>
                </c:pt>
                <c:pt idx="25">
                  <c:v>97.8</c:v>
                </c:pt>
                <c:pt idx="26">
                  <c:v>97.5</c:v>
                </c:pt>
                <c:pt idx="27">
                  <c:v>97.3</c:v>
                </c:pt>
                <c:pt idx="28">
                  <c:v>96.7</c:v>
                </c:pt>
                <c:pt idx="29">
                  <c:v>96.4</c:v>
                </c:pt>
                <c:pt idx="30">
                  <c:v>96.4</c:v>
                </c:pt>
                <c:pt idx="31">
                  <c:v>97.1</c:v>
                </c:pt>
                <c:pt idx="32">
                  <c:v>97.7</c:v>
                </c:pt>
                <c:pt idx="33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24-44B2-8B63-6AD66F1599E7}"/>
            </c:ext>
          </c:extLst>
        </c:ser>
        <c:ser>
          <c:idx val="1"/>
          <c:order val="1"/>
          <c:tx>
            <c:strRef>
              <c:f>'Gráfico 8'!$D$27</c:f>
              <c:strCache>
                <c:ptCount val="1"/>
                <c:pt idx="0">
                  <c:v>Índice de precios al productor: materias primas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3.760153083829329E-2"/>
                  <c:y val="5.9430008167776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14-4250-B27C-54AF0B9E09D5}"/>
                </c:ext>
              </c:extLst>
            </c:dLbl>
            <c:dLbl>
              <c:idx val="1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14-4250-B27C-54AF0B9E09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8'!$B$28:$B$61</c:f>
              <c:numCache>
                <c:formatCode>0</c:formatCode>
                <c:ptCount val="34"/>
                <c:pt idx="0">
                  <c:v>2023</c:v>
                </c:pt>
                <c:pt idx="12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'Gráfico 8'!$D$28:$D$61</c:f>
              <c:numCache>
                <c:formatCode>General</c:formatCode>
                <c:ptCount val="34"/>
                <c:pt idx="0">
                  <c:v>99.9</c:v>
                </c:pt>
                <c:pt idx="1">
                  <c:v>98.7</c:v>
                </c:pt>
                <c:pt idx="2">
                  <c:v>95.8</c:v>
                </c:pt>
                <c:pt idx="3">
                  <c:v>93.7</c:v>
                </c:pt>
                <c:pt idx="4">
                  <c:v>92.3</c:v>
                </c:pt>
                <c:pt idx="5">
                  <c:v>90.5</c:v>
                </c:pt>
                <c:pt idx="6">
                  <c:v>92.4</c:v>
                </c:pt>
                <c:pt idx="7">
                  <c:v>96</c:v>
                </c:pt>
                <c:pt idx="8">
                  <c:v>97.2</c:v>
                </c:pt>
                <c:pt idx="9">
                  <c:v>97.7</c:v>
                </c:pt>
                <c:pt idx="10">
                  <c:v>96.8</c:v>
                </c:pt>
                <c:pt idx="11">
                  <c:v>97.2</c:v>
                </c:pt>
                <c:pt idx="12">
                  <c:v>97.7</c:v>
                </c:pt>
                <c:pt idx="13">
                  <c:v>96.6</c:v>
                </c:pt>
                <c:pt idx="14">
                  <c:v>97.1</c:v>
                </c:pt>
                <c:pt idx="15">
                  <c:v>98.1</c:v>
                </c:pt>
                <c:pt idx="16">
                  <c:v>100.5</c:v>
                </c:pt>
                <c:pt idx="17">
                  <c:v>101.6</c:v>
                </c:pt>
                <c:pt idx="18">
                  <c:v>101.8</c:v>
                </c:pt>
                <c:pt idx="19">
                  <c:v>99.2</c:v>
                </c:pt>
                <c:pt idx="20">
                  <c:v>96.8</c:v>
                </c:pt>
                <c:pt idx="21">
                  <c:v>96</c:v>
                </c:pt>
                <c:pt idx="22">
                  <c:v>97.1</c:v>
                </c:pt>
                <c:pt idx="23">
                  <c:v>97.8</c:v>
                </c:pt>
                <c:pt idx="24">
                  <c:v>98.1</c:v>
                </c:pt>
                <c:pt idx="25">
                  <c:v>98.5</c:v>
                </c:pt>
                <c:pt idx="26">
                  <c:v>97.6</c:v>
                </c:pt>
                <c:pt idx="27">
                  <c:v>96.4</c:v>
                </c:pt>
                <c:pt idx="28">
                  <c:v>94.6</c:v>
                </c:pt>
                <c:pt idx="29">
                  <c:v>94.5</c:v>
                </c:pt>
                <c:pt idx="30">
                  <c:v>94.6</c:v>
                </c:pt>
                <c:pt idx="31">
                  <c:v>95.9</c:v>
                </c:pt>
                <c:pt idx="32">
                  <c:v>97.1</c:v>
                </c:pt>
                <c:pt idx="33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24-44B2-8B63-6AD66F1599E7}"/>
            </c:ext>
          </c:extLst>
        </c:ser>
        <c:ser>
          <c:idx val="2"/>
          <c:order val="2"/>
          <c:tx>
            <c:strRef>
              <c:f>'Gráfico 8'!$E$27</c:f>
              <c:strCache>
                <c:ptCount val="1"/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'Gráfico 8'!$B$28:$B$61</c:f>
              <c:numCache>
                <c:formatCode>0</c:formatCode>
                <c:ptCount val="34"/>
                <c:pt idx="0">
                  <c:v>2023</c:v>
                </c:pt>
                <c:pt idx="12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'Gráfico 8'!$E$28:$E$61</c:f>
              <c:numCache>
                <c:formatCode>General</c:formatCode>
                <c:ptCount val="3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24-44B2-8B63-6AD66F159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1622336"/>
        <c:axId val="1591623776"/>
      </c:lineChart>
      <c:catAx>
        <c:axId val="159162233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n-US"/>
          </a:p>
        </c:txPr>
        <c:crossAx val="1591623776"/>
        <c:crosses val="autoZero"/>
        <c:auto val="1"/>
        <c:lblAlgn val="ctr"/>
        <c:lblOffset val="100"/>
        <c:noMultiLvlLbl val="0"/>
      </c:catAx>
      <c:valAx>
        <c:axId val="15916237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591622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7.0005848372528157E-2"/>
          <c:y val="0.81888882475260205"/>
          <c:w val="0.84966365760827411"/>
          <c:h val="0.154291257269887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 b="1">
          <a:solidFill>
            <a:schemeClr val="tx1"/>
          </a:solidFill>
          <a:latin typeface="Avenir Next LT Pro" panose="020B05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951253646088457E-2"/>
          <c:y val="3.4591194968553458E-2"/>
          <c:w val="0.96078948730257385"/>
          <c:h val="0.652891843708215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9'!$Q$8</c:f>
              <c:strCache>
                <c:ptCount val="1"/>
                <c:pt idx="0">
                  <c:v>2026*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rgbClr val="002060"/>
              </a:solidFill>
            </a:ln>
            <a:effectLst/>
          </c:spPr>
          <c:invertIfNegative val="0"/>
          <c:cat>
            <c:strRef>
              <c:f>'Gráfico 9'!$O$10:$O$41</c:f>
              <c:strCache>
                <c:ptCount val="32"/>
                <c:pt idx="0">
                  <c:v>Venezuela</c:v>
                </c:pt>
                <c:pt idx="1">
                  <c:v>Paraguay</c:v>
                </c:pt>
                <c:pt idx="2">
                  <c:v>Antigua y Barbuda</c:v>
                </c:pt>
                <c:pt idx="3">
                  <c:v>San Vicente y las Granadinas</c:v>
                </c:pt>
                <c:pt idx="4">
                  <c:v>Argentina</c:v>
                </c:pt>
                <c:pt idx="5">
                  <c:v>Dominica</c:v>
                </c:pt>
                <c:pt idx="6">
                  <c:v>Costa Rica</c:v>
                </c:pt>
                <c:pt idx="7">
                  <c:v>Guatemala</c:v>
                </c:pt>
                <c:pt idx="8">
                  <c:v>Honduras</c:v>
                </c:pt>
                <c:pt idx="9">
                  <c:v>Panamá</c:v>
                </c:pt>
                <c:pt idx="10">
                  <c:v>Granada</c:v>
                </c:pt>
                <c:pt idx="11">
                  <c:v>Nicaragua</c:v>
                </c:pt>
                <c:pt idx="12">
                  <c:v>El Salvador</c:v>
                </c:pt>
                <c:pt idx="13">
                  <c:v>Perú</c:v>
                </c:pt>
                <c:pt idx="14">
                  <c:v>Suriname</c:v>
                </c:pt>
                <c:pt idx="15">
                  <c:v>Ecuador</c:v>
                </c:pt>
                <c:pt idx="16">
                  <c:v>República Dominicana</c:v>
                </c:pt>
                <c:pt idx="17">
                  <c:v>Barbados</c:v>
                </c:pt>
                <c:pt idx="18">
                  <c:v>Santa Lucía</c:v>
                </c:pt>
                <c:pt idx="19">
                  <c:v>Colombia</c:v>
                </c:pt>
                <c:pt idx="20">
                  <c:v>Brasil</c:v>
                </c:pt>
                <c:pt idx="21">
                  <c:v>Chile</c:v>
                </c:pt>
                <c:pt idx="22">
                  <c:v>Uruguay</c:v>
                </c:pt>
                <c:pt idx="23">
                  <c:v>Bahamas</c:v>
                </c:pt>
                <c:pt idx="24">
                  <c:v>Belice</c:v>
                </c:pt>
                <c:pt idx="25">
                  <c:v>Jamaica</c:v>
                </c:pt>
                <c:pt idx="26">
                  <c:v>Trinidad y Tobago</c:v>
                </c:pt>
                <c:pt idx="27">
                  <c:v>San Cristóbal y Nieves</c:v>
                </c:pt>
                <c:pt idx="28">
                  <c:v>Bolivia</c:v>
                </c:pt>
                <c:pt idx="29">
                  <c:v>México</c:v>
                </c:pt>
                <c:pt idx="30">
                  <c:v>Cuba</c:v>
                </c:pt>
                <c:pt idx="31">
                  <c:v>Haití</c:v>
                </c:pt>
              </c:strCache>
            </c:strRef>
          </c:cat>
          <c:val>
            <c:numRef>
              <c:f>'Gráfico 9'!$Q$10:$Q$41</c:f>
              <c:numCache>
                <c:formatCode>General</c:formatCode>
                <c:ptCount val="32"/>
                <c:pt idx="0">
                  <c:v>3</c:v>
                </c:pt>
                <c:pt idx="1">
                  <c:v>4.5</c:v>
                </c:pt>
                <c:pt idx="2">
                  <c:v>5</c:v>
                </c:pt>
                <c:pt idx="3">
                  <c:v>3.6</c:v>
                </c:pt>
                <c:pt idx="4">
                  <c:v>3.8</c:v>
                </c:pt>
                <c:pt idx="5">
                  <c:v>3.1</c:v>
                </c:pt>
                <c:pt idx="6">
                  <c:v>3.9</c:v>
                </c:pt>
                <c:pt idx="7">
                  <c:v>3.8</c:v>
                </c:pt>
                <c:pt idx="8">
                  <c:v>3.9</c:v>
                </c:pt>
                <c:pt idx="9">
                  <c:v>3.7</c:v>
                </c:pt>
                <c:pt idx="10">
                  <c:v>3.1</c:v>
                </c:pt>
                <c:pt idx="11">
                  <c:v>3.4</c:v>
                </c:pt>
                <c:pt idx="12">
                  <c:v>3.4</c:v>
                </c:pt>
                <c:pt idx="13">
                  <c:v>3</c:v>
                </c:pt>
                <c:pt idx="14">
                  <c:v>3.4</c:v>
                </c:pt>
                <c:pt idx="15">
                  <c:v>2.2000000000000002</c:v>
                </c:pt>
                <c:pt idx="16">
                  <c:v>3.6</c:v>
                </c:pt>
                <c:pt idx="17">
                  <c:v>2.1</c:v>
                </c:pt>
                <c:pt idx="18">
                  <c:v>2.8</c:v>
                </c:pt>
                <c:pt idx="19">
                  <c:v>2.7</c:v>
                </c:pt>
                <c:pt idx="20">
                  <c:v>2</c:v>
                </c:pt>
                <c:pt idx="21">
                  <c:v>2.2000000000000002</c:v>
                </c:pt>
                <c:pt idx="22">
                  <c:v>2.1</c:v>
                </c:pt>
                <c:pt idx="23">
                  <c:v>2</c:v>
                </c:pt>
                <c:pt idx="24">
                  <c:v>2.6</c:v>
                </c:pt>
                <c:pt idx="25">
                  <c:v>1.4</c:v>
                </c:pt>
                <c:pt idx="26">
                  <c:v>0.9</c:v>
                </c:pt>
                <c:pt idx="27">
                  <c:v>2.6</c:v>
                </c:pt>
                <c:pt idx="28">
                  <c:v>0.5</c:v>
                </c:pt>
                <c:pt idx="29">
                  <c:v>1.3</c:v>
                </c:pt>
                <c:pt idx="30">
                  <c:v>0.1</c:v>
                </c:pt>
                <c:pt idx="31">
                  <c:v>-1.2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EB1C-4839-8565-18349A275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81012976"/>
        <c:axId val="1681008512"/>
        <c:extLst/>
      </c:barChart>
      <c:catAx>
        <c:axId val="168101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n-US"/>
          </a:p>
        </c:txPr>
        <c:crossAx val="1681008512"/>
        <c:crosses val="autoZero"/>
        <c:auto val="1"/>
        <c:lblAlgn val="ctr"/>
        <c:lblOffset val="100"/>
        <c:noMultiLvlLbl val="0"/>
      </c:catAx>
      <c:valAx>
        <c:axId val="16810085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681012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chemeClr val="tx1"/>
          </a:solidFill>
          <a:latin typeface="Avenir Next LT Pro" panose="020B05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image" Target="../media/image13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3.png"/><Relationship Id="rId1" Type="http://schemas.openxmlformats.org/officeDocument/2006/relationships/image" Target="../media/image1.png"/><Relationship Id="rId4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4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4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4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9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chart" Target="../charts/chart13.xml"/><Relationship Id="rId4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3.png"/><Relationship Id="rId1" Type="http://schemas.openxmlformats.org/officeDocument/2006/relationships/chart" Target="../charts/chart14.xml"/><Relationship Id="rId4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25.pn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1.png"/><Relationship Id="rId1" Type="http://schemas.openxmlformats.org/officeDocument/2006/relationships/image" Target="../media/image2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2" Type="http://schemas.openxmlformats.org/officeDocument/2006/relationships/image" Target="../media/image1.png"/><Relationship Id="rId1" Type="http://schemas.openxmlformats.org/officeDocument/2006/relationships/image" Target="../media/image25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3.png"/><Relationship Id="rId1" Type="http://schemas.openxmlformats.org/officeDocument/2006/relationships/chart" Target="../charts/chart15.xml"/><Relationship Id="rId4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png"/><Relationship Id="rId2" Type="http://schemas.openxmlformats.org/officeDocument/2006/relationships/image" Target="../media/image23.png"/><Relationship Id="rId1" Type="http://schemas.openxmlformats.org/officeDocument/2006/relationships/chart" Target="../charts/chart16.xml"/><Relationship Id="rId4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png"/><Relationship Id="rId2" Type="http://schemas.openxmlformats.org/officeDocument/2006/relationships/image" Target="../media/image28.png"/><Relationship Id="rId1" Type="http://schemas.openxmlformats.org/officeDocument/2006/relationships/chart" Target="../charts/chart17.xml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image" Target="../media/image31.png"/><Relationship Id="rId1" Type="http://schemas.openxmlformats.org/officeDocument/2006/relationships/image" Target="../media/image30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1.png"/><Relationship Id="rId1" Type="http://schemas.openxmlformats.org/officeDocument/2006/relationships/image" Target="../media/image30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1.png"/><Relationship Id="rId1" Type="http://schemas.openxmlformats.org/officeDocument/2006/relationships/image" Target="../media/image30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image" Target="../media/image31.png"/><Relationship Id="rId1" Type="http://schemas.openxmlformats.org/officeDocument/2006/relationships/image" Target="../media/image30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9.png"/><Relationship Id="rId1" Type="http://schemas.openxmlformats.org/officeDocument/2006/relationships/image" Target="../media/image3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7.png"/><Relationship Id="rId4" Type="http://schemas.openxmlformats.org/officeDocument/2006/relationships/chart" Target="../charts/chart3.xml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5.jpeg"/><Relationship Id="rId2" Type="http://schemas.openxmlformats.org/officeDocument/2006/relationships/image" Target="../media/image34.png"/><Relationship Id="rId1" Type="http://schemas.openxmlformats.org/officeDocument/2006/relationships/image" Target="../media/image33.pn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image" Target="../media/image34.png"/><Relationship Id="rId1" Type="http://schemas.openxmlformats.org/officeDocument/2006/relationships/image" Target="../media/image33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image" Target="../media/image34.png"/><Relationship Id="rId1" Type="http://schemas.openxmlformats.org/officeDocument/2006/relationships/image" Target="../media/image33.pn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image" Target="../media/image34.png"/><Relationship Id="rId1" Type="http://schemas.openxmlformats.org/officeDocument/2006/relationships/image" Target="../media/image33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4.png"/><Relationship Id="rId2" Type="http://schemas.openxmlformats.org/officeDocument/2006/relationships/image" Target="../media/image33.png"/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4.png"/><Relationship Id="rId2" Type="http://schemas.openxmlformats.org/officeDocument/2006/relationships/image" Target="../media/image33.png"/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7.png"/><Relationship Id="rId2" Type="http://schemas.openxmlformats.org/officeDocument/2006/relationships/image" Target="../media/image36.png"/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4.png"/><Relationship Id="rId1" Type="http://schemas.openxmlformats.org/officeDocument/2006/relationships/image" Target="../media/image30.png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4.png"/><Relationship Id="rId1" Type="http://schemas.openxmlformats.org/officeDocument/2006/relationships/image" Target="../media/image30.pn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4.png"/><Relationship Id="rId1" Type="http://schemas.openxmlformats.org/officeDocument/2006/relationships/image" Target="../media/image30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8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9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image" Target="../media/image10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image" Target="../media/image11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image" Target="../media/image1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440055</xdr:colOff>
      <xdr:row>4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A72DAE-D7D9-4E96-AAE2-9334E510C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005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348343</xdr:colOff>
      <xdr:row>0</xdr:row>
      <xdr:rowOff>0</xdr:rowOff>
    </xdr:from>
    <xdr:to>
      <xdr:col>9</xdr:col>
      <xdr:colOff>782955</xdr:colOff>
      <xdr:row>2</xdr:row>
      <xdr:rowOff>168651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B31E8CD-761B-486D-8706-8DD49F828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8843" y="0"/>
          <a:ext cx="1346291" cy="65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640611</xdr:colOff>
      <xdr:row>7</xdr:row>
      <xdr:rowOff>47308</xdr:rowOff>
    </xdr:from>
    <xdr:to>
      <xdr:col>9</xdr:col>
      <xdr:colOff>97155</xdr:colOff>
      <xdr:row>22</xdr:row>
      <xdr:rowOff>39529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192846F-CD4E-DF76-0343-18423E1440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488156</xdr:colOff>
      <xdr:row>0</xdr:row>
      <xdr:rowOff>0</xdr:rowOff>
    </xdr:from>
    <xdr:to>
      <xdr:col>1</xdr:col>
      <xdr:colOff>898071</xdr:colOff>
      <xdr:row>3</xdr:row>
      <xdr:rowOff>81943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735BF2B-0CE1-4E61-B516-141BE2DA812C}"/>
            </a:ext>
            <a:ext uri="{147F2762-F138-4A5C-976F-8EAC2B608ADB}">
              <a16:predDERef xmlns:a16="http://schemas.microsoft.com/office/drawing/2014/main" pre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8156" y="0"/>
          <a:ext cx="1430451" cy="80312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440055</xdr:colOff>
      <xdr:row>6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618838A-1C6F-4409-94FB-A74733F8C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577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466724</xdr:colOff>
      <xdr:row>0</xdr:row>
      <xdr:rowOff>0</xdr:rowOff>
    </xdr:from>
    <xdr:to>
      <xdr:col>1</xdr:col>
      <xdr:colOff>821055</xdr:colOff>
      <xdr:row>2</xdr:row>
      <xdr:rowOff>134647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B3A93BA-D2EF-420A-988C-715A4D823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29" y="0"/>
          <a:ext cx="1148716" cy="589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969916</xdr:colOff>
      <xdr:row>8</xdr:row>
      <xdr:rowOff>117836</xdr:rowOff>
    </xdr:from>
    <xdr:to>
      <xdr:col>9</xdr:col>
      <xdr:colOff>163286</xdr:colOff>
      <xdr:row>23</xdr:row>
      <xdr:rowOff>54428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35CD19E-AAF1-92A4-963A-CEC0CC7AF0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217715</xdr:colOff>
      <xdr:row>0</xdr:row>
      <xdr:rowOff>54428</xdr:rowOff>
    </xdr:from>
    <xdr:to>
      <xdr:col>12</xdr:col>
      <xdr:colOff>95453</xdr:colOff>
      <xdr:row>5</xdr:row>
      <xdr:rowOff>169897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133C5D8-DAD5-45CE-BFFF-D5F526BBD80B}"/>
            </a:ext>
            <a:ext uri="{147F2762-F138-4A5C-976F-8EAC2B608ADB}">
              <a16:predDERef xmlns:a16="http://schemas.microsoft.com/office/drawing/2014/main" pre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74036" y="54428"/>
          <a:ext cx="2232046" cy="119424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440055</xdr:colOff>
      <xdr:row>7</xdr:row>
      <xdr:rowOff>72390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A80E8C1-D228-4737-B8A6-869F150A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5770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466724</xdr:colOff>
      <xdr:row>0</xdr:row>
      <xdr:rowOff>0</xdr:rowOff>
    </xdr:from>
    <xdr:to>
      <xdr:col>2</xdr:col>
      <xdr:colOff>59055</xdr:colOff>
      <xdr:row>3</xdr:row>
      <xdr:rowOff>35587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8449B68-15AD-47D9-9A2D-5F138E65B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29" y="0"/>
          <a:ext cx="1177291" cy="730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285749</xdr:colOff>
      <xdr:row>0</xdr:row>
      <xdr:rowOff>0</xdr:rowOff>
    </xdr:from>
    <xdr:to>
      <xdr:col>10</xdr:col>
      <xdr:colOff>174169</xdr:colOff>
      <xdr:row>5</xdr:row>
      <xdr:rowOff>93152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E9FD1D7-2AC1-4E09-BB30-BBEA88CE6E9E}"/>
            </a:ext>
            <a:ext uri="{147F2762-F138-4A5C-976F-8EAC2B608ADB}">
              <a16:predDERef xmlns:a16="http://schemas.microsoft.com/office/drawing/2014/main" pre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274968" y="0"/>
          <a:ext cx="2253477" cy="1168525"/>
        </a:xfrm>
        <a:prstGeom prst="rect">
          <a:avLst/>
        </a:prstGeom>
      </xdr:spPr>
    </xdr:pic>
    <xdr:clientData/>
  </xdr:twoCellAnchor>
  <xdr:twoCellAnchor>
    <xdr:from>
      <xdr:col>2</xdr:col>
      <xdr:colOff>173832</xdr:colOff>
      <xdr:row>9</xdr:row>
      <xdr:rowOff>11906</xdr:rowOff>
    </xdr:from>
    <xdr:to>
      <xdr:col>7</xdr:col>
      <xdr:colOff>439579</xdr:colOff>
      <xdr:row>26</xdr:row>
      <xdr:rowOff>170974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5B5FECC1-BB07-43C2-9571-F35E852682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266701</xdr:colOff>
      <xdr:row>5</xdr:row>
      <xdr:rowOff>54155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1151EFF-3F2D-4727-9710-4865D0ECB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66700" cy="1134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304799</xdr:colOff>
      <xdr:row>0</xdr:row>
      <xdr:rowOff>0</xdr:rowOff>
    </xdr:from>
    <xdr:to>
      <xdr:col>1</xdr:col>
      <xdr:colOff>589436</xdr:colOff>
      <xdr:row>2</xdr:row>
      <xdr:rowOff>131445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8CE6C72-1BC2-4C8B-8A3E-48895ED07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799" y="0"/>
          <a:ext cx="1088547" cy="607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317499</xdr:colOff>
      <xdr:row>0</xdr:row>
      <xdr:rowOff>0</xdr:rowOff>
    </xdr:from>
    <xdr:to>
      <xdr:col>9</xdr:col>
      <xdr:colOff>187821</xdr:colOff>
      <xdr:row>5</xdr:row>
      <xdr:rowOff>98550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276D07C-1C83-4BE6-844B-47F374CDD395}"/>
            </a:ext>
            <a:ext uri="{147F2762-F138-4A5C-976F-8EAC2B608ADB}">
              <a16:predDERef xmlns:a16="http://schemas.microsoft.com/office/drawing/2014/main" pre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863666" y="0"/>
          <a:ext cx="2251572" cy="1178050"/>
        </a:xfrm>
        <a:prstGeom prst="rect">
          <a:avLst/>
        </a:prstGeom>
      </xdr:spPr>
    </xdr:pic>
    <xdr:clientData/>
  </xdr:twoCellAnchor>
  <xdr:twoCellAnchor>
    <xdr:from>
      <xdr:col>2</xdr:col>
      <xdr:colOff>581750</xdr:colOff>
      <xdr:row>10</xdr:row>
      <xdr:rowOff>10885</xdr:rowOff>
    </xdr:from>
    <xdr:to>
      <xdr:col>5</xdr:col>
      <xdr:colOff>402770</xdr:colOff>
      <xdr:row>23</xdr:row>
      <xdr:rowOff>95854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CF0DA84-ACD8-3984-1A78-B6F55E7BBE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0.45829</cdr:x>
      <cdr:y>0.19727</cdr:y>
    </cdr:from>
    <cdr:to>
      <cdr:x>0.88847</cdr:x>
      <cdr:y>0.46996</cdr:y>
    </cdr:to>
    <cdr:cxnSp macro="">
      <cdr:nvCxnSpPr>
        <cdr:cNvPr id="2" name="Conector recto de flecha 1">
          <a:extLst xmlns:a="http://schemas.openxmlformats.org/drawingml/2006/main">
            <a:ext uri="{FF2B5EF4-FFF2-40B4-BE49-F238E27FC236}">
              <a16:creationId xmlns:a16="http://schemas.microsoft.com/office/drawing/2014/main" id="{FD26B707-D024-5F01-592A-5C582B93AB91}"/>
            </a:ext>
          </a:extLst>
        </cdr:cNvPr>
        <cdr:cNvCxnSpPr/>
      </cdr:nvCxnSpPr>
      <cdr:spPr>
        <a:xfrm xmlns:a="http://schemas.openxmlformats.org/drawingml/2006/main" flipV="1">
          <a:off x="2992966" y="542288"/>
          <a:ext cx="2809452" cy="749592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C00000"/>
          </a:solidFill>
          <a:tailEnd type="triangle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266701</xdr:colOff>
      <xdr:row>6</xdr:row>
      <xdr:rowOff>16055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E829C6E-9229-46FD-872F-70DB8897E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66700" cy="1277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304799</xdr:colOff>
      <xdr:row>0</xdr:row>
      <xdr:rowOff>0</xdr:rowOff>
    </xdr:from>
    <xdr:to>
      <xdr:col>1</xdr:col>
      <xdr:colOff>266700</xdr:colOff>
      <xdr:row>2</xdr:row>
      <xdr:rowOff>40188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85A3D8B-B616-4432-B82D-3B4BCD4E0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799" y="0"/>
          <a:ext cx="752476" cy="506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345282</xdr:colOff>
      <xdr:row>5</xdr:row>
      <xdr:rowOff>0</xdr:rowOff>
    </xdr:from>
    <xdr:to>
      <xdr:col>16</xdr:col>
      <xdr:colOff>478633</xdr:colOff>
      <xdr:row>31</xdr:row>
      <xdr:rowOff>164783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A8DBE42-0E78-428F-AA14-2A7BCFA3A1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130969</xdr:colOff>
      <xdr:row>0</xdr:row>
      <xdr:rowOff>0</xdr:rowOff>
    </xdr:from>
    <xdr:to>
      <xdr:col>13</xdr:col>
      <xdr:colOff>15578</xdr:colOff>
      <xdr:row>5</xdr:row>
      <xdr:rowOff>98867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6E49D51-8619-474E-BBF4-73A76A369C1B}"/>
            </a:ext>
            <a:ext uri="{147F2762-F138-4A5C-976F-8EAC2B608ADB}">
              <a16:predDERef xmlns:a16="http://schemas.microsoft.com/office/drawing/2014/main" pre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989094" y="0"/>
          <a:ext cx="2249667" cy="117043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0</xdr:rowOff>
    </xdr:from>
    <xdr:to>
      <xdr:col>0</xdr:col>
      <xdr:colOff>314326</xdr:colOff>
      <xdr:row>7</xdr:row>
      <xdr:rowOff>815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8C1EA52-4684-4D26-9069-ABB179A1E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0"/>
          <a:ext cx="266700" cy="14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304799</xdr:colOff>
      <xdr:row>0</xdr:row>
      <xdr:rowOff>0</xdr:rowOff>
    </xdr:from>
    <xdr:to>
      <xdr:col>1</xdr:col>
      <xdr:colOff>449580</xdr:colOff>
      <xdr:row>2</xdr:row>
      <xdr:rowOff>146868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D85CF8A-4E06-4569-8A06-E987A2D59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799" y="0"/>
          <a:ext cx="754381" cy="512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130969</xdr:colOff>
      <xdr:row>0</xdr:row>
      <xdr:rowOff>0</xdr:rowOff>
    </xdr:from>
    <xdr:to>
      <xdr:col>13</xdr:col>
      <xdr:colOff>564218</xdr:colOff>
      <xdr:row>6</xdr:row>
      <xdr:rowOff>83627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458E35F-7611-4A82-9B8C-2FBCEB091B53}"/>
            </a:ext>
            <a:ext uri="{147F2762-F138-4A5C-976F-8EAC2B608ADB}">
              <a16:predDERef xmlns:a16="http://schemas.microsoft.com/office/drawing/2014/main" pre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055769" y="0"/>
          <a:ext cx="2262049" cy="118090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0</xdr:row>
      <xdr:rowOff>0</xdr:rowOff>
    </xdr:from>
    <xdr:to>
      <xdr:col>1</xdr:col>
      <xdr:colOff>320041</xdr:colOff>
      <xdr:row>7</xdr:row>
      <xdr:rowOff>168455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E0A77C-03A3-4429-81D5-45B3D5D4C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1" y="0"/>
          <a:ext cx="266700" cy="14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304799</xdr:colOff>
      <xdr:row>0</xdr:row>
      <xdr:rowOff>0</xdr:rowOff>
    </xdr:from>
    <xdr:to>
      <xdr:col>2</xdr:col>
      <xdr:colOff>440055</xdr:colOff>
      <xdr:row>3</xdr:row>
      <xdr:rowOff>55428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B183E93-23BE-47C1-953D-3489D70C6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799" y="0"/>
          <a:ext cx="752476" cy="611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130969</xdr:colOff>
      <xdr:row>0</xdr:row>
      <xdr:rowOff>0</xdr:rowOff>
    </xdr:from>
    <xdr:to>
      <xdr:col>14</xdr:col>
      <xdr:colOff>554693</xdr:colOff>
      <xdr:row>7</xdr:row>
      <xdr:rowOff>76007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21C2355-EF4B-45FA-80F0-1B2346D3ADF1}"/>
            </a:ext>
            <a:ext uri="{147F2762-F138-4A5C-976F-8EAC2B608ADB}">
              <a16:predDERef xmlns:a16="http://schemas.microsoft.com/office/drawing/2014/main" pre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193179" y="0"/>
          <a:ext cx="2256334" cy="134283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10584</xdr:colOff>
      <xdr:row>0</xdr:row>
      <xdr:rowOff>0</xdr:rowOff>
    </xdr:from>
    <xdr:to>
      <xdr:col>0</xdr:col>
      <xdr:colOff>277284</xdr:colOff>
      <xdr:row>7</xdr:row>
      <xdr:rowOff>168455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84A186-9C2E-4117-B153-969FFE2E1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4" y="0"/>
          <a:ext cx="266700" cy="1607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304799</xdr:colOff>
      <xdr:row>0</xdr:row>
      <xdr:rowOff>0</xdr:rowOff>
    </xdr:from>
    <xdr:to>
      <xdr:col>0</xdr:col>
      <xdr:colOff>1045845</xdr:colOff>
      <xdr:row>3</xdr:row>
      <xdr:rowOff>59238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892C9E-5D36-4B26-B5C4-98143F2BC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799" y="0"/>
          <a:ext cx="752476" cy="611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12859</xdr:colOff>
      <xdr:row>0</xdr:row>
      <xdr:rowOff>0</xdr:rowOff>
    </xdr:from>
    <xdr:to>
      <xdr:col>12</xdr:col>
      <xdr:colOff>434678</xdr:colOff>
      <xdr:row>7</xdr:row>
      <xdr:rowOff>76007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18B771F-030A-4408-8C01-CD2523F7416C}"/>
            </a:ext>
            <a:ext uri="{147F2762-F138-4A5C-976F-8EAC2B608ADB}">
              <a16:predDERef xmlns:a16="http://schemas.microsoft.com/office/drawing/2014/main" pre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833942" y="0"/>
          <a:ext cx="2263319" cy="151534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10584</xdr:colOff>
      <xdr:row>0</xdr:row>
      <xdr:rowOff>0</xdr:rowOff>
    </xdr:from>
    <xdr:to>
      <xdr:col>0</xdr:col>
      <xdr:colOff>282999</xdr:colOff>
      <xdr:row>8</xdr:row>
      <xdr:rowOff>172265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427C23-4292-40A9-AA05-309A3BCC2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9" y="0"/>
          <a:ext cx="266700" cy="16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304799</xdr:colOff>
      <xdr:row>0</xdr:row>
      <xdr:rowOff>0</xdr:rowOff>
    </xdr:from>
    <xdr:to>
      <xdr:col>1</xdr:col>
      <xdr:colOff>245745</xdr:colOff>
      <xdr:row>4</xdr:row>
      <xdr:rowOff>17328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72134E-F743-45AB-BBAB-DC8B590A2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799" y="0"/>
          <a:ext cx="744856" cy="750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12859</xdr:colOff>
      <xdr:row>0</xdr:row>
      <xdr:rowOff>0</xdr:rowOff>
    </xdr:from>
    <xdr:to>
      <xdr:col>11</xdr:col>
      <xdr:colOff>686138</xdr:colOff>
      <xdr:row>8</xdr:row>
      <xdr:rowOff>56957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797D1B7-3A65-4642-A84A-83E7CCA3B10E}"/>
            </a:ext>
            <a:ext uri="{147F2762-F138-4A5C-976F-8EAC2B608ADB}">
              <a16:predDERef xmlns:a16="http://schemas.microsoft.com/office/drawing/2014/main" pre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827169" y="0"/>
          <a:ext cx="2250619" cy="1514282"/>
        </a:xfrm>
        <a:prstGeom prst="rect">
          <a:avLst/>
        </a:prstGeom>
      </xdr:spPr>
    </xdr:pic>
    <xdr:clientData/>
  </xdr:twoCellAnchor>
  <xdr:twoCellAnchor editAs="oneCell">
    <xdr:from>
      <xdr:col>1</xdr:col>
      <xdr:colOff>120015</xdr:colOff>
      <xdr:row>8</xdr:row>
      <xdr:rowOff>120015</xdr:rowOff>
    </xdr:from>
    <xdr:to>
      <xdr:col>8</xdr:col>
      <xdr:colOff>16510</xdr:colOff>
      <xdr:row>20</xdr:row>
      <xdr:rowOff>78740</xdr:rowOff>
    </xdr:to>
    <xdr:pic>
      <xdr:nvPicPr>
        <xdr:cNvPr id="5" name="Picture 1" descr="Gráfico, Gráfico de líneas&#10;&#10;El contenido generado por IA puede ser incorrecto.">
          <a:extLst>
            <a:ext uri="{FF2B5EF4-FFF2-40B4-BE49-F238E27FC236}">
              <a16:creationId xmlns:a16="http://schemas.microsoft.com/office/drawing/2014/main" id="{0DC19D18-EDC9-996E-8997-1BC2C8A52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" y="1853565"/>
          <a:ext cx="5426710" cy="2130425"/>
        </a:xfrm>
        <a:prstGeom prst="rect">
          <a:avLst/>
        </a:prstGeom>
        <a:noFill/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4</xdr:row>
      <xdr:rowOff>150495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35A0269-8943-47EB-AA77-44DFE07B8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5770" cy="882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616256</xdr:colOff>
      <xdr:row>0</xdr:row>
      <xdr:rowOff>35720</xdr:rowOff>
    </xdr:from>
    <xdr:to>
      <xdr:col>0</xdr:col>
      <xdr:colOff>621971</xdr:colOff>
      <xdr:row>4</xdr:row>
      <xdr:rowOff>16670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EF3C665-08B4-4222-BFFF-825C65CBB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18161" y="35720"/>
          <a:ext cx="1490209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995363</xdr:colOff>
      <xdr:row>0</xdr:row>
      <xdr:rowOff>71438</xdr:rowOff>
    </xdr:from>
    <xdr:to>
      <xdr:col>10</xdr:col>
      <xdr:colOff>1001078</xdr:colOff>
      <xdr:row>4</xdr:row>
      <xdr:rowOff>38576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E76E0B3-C64C-49D0-8A7F-1056B2F38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5243" y="69533"/>
          <a:ext cx="1601629" cy="700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202407</xdr:colOff>
      <xdr:row>0</xdr:row>
      <xdr:rowOff>23812</xdr:rowOff>
    </xdr:from>
    <xdr:to>
      <xdr:col>0</xdr:col>
      <xdr:colOff>646272</xdr:colOff>
      <xdr:row>3</xdr:row>
      <xdr:rowOff>179546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EE4A142-F648-42A6-A705-0FAA2CDF6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7" y="23812"/>
          <a:ext cx="443865" cy="883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36660</xdr:colOff>
      <xdr:row>0</xdr:row>
      <xdr:rowOff>59532</xdr:rowOff>
    </xdr:from>
    <xdr:to>
      <xdr:col>1</xdr:col>
      <xdr:colOff>1529727</xdr:colOff>
      <xdr:row>3</xdr:row>
      <xdr:rowOff>53341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AC73EE1-FA5D-43E5-8654-BEE58E8A6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22473" y="59532"/>
          <a:ext cx="1491162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124302</xdr:colOff>
      <xdr:row>0</xdr:row>
      <xdr:rowOff>91440</xdr:rowOff>
    </xdr:from>
    <xdr:to>
      <xdr:col>12</xdr:col>
      <xdr:colOff>326709</xdr:colOff>
      <xdr:row>3</xdr:row>
      <xdr:rowOff>58102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FCA0EC4-C012-40A0-9851-7BCD1F465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3365" y="91440"/>
          <a:ext cx="1611154" cy="696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0</xdr:col>
      <xdr:colOff>495300</xdr:colOff>
      <xdr:row>4</xdr:row>
      <xdr:rowOff>167640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538970-93A3-46F4-8799-D66CDE052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" y="38100"/>
          <a:ext cx="445770" cy="102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0</xdr:row>
      <xdr:rowOff>0</xdr:rowOff>
    </xdr:from>
    <xdr:to>
      <xdr:col>3</xdr:col>
      <xdr:colOff>516255</xdr:colOff>
      <xdr:row>3</xdr:row>
      <xdr:rowOff>133350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3C21737-B826-4E73-9775-AA9CD0A69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" y="0"/>
          <a:ext cx="1592580" cy="8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600075</xdr:colOff>
      <xdr:row>0</xdr:row>
      <xdr:rowOff>0</xdr:rowOff>
    </xdr:from>
    <xdr:to>
      <xdr:col>16</xdr:col>
      <xdr:colOff>323236</xdr:colOff>
      <xdr:row>5</xdr:row>
      <xdr:rowOff>117918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05A4E08-6269-43AF-B813-B0DE76D65036}"/>
            </a:ext>
            <a:ext uri="{147F2762-F138-4A5C-976F-8EAC2B608ADB}">
              <a16:predDERef xmlns:a16="http://schemas.microsoft.com/office/drawing/2014/main" pre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363075" y="0"/>
          <a:ext cx="2251096" cy="121329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735806</xdr:colOff>
      <xdr:row>0</xdr:row>
      <xdr:rowOff>161925</xdr:rowOff>
    </xdr:from>
    <xdr:ext cx="1981201" cy="987762"/>
    <xdr:pic>
      <xdr:nvPicPr>
        <xdr:cNvPr id="2" name="Imagen 1">
          <a:extLst>
            <a:ext uri="{FF2B5EF4-FFF2-40B4-BE49-F238E27FC236}">
              <a16:creationId xmlns:a16="http://schemas.microsoft.com/office/drawing/2014/main" id="{E48C4E1D-ACC0-4CE7-AC76-94A36CB0D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16026" y="161925"/>
          <a:ext cx="1981201" cy="987762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476250</xdr:colOff>
      <xdr:row>8</xdr:row>
      <xdr:rowOff>117671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830684-EFE6-427C-BEF7-E398F22AD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472440" cy="2086012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0</xdr:row>
      <xdr:rowOff>0</xdr:rowOff>
    </xdr:from>
    <xdr:to>
      <xdr:col>3</xdr:col>
      <xdr:colOff>9863</xdr:colOff>
      <xdr:row>5</xdr:row>
      <xdr:rowOff>92835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100053A-8E31-4E18-B9B8-DE7EF592E102}"/>
            </a:ext>
            <a:ext uri="{147F2762-F138-4A5C-976F-8EAC2B608ADB}">
              <a16:predDERef xmlns:a16="http://schemas.microsoft.com/office/drawing/2014/main" pre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04800" y="0"/>
          <a:ext cx="2840217" cy="128727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662941</xdr:colOff>
      <xdr:row>11</xdr:row>
      <xdr:rowOff>28575</xdr:rowOff>
    </xdr:from>
    <xdr:to>
      <xdr:col>9</xdr:col>
      <xdr:colOff>15240</xdr:colOff>
      <xdr:row>27</xdr:row>
      <xdr:rowOff>97018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FDE0552-C617-4E86-BBC4-910038F955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207644</xdr:colOff>
      <xdr:row>6</xdr:row>
      <xdr:rowOff>17750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A85BB41-238A-4810-83E6-8BDD000C6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7644" cy="12826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200024</xdr:colOff>
      <xdr:row>0</xdr:row>
      <xdr:rowOff>0</xdr:rowOff>
    </xdr:from>
    <xdr:to>
      <xdr:col>1</xdr:col>
      <xdr:colOff>885825</xdr:colOff>
      <xdr:row>3</xdr:row>
      <xdr:rowOff>21884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4A7DF6A-409C-414B-89D7-F406F403F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4" y="0"/>
          <a:ext cx="1461136" cy="717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726227</xdr:colOff>
      <xdr:row>11</xdr:row>
      <xdr:rowOff>58208</xdr:rowOff>
    </xdr:from>
    <xdr:to>
      <xdr:col>8</xdr:col>
      <xdr:colOff>17356</xdr:colOff>
      <xdr:row>12</xdr:row>
      <xdr:rowOff>171449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8F857092-8B91-4486-9480-D65C8D1057AA}"/>
            </a:ext>
          </a:extLst>
        </xdr:cNvPr>
        <xdr:cNvSpPr txBox="1"/>
      </xdr:nvSpPr>
      <xdr:spPr>
        <a:xfrm>
          <a:off x="7706147" y="2237528"/>
          <a:ext cx="860849" cy="2961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800" b="1">
              <a:latin typeface="Avenir Next LT Pro" panose="020B0504020202020204" pitchFamily="34" charset="0"/>
            </a:rPr>
            <a:t>345,245.8</a:t>
          </a:r>
        </a:p>
      </xdr:txBody>
    </xdr:sp>
    <xdr:clientData/>
  </xdr:twoCellAnchor>
  <xdr:twoCellAnchor editAs="oneCell">
    <xdr:from>
      <xdr:col>7</xdr:col>
      <xdr:colOff>497417</xdr:colOff>
      <xdr:row>0</xdr:row>
      <xdr:rowOff>0</xdr:rowOff>
    </xdr:from>
    <xdr:to>
      <xdr:col>10</xdr:col>
      <xdr:colOff>367739</xdr:colOff>
      <xdr:row>5</xdr:row>
      <xdr:rowOff>92835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59BDDEB-E7A5-41AA-9252-380FC170DD93}"/>
            </a:ext>
            <a:ext uri="{147F2762-F138-4A5C-976F-8EAC2B608ADB}">
              <a16:predDERef xmlns:a16="http://schemas.microsoft.com/office/drawing/2014/main" pre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262197" y="0"/>
          <a:ext cx="2217282" cy="1176780"/>
        </a:xfrm>
        <a:prstGeom prst="rect">
          <a:avLst/>
        </a:prstGeom>
      </xdr:spPr>
    </xdr:pic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0.87896</cdr:x>
      <cdr:y>0.19251</cdr:y>
    </cdr:from>
    <cdr:to>
      <cdr:x>0.97398</cdr:x>
      <cdr:y>0.28787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610978DD-1305-1160-F00D-E0651658ECC0}"/>
            </a:ext>
          </a:extLst>
        </cdr:cNvPr>
        <cdr:cNvSpPr txBox="1"/>
      </cdr:nvSpPr>
      <cdr:spPr>
        <a:xfrm xmlns:a="http://schemas.openxmlformats.org/drawingml/2006/main">
          <a:off x="7400924" y="730704"/>
          <a:ext cx="8001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DO" sz="1100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325755</xdr:colOff>
      <xdr:row>7</xdr:row>
      <xdr:rowOff>15456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8BB303-3DCD-4094-A4B6-70BC5688E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25755" cy="1472781"/>
        </a:xfrm>
        <a:prstGeom prst="rect">
          <a:avLst/>
        </a:prstGeom>
      </xdr:spPr>
    </xdr:pic>
    <xdr:clientData/>
  </xdr:twoCellAnchor>
  <xdr:twoCellAnchor editAs="oneCell">
    <xdr:from>
      <xdr:col>9</xdr:col>
      <xdr:colOff>923925</xdr:colOff>
      <xdr:row>0</xdr:row>
      <xdr:rowOff>0</xdr:rowOff>
    </xdr:from>
    <xdr:to>
      <xdr:col>10</xdr:col>
      <xdr:colOff>20954</xdr:colOff>
      <xdr:row>5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22A66F4-5556-4E86-A5A4-C3A42F36A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21465" y="0"/>
          <a:ext cx="11429" cy="1154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442824</xdr:colOff>
      <xdr:row>0</xdr:row>
      <xdr:rowOff>0</xdr:rowOff>
    </xdr:from>
    <xdr:to>
      <xdr:col>8</xdr:col>
      <xdr:colOff>287656</xdr:colOff>
      <xdr:row>3</xdr:row>
      <xdr:rowOff>115564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6CB5EB6-4A49-4E48-93C1-1EBBC2FE3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8244" y="0"/>
          <a:ext cx="1391692" cy="839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35719</xdr:colOff>
      <xdr:row>0</xdr:row>
      <xdr:rowOff>0</xdr:rowOff>
    </xdr:from>
    <xdr:to>
      <xdr:col>3</xdr:col>
      <xdr:colOff>739996</xdr:colOff>
      <xdr:row>4</xdr:row>
      <xdr:rowOff>10477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D7D2CED-0387-41A3-BE4D-DB663014C6A3}"/>
            </a:ext>
            <a:ext uri="{147F2762-F138-4A5C-976F-8EAC2B608ADB}">
              <a16:predDERef xmlns:a16="http://schemas.microsoft.com/office/drawing/2014/main" pre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5719" y="0"/>
          <a:ext cx="3070287" cy="89154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28575</xdr:colOff>
      <xdr:row>4</xdr:row>
      <xdr:rowOff>207645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7DAF975B-9E5E-4299-945A-6EA7B00E6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0" cy="1127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923925</xdr:colOff>
      <xdr:row>0</xdr:row>
      <xdr:rowOff>0</xdr:rowOff>
    </xdr:from>
    <xdr:to>
      <xdr:col>7</xdr:col>
      <xdr:colOff>935355</xdr:colOff>
      <xdr:row>3</xdr:row>
      <xdr:rowOff>171450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90DE0E31-A565-4166-986C-6F5AB8872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0345" y="0"/>
          <a:ext cx="5715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436720</xdr:colOff>
      <xdr:row>3</xdr:row>
      <xdr:rowOff>58667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64B1732B-E4AD-4810-B57B-81CF10042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0530" cy="778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928598</xdr:colOff>
      <xdr:row>0</xdr:row>
      <xdr:rowOff>0</xdr:rowOff>
    </xdr:from>
    <xdr:to>
      <xdr:col>11</xdr:col>
      <xdr:colOff>361473</xdr:colOff>
      <xdr:row>3</xdr:row>
      <xdr:rowOff>96374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C0146E0E-C527-4756-81C9-63FD673AB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5018" y="0"/>
          <a:ext cx="1756975" cy="816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295910</xdr:colOff>
      <xdr:row>0</xdr:row>
      <xdr:rowOff>0</xdr:rowOff>
    </xdr:from>
    <xdr:to>
      <xdr:col>2</xdr:col>
      <xdr:colOff>474345</xdr:colOff>
      <xdr:row>2</xdr:row>
      <xdr:rowOff>135583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8F3A39B-0D5A-40B0-8758-DE3446C6D162}"/>
            </a:ext>
            <a:ext uri="{147F2762-F138-4A5C-976F-8EAC2B608ADB}">
              <a16:predDERef xmlns:a16="http://schemas.microsoft.com/office/drawing/2014/main" pre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95910" y="0"/>
          <a:ext cx="2260600" cy="663268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5</xdr:row>
      <xdr:rowOff>205785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E82E5B-3311-40C7-9E15-B3ED59FCC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04800" cy="1440225"/>
        </a:xfrm>
        <a:prstGeom prst="rect">
          <a:avLst/>
        </a:prstGeom>
      </xdr:spPr>
    </xdr:pic>
    <xdr:clientData/>
  </xdr:twoCellAnchor>
  <xdr:twoCellAnchor editAs="oneCell">
    <xdr:from>
      <xdr:col>7</xdr:col>
      <xdr:colOff>333375</xdr:colOff>
      <xdr:row>0</xdr:row>
      <xdr:rowOff>0</xdr:rowOff>
    </xdr:from>
    <xdr:to>
      <xdr:col>8</xdr:col>
      <xdr:colOff>287927</xdr:colOff>
      <xdr:row>2</xdr:row>
      <xdr:rowOff>135031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9461925-691F-4CB8-93CF-6C6748C91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72775" y="0"/>
          <a:ext cx="1524272" cy="75987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0</xdr:row>
      <xdr:rowOff>95250</xdr:rowOff>
    </xdr:from>
    <xdr:to>
      <xdr:col>1</xdr:col>
      <xdr:colOff>1772013</xdr:colOff>
      <xdr:row>2</xdr:row>
      <xdr:rowOff>98027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9AF688B-E6C6-42FC-9222-E2DA103A0F5F}"/>
            </a:ext>
            <a:ext uri="{147F2762-F138-4A5C-976F-8EAC2B608ADB}">
              <a16:predDERef xmlns:a16="http://schemas.microsoft.com/office/drawing/2014/main" pre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5750" y="95250"/>
          <a:ext cx="2267313" cy="646667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1230631</xdr:colOff>
      <xdr:row>10</xdr:row>
      <xdr:rowOff>1904</xdr:rowOff>
    </xdr:from>
    <xdr:to>
      <xdr:col>9</xdr:col>
      <xdr:colOff>581297</xdr:colOff>
      <xdr:row>28</xdr:row>
      <xdr:rowOff>112667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87E0A06-342F-4C8D-92BE-3E10F9015E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677188</xdr:colOff>
      <xdr:row>0</xdr:row>
      <xdr:rowOff>0</xdr:rowOff>
    </xdr:from>
    <xdr:to>
      <xdr:col>12</xdr:col>
      <xdr:colOff>968012</xdr:colOff>
      <xdr:row>3</xdr:row>
      <xdr:rowOff>111816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EF9E8B-F63D-4FB7-A221-34D5F9B71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50088" y="0"/>
          <a:ext cx="1576699" cy="940491"/>
        </a:xfrm>
        <a:prstGeom prst="rect">
          <a:avLst/>
        </a:prstGeom>
      </xdr:spPr>
    </xdr:pic>
    <xdr:clientData/>
  </xdr:twoCellAnchor>
  <xdr:twoCellAnchor editAs="oneCell">
    <xdr:from>
      <xdr:col>2</xdr:col>
      <xdr:colOff>312964</xdr:colOff>
      <xdr:row>0</xdr:row>
      <xdr:rowOff>54428</xdr:rowOff>
    </xdr:from>
    <xdr:to>
      <xdr:col>3</xdr:col>
      <xdr:colOff>17145</xdr:colOff>
      <xdr:row>6</xdr:row>
      <xdr:rowOff>96927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A17969A-7BFD-49F9-9272-5BA6EDD56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882684" y="54428"/>
          <a:ext cx="490946" cy="1410289"/>
        </a:xfrm>
        <a:prstGeom prst="rect">
          <a:avLst/>
        </a:prstGeom>
      </xdr:spPr>
    </xdr:pic>
    <xdr:clientData/>
  </xdr:twoCellAnchor>
  <xdr:twoCellAnchor editAs="oneCell">
    <xdr:from>
      <xdr:col>3</xdr:col>
      <xdr:colOff>54429</xdr:colOff>
      <xdr:row>0</xdr:row>
      <xdr:rowOff>149679</xdr:rowOff>
    </xdr:from>
    <xdr:to>
      <xdr:col>4</xdr:col>
      <xdr:colOff>745490</xdr:colOff>
      <xdr:row>2</xdr:row>
      <xdr:rowOff>167696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E69BFCA-9529-4FA3-8AE7-2B59886CE5F9}"/>
            </a:ext>
            <a:ext uri="{147F2762-F138-4A5C-976F-8EAC2B608ADB}">
              <a16:predDERef xmlns:a16="http://schemas.microsoft.com/office/drawing/2014/main" pre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409009" y="149679"/>
          <a:ext cx="2260781" cy="646667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321945</xdr:colOff>
      <xdr:row>6</xdr:row>
      <xdr:rowOff>171451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AB73B2E0-AA52-4AE0-A113-1FCBDA721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325755" cy="1453515"/>
        </a:xfrm>
        <a:prstGeom prst="rect">
          <a:avLst/>
        </a:prstGeom>
      </xdr:spPr>
    </xdr:pic>
    <xdr:clientData/>
  </xdr:twoCellAnchor>
  <xdr:oneCellAnchor>
    <xdr:from>
      <xdr:col>0</xdr:col>
      <xdr:colOff>352425</xdr:colOff>
      <xdr:row>0</xdr:row>
      <xdr:rowOff>9525</xdr:rowOff>
    </xdr:from>
    <xdr:ext cx="1621632" cy="783016"/>
    <xdr:pic>
      <xdr:nvPicPr>
        <xdr:cNvPr id="3" name="Imagen 1">
          <a:extLst>
            <a:ext uri="{FF2B5EF4-FFF2-40B4-BE49-F238E27FC236}">
              <a16:creationId xmlns:a16="http://schemas.microsoft.com/office/drawing/2014/main" id="{2B0701B3-00D0-41D1-90C9-FCB1C73D3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4330" y="11430"/>
          <a:ext cx="1621632" cy="783016"/>
        </a:xfrm>
        <a:prstGeom prst="rect">
          <a:avLst/>
        </a:prstGeom>
      </xdr:spPr>
    </xdr:pic>
    <xdr:clientData/>
  </xdr:oneCellAnchor>
  <xdr:oneCellAnchor>
    <xdr:from>
      <xdr:col>6</xdr:col>
      <xdr:colOff>2605</xdr:colOff>
      <xdr:row>0</xdr:row>
      <xdr:rowOff>47625</xdr:rowOff>
    </xdr:from>
    <xdr:ext cx="1621632" cy="783016"/>
    <xdr:pic>
      <xdr:nvPicPr>
        <xdr:cNvPr id="4" name="Imagen 1">
          <a:extLst>
            <a:ext uri="{FF2B5EF4-FFF2-40B4-BE49-F238E27FC236}">
              <a16:creationId xmlns:a16="http://schemas.microsoft.com/office/drawing/2014/main" id="{72B49F67-C53A-49F8-8FA7-FA37D0A04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53886" y="47625"/>
          <a:ext cx="1621632" cy="783016"/>
        </a:xfrm>
        <a:prstGeom prst="rect">
          <a:avLst/>
        </a:prstGeom>
      </xdr:spPr>
    </xdr:pic>
    <xdr:clientData/>
  </xdr:oneCellAnchor>
  <xdr:oneCellAnchor>
    <xdr:from>
      <xdr:col>0</xdr:col>
      <xdr:colOff>380225</xdr:colOff>
      <xdr:row>0</xdr:row>
      <xdr:rowOff>9525</xdr:rowOff>
    </xdr:from>
    <xdr:ext cx="1566032" cy="783016"/>
    <xdr:pic>
      <xdr:nvPicPr>
        <xdr:cNvPr id="5" name="Imagen 1">
          <a:extLst>
            <a:ext uri="{FF2B5EF4-FFF2-40B4-BE49-F238E27FC236}">
              <a16:creationId xmlns:a16="http://schemas.microsoft.com/office/drawing/2014/main" id="{2FB41D9A-9EF8-4F72-A953-4F6FCFBEA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0225" y="11430"/>
          <a:ext cx="1566032" cy="783016"/>
        </a:xfrm>
        <a:prstGeom prst="rect">
          <a:avLst/>
        </a:prstGeom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325755</xdr:colOff>
      <xdr:row>4</xdr:row>
      <xdr:rowOff>53340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53FE3A33-F982-46DF-9E88-F6D235B7F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21945" cy="923925"/>
        </a:xfrm>
        <a:prstGeom prst="rect">
          <a:avLst/>
        </a:prstGeom>
      </xdr:spPr>
    </xdr:pic>
    <xdr:clientData/>
  </xdr:twoCellAnchor>
  <xdr:oneCellAnchor>
    <xdr:from>
      <xdr:col>0</xdr:col>
      <xdr:colOff>380225</xdr:colOff>
      <xdr:row>0</xdr:row>
      <xdr:rowOff>9525</xdr:rowOff>
    </xdr:from>
    <xdr:ext cx="1566032" cy="783016"/>
    <xdr:pic>
      <xdr:nvPicPr>
        <xdr:cNvPr id="3" name="Imagen 1">
          <a:extLst>
            <a:ext uri="{FF2B5EF4-FFF2-40B4-BE49-F238E27FC236}">
              <a16:creationId xmlns:a16="http://schemas.microsoft.com/office/drawing/2014/main" id="{A1CCFF19-D0CC-4590-B12D-39EDAC606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0225" y="11430"/>
          <a:ext cx="1566032" cy="783016"/>
        </a:xfrm>
        <a:prstGeom prst="rect">
          <a:avLst/>
        </a:prstGeom>
      </xdr:spPr>
    </xdr:pic>
    <xdr:clientData/>
  </xdr:oneCellAnchor>
  <xdr:oneCellAnchor>
    <xdr:from>
      <xdr:col>6</xdr:col>
      <xdr:colOff>1065118</xdr:colOff>
      <xdr:row>0</xdr:row>
      <xdr:rowOff>0</xdr:rowOff>
    </xdr:from>
    <xdr:ext cx="1621632" cy="783016"/>
    <xdr:pic>
      <xdr:nvPicPr>
        <xdr:cNvPr id="4" name="Imagen 1">
          <a:extLst>
            <a:ext uri="{FF2B5EF4-FFF2-40B4-BE49-F238E27FC236}">
              <a16:creationId xmlns:a16="http://schemas.microsoft.com/office/drawing/2014/main" id="{DB4DC316-19EC-496D-8F7D-9379CA44A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47268" y="0"/>
          <a:ext cx="1621632" cy="783016"/>
        </a:xfrm>
        <a:prstGeom prst="rect">
          <a:avLst/>
        </a:prstGeom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107384</xdr:colOff>
      <xdr:row>0</xdr:row>
      <xdr:rowOff>63497</xdr:rowOff>
    </xdr:from>
    <xdr:ext cx="1422410" cy="711205"/>
    <xdr:pic>
      <xdr:nvPicPr>
        <xdr:cNvPr id="2" name="Imagen 1">
          <a:extLst>
            <a:ext uri="{FF2B5EF4-FFF2-40B4-BE49-F238E27FC236}">
              <a16:creationId xmlns:a16="http://schemas.microsoft.com/office/drawing/2014/main" id="{B13FDA0C-AB4D-40A7-93CF-511DD3ADD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34129" y="59687"/>
          <a:ext cx="1422410" cy="711205"/>
        </a:xfrm>
        <a:prstGeom prst="rect">
          <a:avLst/>
        </a:prstGeom>
      </xdr:spPr>
    </xdr:pic>
    <xdr:clientData/>
  </xdr:oneCellAnchor>
  <xdr:oneCellAnchor>
    <xdr:from>
      <xdr:col>0</xdr:col>
      <xdr:colOff>228600</xdr:colOff>
      <xdr:row>0</xdr:row>
      <xdr:rowOff>15153</xdr:rowOff>
    </xdr:from>
    <xdr:ext cx="369673" cy="684068"/>
    <xdr:pic>
      <xdr:nvPicPr>
        <xdr:cNvPr id="3" name="Imagen 2">
          <a:extLst>
            <a:ext uri="{FF2B5EF4-FFF2-40B4-BE49-F238E27FC236}">
              <a16:creationId xmlns:a16="http://schemas.microsoft.com/office/drawing/2014/main" id="{194B1038-C6EC-423D-B9DF-1E45B1306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" y="18963"/>
          <a:ext cx="369673" cy="684068"/>
        </a:xfrm>
        <a:prstGeom prst="rect">
          <a:avLst/>
        </a:prstGeom>
      </xdr:spPr>
    </xdr:pic>
    <xdr:clientData/>
  </xdr:oneCellAnchor>
  <xdr:oneCellAnchor>
    <xdr:from>
      <xdr:col>10</xdr:col>
      <xdr:colOff>240534</xdr:colOff>
      <xdr:row>0</xdr:row>
      <xdr:rowOff>0</xdr:rowOff>
    </xdr:from>
    <xdr:ext cx="1341182" cy="883370"/>
    <xdr:pic>
      <xdr:nvPicPr>
        <xdr:cNvPr id="4" name="Imagen 3">
          <a:extLst>
            <a:ext uri="{FF2B5EF4-FFF2-40B4-BE49-F238E27FC236}">
              <a16:creationId xmlns:a16="http://schemas.microsoft.com/office/drawing/2014/main" id="{4BEED17C-3422-4999-9594-2B4B3CD87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21844" y="0"/>
          <a:ext cx="1341182" cy="88337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0</xdr:col>
      <xdr:colOff>495300</xdr:colOff>
      <xdr:row>5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82B9EE-BDF8-4629-959D-2E672F9CC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" y="38100"/>
          <a:ext cx="445770" cy="1167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0</xdr:row>
      <xdr:rowOff>0</xdr:rowOff>
    </xdr:from>
    <xdr:to>
      <xdr:col>1</xdr:col>
      <xdr:colOff>590550</xdr:colOff>
      <xdr:row>4</xdr:row>
      <xdr:rowOff>93345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23DC70A-BDCF-4C16-B326-BCAA8B973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" y="0"/>
          <a:ext cx="1569720" cy="998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179917</xdr:colOff>
      <xdr:row>0</xdr:row>
      <xdr:rowOff>0</xdr:rowOff>
    </xdr:from>
    <xdr:to>
      <xdr:col>21</xdr:col>
      <xdr:colOff>54631</xdr:colOff>
      <xdr:row>5</xdr:row>
      <xdr:rowOff>133793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644A63D-836B-4678-A78A-4A5DC786DC7F}"/>
            </a:ext>
            <a:ext uri="{147F2762-F138-4A5C-976F-8EAC2B608ADB}">
              <a16:predDERef xmlns:a16="http://schemas.microsoft.com/office/drawing/2014/main" pre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159750" y="0"/>
          <a:ext cx="2241571" cy="1209483"/>
        </a:xfrm>
        <a:prstGeom prst="rect">
          <a:avLst/>
        </a:prstGeom>
      </xdr:spPr>
    </xdr:pic>
    <xdr:clientData/>
  </xdr:twoCellAnchor>
  <xdr:twoCellAnchor>
    <xdr:from>
      <xdr:col>0</xdr:col>
      <xdr:colOff>1390225</xdr:colOff>
      <xdr:row>6</xdr:row>
      <xdr:rowOff>757554</xdr:rowOff>
    </xdr:from>
    <xdr:to>
      <xdr:col>20</xdr:col>
      <xdr:colOff>46142</xdr:colOff>
      <xdr:row>22</xdr:row>
      <xdr:rowOff>32384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FC47EF6-C320-9FA6-51B7-F24E869E56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438149</xdr:colOff>
      <xdr:row>0</xdr:row>
      <xdr:rowOff>25096</xdr:rowOff>
    </xdr:from>
    <xdr:to>
      <xdr:col>5</xdr:col>
      <xdr:colOff>1464097</xdr:colOff>
      <xdr:row>3</xdr:row>
      <xdr:rowOff>22529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D12020-CA5A-49FE-B3FC-025644374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937509" y="25096"/>
          <a:ext cx="1650788" cy="807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0</xdr:row>
      <xdr:rowOff>0</xdr:rowOff>
    </xdr:from>
    <xdr:to>
      <xdr:col>4</xdr:col>
      <xdr:colOff>416200</xdr:colOff>
      <xdr:row>3</xdr:row>
      <xdr:rowOff>111566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5F54F3C-A3AF-4DEC-9523-07C860077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7935" y="0"/>
          <a:ext cx="389530" cy="911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1095375</xdr:colOff>
      <xdr:row>0</xdr:row>
      <xdr:rowOff>0</xdr:rowOff>
    </xdr:from>
    <xdr:to>
      <xdr:col>17</xdr:col>
      <xdr:colOff>377965</xdr:colOff>
      <xdr:row>3</xdr:row>
      <xdr:rowOff>175242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0620611-9A08-4802-B7B0-65ECFD8B4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56995" y="0"/>
          <a:ext cx="1837195" cy="975342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5</xdr:row>
      <xdr:rowOff>85725</xdr:rowOff>
    </xdr:from>
    <xdr:to>
      <xdr:col>10</xdr:col>
      <xdr:colOff>38100</xdr:colOff>
      <xdr:row>24</xdr:row>
      <xdr:rowOff>100013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D43CBBC-94C6-42D4-8809-5157BB5907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588742</xdr:colOff>
      <xdr:row>1</xdr:row>
      <xdr:rowOff>0</xdr:rowOff>
    </xdr:from>
    <xdr:to>
      <xdr:col>12</xdr:col>
      <xdr:colOff>73956</xdr:colOff>
      <xdr:row>4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B656B4E-7E93-4162-97A1-C5ACF646A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5942" y="182880"/>
          <a:ext cx="1824554" cy="878205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0</xdr:row>
      <xdr:rowOff>0</xdr:rowOff>
    </xdr:from>
    <xdr:to>
      <xdr:col>1</xdr:col>
      <xdr:colOff>59965</xdr:colOff>
      <xdr:row>3</xdr:row>
      <xdr:rowOff>95850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AB063C1-C532-4BC0-8588-3CFB01D7E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0"/>
          <a:ext cx="416200" cy="905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719667</xdr:colOff>
      <xdr:row>0</xdr:row>
      <xdr:rowOff>21167</xdr:rowOff>
    </xdr:from>
    <xdr:to>
      <xdr:col>2</xdr:col>
      <xdr:colOff>625264</xdr:colOff>
      <xdr:row>2</xdr:row>
      <xdr:rowOff>131350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6187734-6269-4D20-B8F9-80A75EDBED62}"/>
            </a:ext>
            <a:ext uri="{147F2762-F138-4A5C-976F-8EAC2B608ADB}">
              <a16:predDERef xmlns:a16="http://schemas.microsoft.com/office/drawing/2014/main" pre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19667" y="21167"/>
          <a:ext cx="2260177" cy="656918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453390</xdr:colOff>
      <xdr:row>3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129F5F-9E8B-4A96-9924-D507CE397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339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995363</xdr:colOff>
      <xdr:row>0</xdr:row>
      <xdr:rowOff>71438</xdr:rowOff>
    </xdr:from>
    <xdr:to>
      <xdr:col>9</xdr:col>
      <xdr:colOff>135732</xdr:colOff>
      <xdr:row>3</xdr:row>
      <xdr:rowOff>55721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4ADE177-6277-42EE-A861-2D82EF5FA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7163" y="71438"/>
          <a:ext cx="1605439" cy="700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690562</xdr:colOff>
      <xdr:row>0</xdr:row>
      <xdr:rowOff>59532</xdr:rowOff>
    </xdr:from>
    <xdr:to>
      <xdr:col>1</xdr:col>
      <xdr:colOff>2149474</xdr:colOff>
      <xdr:row>3</xdr:row>
      <xdr:rowOff>329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6B7433-84E6-463C-B800-AE9F4459BD0E}"/>
            </a:ext>
            <a:ext uri="{147F2762-F138-4A5C-976F-8EAC2B608ADB}">
              <a16:predDERef xmlns:a16="http://schemas.microsoft.com/office/drawing/2014/main" pre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90562" y="59532"/>
          <a:ext cx="2245677" cy="657553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6</xdr:row>
      <xdr:rowOff>139065</xdr:rowOff>
    </xdr:from>
    <xdr:to>
      <xdr:col>12</xdr:col>
      <xdr:colOff>402499</xdr:colOff>
      <xdr:row>30</xdr:row>
      <xdr:rowOff>169000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EBA80FA-3738-4366-929B-FA9C2DBCFC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302992</xdr:colOff>
      <xdr:row>0</xdr:row>
      <xdr:rowOff>0</xdr:rowOff>
    </xdr:from>
    <xdr:to>
      <xdr:col>1</xdr:col>
      <xdr:colOff>1312206</xdr:colOff>
      <xdr:row>4</xdr:row>
      <xdr:rowOff>95568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E9E78E8-0251-48A9-907E-63780FD2B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2992" y="0"/>
          <a:ext cx="1797884" cy="10975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244929</xdr:colOff>
      <xdr:row>3</xdr:row>
      <xdr:rowOff>57693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F81B445-629A-49EC-B898-6F33693DF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929" cy="878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59531</xdr:colOff>
      <xdr:row>0</xdr:row>
      <xdr:rowOff>0</xdr:rowOff>
    </xdr:from>
    <xdr:to>
      <xdr:col>11</xdr:col>
      <xdr:colOff>745966</xdr:colOff>
      <xdr:row>2</xdr:row>
      <xdr:rowOff>53668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E934FFA-2FD6-475E-A6D4-E7C48E465E33}"/>
            </a:ext>
            <a:ext uri="{147F2762-F138-4A5C-976F-8EAC2B608ADB}">
              <a16:predDERef xmlns:a16="http://schemas.microsoft.com/office/drawing/2014/main" pre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203531" y="0"/>
          <a:ext cx="2252345" cy="682318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2809875</xdr:colOff>
      <xdr:row>5</xdr:row>
      <xdr:rowOff>166686</xdr:rowOff>
    </xdr:from>
    <xdr:to>
      <xdr:col>7</xdr:col>
      <xdr:colOff>923924</xdr:colOff>
      <xdr:row>33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92B39C2-14A7-4A62-8483-1422D5E645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3503839</xdr:colOff>
      <xdr:row>0</xdr:row>
      <xdr:rowOff>0</xdr:rowOff>
    </xdr:from>
    <xdr:to>
      <xdr:col>2</xdr:col>
      <xdr:colOff>136887</xdr:colOff>
      <xdr:row>4</xdr:row>
      <xdr:rowOff>174978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9E0A18A-3F4D-495B-8640-5AB1B305C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3839" y="0"/>
          <a:ext cx="1121228" cy="956028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0</xdr:row>
      <xdr:rowOff>0</xdr:rowOff>
    </xdr:from>
    <xdr:to>
      <xdr:col>7</xdr:col>
      <xdr:colOff>9036</xdr:colOff>
      <xdr:row>5</xdr:row>
      <xdr:rowOff>92529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37F3A6D-6743-4E25-A66E-3F0131991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41330" y="0"/>
          <a:ext cx="1313961" cy="1062174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0</xdr:row>
      <xdr:rowOff>0</xdr:rowOff>
    </xdr:from>
    <xdr:to>
      <xdr:col>2</xdr:col>
      <xdr:colOff>177165</xdr:colOff>
      <xdr:row>4</xdr:row>
      <xdr:rowOff>162459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7704F8-564C-4D32-8F61-CB387320B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0"/>
          <a:ext cx="1061085" cy="939699"/>
        </a:xfrm>
        <a:prstGeom prst="rect">
          <a:avLst/>
        </a:prstGeom>
      </xdr:spPr>
    </xdr:pic>
    <xdr:clientData/>
  </xdr:twoCellAnchor>
  <xdr:twoCellAnchor editAs="oneCell">
    <xdr:from>
      <xdr:col>7</xdr:col>
      <xdr:colOff>569715</xdr:colOff>
      <xdr:row>0</xdr:row>
      <xdr:rowOff>0</xdr:rowOff>
    </xdr:from>
    <xdr:to>
      <xdr:col>9</xdr:col>
      <xdr:colOff>340626</xdr:colOff>
      <xdr:row>5</xdr:row>
      <xdr:rowOff>112395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9A5846-B78B-45A4-8896-386BB5EAB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5315" y="0"/>
          <a:ext cx="1323486" cy="1074420"/>
        </a:xfrm>
        <a:prstGeom prst="rect">
          <a:avLst/>
        </a:prstGeom>
      </xdr:spPr>
    </xdr:pic>
    <xdr:clientData/>
  </xdr:twoCellAnchor>
  <xdr:twoCellAnchor>
    <xdr:from>
      <xdr:col>1</xdr:col>
      <xdr:colOff>514350</xdr:colOff>
      <xdr:row>6</xdr:row>
      <xdr:rowOff>4762</xdr:rowOff>
    </xdr:from>
    <xdr:to>
      <xdr:col>8</xdr:col>
      <xdr:colOff>504825</xdr:colOff>
      <xdr:row>27</xdr:row>
      <xdr:rowOff>38100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14C71AF-2301-48EF-9249-5AB9405318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0</xdr:row>
      <xdr:rowOff>0</xdr:rowOff>
    </xdr:from>
    <xdr:to>
      <xdr:col>2</xdr:col>
      <xdr:colOff>1043940</xdr:colOff>
      <xdr:row>4</xdr:row>
      <xdr:rowOff>168174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91F99A8-9876-4861-9BCD-A4C3AF40D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060" y="0"/>
          <a:ext cx="1000125" cy="939699"/>
        </a:xfrm>
        <a:prstGeom prst="rect">
          <a:avLst/>
        </a:prstGeom>
      </xdr:spPr>
    </xdr:pic>
    <xdr:clientData/>
  </xdr:twoCellAnchor>
  <xdr:twoCellAnchor editAs="oneCell">
    <xdr:from>
      <xdr:col>6</xdr:col>
      <xdr:colOff>750690</xdr:colOff>
      <xdr:row>0</xdr:row>
      <xdr:rowOff>0</xdr:rowOff>
    </xdr:from>
    <xdr:to>
      <xdr:col>8</xdr:col>
      <xdr:colOff>22491</xdr:colOff>
      <xdr:row>5</xdr:row>
      <xdr:rowOff>112395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2D7552-91E0-4D22-AFF5-C9D939322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1770" y="0"/>
          <a:ext cx="1331106" cy="107442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0</xdr:rowOff>
    </xdr:from>
    <xdr:to>
      <xdr:col>2</xdr:col>
      <xdr:colOff>1049655</xdr:colOff>
      <xdr:row>4</xdr:row>
      <xdr:rowOff>168174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20405C-55FD-4ED0-B589-8C324BF3D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585" y="0"/>
          <a:ext cx="1000125" cy="939699"/>
        </a:xfrm>
        <a:prstGeom prst="rect">
          <a:avLst/>
        </a:prstGeom>
      </xdr:spPr>
    </xdr:pic>
    <xdr:clientData/>
  </xdr:twoCellAnchor>
  <xdr:twoCellAnchor editAs="oneCell">
    <xdr:from>
      <xdr:col>9</xdr:col>
      <xdr:colOff>7740</xdr:colOff>
      <xdr:row>0</xdr:row>
      <xdr:rowOff>0</xdr:rowOff>
    </xdr:from>
    <xdr:to>
      <xdr:col>10</xdr:col>
      <xdr:colOff>18681</xdr:colOff>
      <xdr:row>5</xdr:row>
      <xdr:rowOff>112395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8C3DCD9-3FA7-4A01-92F8-B30A2D921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2220" y="0"/>
          <a:ext cx="1312056" cy="107442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0</xdr:row>
      <xdr:rowOff>0</xdr:rowOff>
    </xdr:from>
    <xdr:to>
      <xdr:col>2</xdr:col>
      <xdr:colOff>24765</xdr:colOff>
      <xdr:row>4</xdr:row>
      <xdr:rowOff>162459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10D0BE-6C90-4762-B313-0460E7AD5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0"/>
          <a:ext cx="1061085" cy="939699"/>
        </a:xfrm>
        <a:prstGeom prst="rect">
          <a:avLst/>
        </a:prstGeom>
      </xdr:spPr>
    </xdr:pic>
    <xdr:clientData/>
  </xdr:twoCellAnchor>
  <xdr:twoCellAnchor editAs="oneCell">
    <xdr:from>
      <xdr:col>7</xdr:col>
      <xdr:colOff>731640</xdr:colOff>
      <xdr:row>0</xdr:row>
      <xdr:rowOff>0</xdr:rowOff>
    </xdr:from>
    <xdr:to>
      <xdr:col>9</xdr:col>
      <xdr:colOff>508266</xdr:colOff>
      <xdr:row>5</xdr:row>
      <xdr:rowOff>112395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B2877F3-1F35-478F-97B2-11D1F984D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7240" y="0"/>
          <a:ext cx="1323486" cy="107442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6</xdr:row>
      <xdr:rowOff>19050</xdr:rowOff>
    </xdr:from>
    <xdr:to>
      <xdr:col>8</xdr:col>
      <xdr:colOff>333375</xdr:colOff>
      <xdr:row>23</xdr:row>
      <xdr:rowOff>28575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76B2102-7E10-4DDD-B3C4-F8C38EC5BE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598714</xdr:colOff>
      <xdr:row>0</xdr:row>
      <xdr:rowOff>0</xdr:rowOff>
    </xdr:from>
    <xdr:to>
      <xdr:col>2</xdr:col>
      <xdr:colOff>978897</xdr:colOff>
      <xdr:row>4</xdr:row>
      <xdr:rowOff>144498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220545-AC43-4330-9B9C-52D5C2F11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554" y="0"/>
          <a:ext cx="1012643" cy="927453"/>
        </a:xfrm>
        <a:prstGeom prst="rect">
          <a:avLst/>
        </a:prstGeom>
      </xdr:spPr>
    </xdr:pic>
    <xdr:clientData/>
  </xdr:twoCellAnchor>
  <xdr:twoCellAnchor editAs="oneCell">
    <xdr:from>
      <xdr:col>4</xdr:col>
      <xdr:colOff>756132</xdr:colOff>
      <xdr:row>0</xdr:row>
      <xdr:rowOff>0</xdr:rowOff>
    </xdr:from>
    <xdr:to>
      <xdr:col>6</xdr:col>
      <xdr:colOff>26028</xdr:colOff>
      <xdr:row>5</xdr:row>
      <xdr:rowOff>96339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8F55AAC-C8C2-4560-BDFA-96B399ED3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5192" y="0"/>
          <a:ext cx="1331106" cy="10621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542926</xdr:colOff>
      <xdr:row>0</xdr:row>
      <xdr:rowOff>19051</xdr:rowOff>
    </xdr:from>
    <xdr:to>
      <xdr:col>1</xdr:col>
      <xdr:colOff>668656</xdr:colOff>
      <xdr:row>2</xdr:row>
      <xdr:rowOff>171274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7476DB-FB41-4EA9-92C5-1AC60BB29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1" y="15241"/>
          <a:ext cx="920115" cy="678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440055</xdr:colOff>
      <xdr:row>5</xdr:row>
      <xdr:rowOff>91440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8670220-C2B9-407D-B783-5E68A87D5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5770" cy="1167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603250</xdr:colOff>
      <xdr:row>0</xdr:row>
      <xdr:rowOff>0</xdr:rowOff>
    </xdr:from>
    <xdr:to>
      <xdr:col>13</xdr:col>
      <xdr:colOff>473096</xdr:colOff>
      <xdr:row>5</xdr:row>
      <xdr:rowOff>136333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F37D064-00DC-410A-ACAE-A574EBFB7E14}"/>
            </a:ext>
            <a:ext uri="{147F2762-F138-4A5C-976F-8EAC2B608ADB}">
              <a16:predDERef xmlns:a16="http://schemas.microsoft.com/office/drawing/2014/main" pre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668250" y="0"/>
          <a:ext cx="2254906" cy="1211388"/>
        </a:xfrm>
        <a:prstGeom prst="rect">
          <a:avLst/>
        </a:prstGeom>
      </xdr:spPr>
    </xdr:pic>
    <xdr:clientData/>
  </xdr:twoCellAnchor>
  <xdr:twoCellAnchor>
    <xdr:from>
      <xdr:col>2</xdr:col>
      <xdr:colOff>396875</xdr:colOff>
      <xdr:row>7</xdr:row>
      <xdr:rowOff>29845</xdr:rowOff>
    </xdr:from>
    <xdr:to>
      <xdr:col>11</xdr:col>
      <xdr:colOff>333375</xdr:colOff>
      <xdr:row>36</xdr:row>
      <xdr:rowOff>41275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C0AA3B2E-98DD-765B-1383-188EBF9B61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0</xdr:row>
      <xdr:rowOff>0</xdr:rowOff>
    </xdr:from>
    <xdr:to>
      <xdr:col>2</xdr:col>
      <xdr:colOff>20955</xdr:colOff>
      <xdr:row>4</xdr:row>
      <xdr:rowOff>171984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F916C9-3632-4224-A85C-128A5B669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0"/>
          <a:ext cx="1061085" cy="939699"/>
        </a:xfrm>
        <a:prstGeom prst="rect">
          <a:avLst/>
        </a:prstGeom>
      </xdr:spPr>
    </xdr:pic>
    <xdr:clientData/>
  </xdr:twoCellAnchor>
  <xdr:twoCellAnchor editAs="oneCell">
    <xdr:from>
      <xdr:col>7</xdr:col>
      <xdr:colOff>660202</xdr:colOff>
      <xdr:row>0</xdr:row>
      <xdr:rowOff>0</xdr:rowOff>
    </xdr:from>
    <xdr:to>
      <xdr:col>9</xdr:col>
      <xdr:colOff>438733</xdr:colOff>
      <xdr:row>5</xdr:row>
      <xdr:rowOff>112395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B1BFD90-FCAC-4060-B628-45C76F339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5802" y="0"/>
          <a:ext cx="1323486" cy="1074420"/>
        </a:xfrm>
        <a:prstGeom prst="rect">
          <a:avLst/>
        </a:prstGeom>
      </xdr:spPr>
    </xdr:pic>
    <xdr:clientData/>
  </xdr:twoCellAnchor>
  <xdr:twoCellAnchor editAs="oneCell">
    <xdr:from>
      <xdr:col>2</xdr:col>
      <xdr:colOff>44450</xdr:colOff>
      <xdr:row>10</xdr:row>
      <xdr:rowOff>114089</xdr:rowOff>
    </xdr:from>
    <xdr:to>
      <xdr:col>7</xdr:col>
      <xdr:colOff>505777</xdr:colOff>
      <xdr:row>29</xdr:row>
      <xdr:rowOff>139490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39DEF32-0F41-C5C9-5C17-69965507FE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293" b="11766"/>
        <a:stretch>
          <a:fillRect/>
        </a:stretch>
      </xdr:blipFill>
      <xdr:spPr bwMode="auto">
        <a:xfrm>
          <a:off x="1631950" y="1976756"/>
          <a:ext cx="5594244" cy="34438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346075</xdr:colOff>
      <xdr:row>0</xdr:row>
      <xdr:rowOff>0</xdr:rowOff>
    </xdr:from>
    <xdr:to>
      <xdr:col>3</xdr:col>
      <xdr:colOff>387667</xdr:colOff>
      <xdr:row>4</xdr:row>
      <xdr:rowOff>160554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07709A-B19D-4D93-A7AD-8F214B2BB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1035" y="0"/>
          <a:ext cx="1030287" cy="939699"/>
        </a:xfrm>
        <a:prstGeom prst="rect">
          <a:avLst/>
        </a:prstGeom>
      </xdr:spPr>
    </xdr:pic>
    <xdr:clientData/>
  </xdr:twoCellAnchor>
  <xdr:twoCellAnchor editAs="oneCell">
    <xdr:from>
      <xdr:col>10</xdr:col>
      <xdr:colOff>279202</xdr:colOff>
      <xdr:row>0</xdr:row>
      <xdr:rowOff>0</xdr:rowOff>
    </xdr:from>
    <xdr:to>
      <xdr:col>11</xdr:col>
      <xdr:colOff>198703</xdr:colOff>
      <xdr:row>5</xdr:row>
      <xdr:rowOff>112395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FD11C6D-7CBE-463B-9FFA-3825ABC9C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1762" y="0"/>
          <a:ext cx="1313961" cy="1074420"/>
        </a:xfrm>
        <a:prstGeom prst="rect">
          <a:avLst/>
        </a:prstGeom>
      </xdr:spPr>
    </xdr:pic>
    <xdr:clientData/>
  </xdr:twoCellAnchor>
  <xdr:twoCellAnchor>
    <xdr:from>
      <xdr:col>1</xdr:col>
      <xdr:colOff>714374</xdr:colOff>
      <xdr:row>5</xdr:row>
      <xdr:rowOff>164305</xdr:rowOff>
    </xdr:from>
    <xdr:to>
      <xdr:col>11</xdr:col>
      <xdr:colOff>738186</xdr:colOff>
      <xdr:row>25</xdr:row>
      <xdr:rowOff>39687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151FBED-DDF3-4725-95E0-99CF20D6C6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750888</xdr:colOff>
      <xdr:row>0</xdr:row>
      <xdr:rowOff>0</xdr:rowOff>
    </xdr:from>
    <xdr:to>
      <xdr:col>3</xdr:col>
      <xdr:colOff>24765</xdr:colOff>
      <xdr:row>4</xdr:row>
      <xdr:rowOff>162459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6E1B3F-F50C-4D96-9B2D-C62AF5ABC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3368" y="0"/>
          <a:ext cx="1060767" cy="939699"/>
        </a:xfrm>
        <a:prstGeom prst="rect">
          <a:avLst/>
        </a:prstGeom>
      </xdr:spPr>
    </xdr:pic>
    <xdr:clientData/>
  </xdr:twoCellAnchor>
  <xdr:twoCellAnchor editAs="oneCell">
    <xdr:from>
      <xdr:col>10</xdr:col>
      <xdr:colOff>279202</xdr:colOff>
      <xdr:row>0</xdr:row>
      <xdr:rowOff>0</xdr:rowOff>
    </xdr:from>
    <xdr:to>
      <xdr:col>11</xdr:col>
      <xdr:colOff>200608</xdr:colOff>
      <xdr:row>5</xdr:row>
      <xdr:rowOff>112395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81DE0B9-1B64-4900-B947-6A9221FFA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1762" y="0"/>
          <a:ext cx="1313961" cy="1074420"/>
        </a:xfrm>
        <a:prstGeom prst="rect">
          <a:avLst/>
        </a:prstGeom>
      </xdr:spPr>
    </xdr:pic>
    <xdr:clientData/>
  </xdr:twoCellAnchor>
  <xdr:twoCellAnchor>
    <xdr:from>
      <xdr:col>1</xdr:col>
      <xdr:colOff>650875</xdr:colOff>
      <xdr:row>5</xdr:row>
      <xdr:rowOff>13492</xdr:rowOff>
    </xdr:from>
    <xdr:to>
      <xdr:col>11</xdr:col>
      <xdr:colOff>23811</xdr:colOff>
      <xdr:row>36</xdr:row>
      <xdr:rowOff>31749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89AA657-54C2-4491-9BFE-E1A836E252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750888</xdr:colOff>
      <xdr:row>0</xdr:row>
      <xdr:rowOff>0</xdr:rowOff>
    </xdr:from>
    <xdr:to>
      <xdr:col>3</xdr:col>
      <xdr:colOff>24765</xdr:colOff>
      <xdr:row>4</xdr:row>
      <xdr:rowOff>162459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E033FB-0B31-44C0-B45A-1607462A5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3368" y="0"/>
          <a:ext cx="1060767" cy="939699"/>
        </a:xfrm>
        <a:prstGeom prst="rect">
          <a:avLst/>
        </a:prstGeom>
      </xdr:spPr>
    </xdr:pic>
    <xdr:clientData/>
  </xdr:twoCellAnchor>
  <xdr:twoCellAnchor editAs="oneCell">
    <xdr:from>
      <xdr:col>10</xdr:col>
      <xdr:colOff>279202</xdr:colOff>
      <xdr:row>0</xdr:row>
      <xdr:rowOff>0</xdr:rowOff>
    </xdr:from>
    <xdr:to>
      <xdr:col>11</xdr:col>
      <xdr:colOff>200608</xdr:colOff>
      <xdr:row>5</xdr:row>
      <xdr:rowOff>112395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6CDE57-A3EA-4DBB-9E24-03CBA526E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1762" y="0"/>
          <a:ext cx="1313961" cy="1074420"/>
        </a:xfrm>
        <a:prstGeom prst="rect">
          <a:avLst/>
        </a:prstGeom>
      </xdr:spPr>
    </xdr:pic>
    <xdr:clientData/>
  </xdr:twoCellAnchor>
  <xdr:twoCellAnchor>
    <xdr:from>
      <xdr:col>1</xdr:col>
      <xdr:colOff>650875</xdr:colOff>
      <xdr:row>5</xdr:row>
      <xdr:rowOff>13493</xdr:rowOff>
    </xdr:from>
    <xdr:to>
      <xdr:col>11</xdr:col>
      <xdr:colOff>23811</xdr:colOff>
      <xdr:row>37</xdr:row>
      <xdr:rowOff>7937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2A32554-2332-455E-B2CD-6BEDD24DD5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5</xdr:row>
      <xdr:rowOff>207690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6194A5-83C4-4B85-9F48-753533B85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04800" cy="1438320"/>
        </a:xfrm>
        <a:prstGeom prst="rect">
          <a:avLst/>
        </a:prstGeom>
      </xdr:spPr>
    </xdr:pic>
    <xdr:clientData/>
  </xdr:twoCellAnchor>
  <xdr:twoCellAnchor editAs="oneCell">
    <xdr:from>
      <xdr:col>1</xdr:col>
      <xdr:colOff>1778000</xdr:colOff>
      <xdr:row>0</xdr:row>
      <xdr:rowOff>0</xdr:rowOff>
    </xdr:from>
    <xdr:to>
      <xdr:col>1</xdr:col>
      <xdr:colOff>2787650</xdr:colOff>
      <xdr:row>3</xdr:row>
      <xdr:rowOff>136319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5E8F650-9AE9-4487-9FFD-0B2B7AFCC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5240" y="0"/>
          <a:ext cx="1003935" cy="970709"/>
        </a:xfrm>
        <a:prstGeom prst="rect">
          <a:avLst/>
        </a:prstGeom>
      </xdr:spPr>
    </xdr:pic>
    <xdr:clientData/>
  </xdr:twoCellAnchor>
  <xdr:twoCellAnchor editAs="oneCell">
    <xdr:from>
      <xdr:col>8</xdr:col>
      <xdr:colOff>758626</xdr:colOff>
      <xdr:row>0</xdr:row>
      <xdr:rowOff>0</xdr:rowOff>
    </xdr:from>
    <xdr:to>
      <xdr:col>9</xdr:col>
      <xdr:colOff>964935</xdr:colOff>
      <xdr:row>4</xdr:row>
      <xdr:rowOff>91970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1CDC3E9-9199-46B0-BA3E-DC5CA23F5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0951" y="0"/>
          <a:ext cx="1307399" cy="1101620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312965</xdr:colOff>
      <xdr:row>0</xdr:row>
      <xdr:rowOff>0</xdr:rowOff>
    </xdr:from>
    <xdr:ext cx="727982" cy="1347107"/>
    <xdr:pic>
      <xdr:nvPicPr>
        <xdr:cNvPr id="2" name="Imagen 1">
          <a:extLst>
            <a:ext uri="{FF2B5EF4-FFF2-40B4-BE49-F238E27FC236}">
              <a16:creationId xmlns:a16="http://schemas.microsoft.com/office/drawing/2014/main" id="{1D849900-A561-4E1B-83E7-BD916D603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965" y="0"/>
          <a:ext cx="727982" cy="1347107"/>
        </a:xfrm>
        <a:prstGeom prst="rect">
          <a:avLst/>
        </a:prstGeom>
      </xdr:spPr>
    </xdr:pic>
    <xdr:clientData/>
  </xdr:oneCellAnchor>
  <xdr:twoCellAnchor editAs="oneCell">
    <xdr:from>
      <xdr:col>6</xdr:col>
      <xdr:colOff>244929</xdr:colOff>
      <xdr:row>0</xdr:row>
      <xdr:rowOff>0</xdr:rowOff>
    </xdr:from>
    <xdr:to>
      <xdr:col>6</xdr:col>
      <xdr:colOff>1246959</xdr:colOff>
      <xdr:row>3</xdr:row>
      <xdr:rowOff>139736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547C69-B19B-4F3E-9E93-83BDA92A3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1709" y="0"/>
          <a:ext cx="1000125" cy="945551"/>
        </a:xfrm>
        <a:prstGeom prst="rect">
          <a:avLst/>
        </a:prstGeom>
      </xdr:spPr>
    </xdr:pic>
    <xdr:clientData/>
  </xdr:twoCellAnchor>
  <xdr:twoCellAnchor editAs="oneCell">
    <xdr:from>
      <xdr:col>13</xdr:col>
      <xdr:colOff>903769</xdr:colOff>
      <xdr:row>0</xdr:row>
      <xdr:rowOff>0</xdr:rowOff>
    </xdr:from>
    <xdr:to>
      <xdr:col>14</xdr:col>
      <xdr:colOff>1049602</xdr:colOff>
      <xdr:row>4</xdr:row>
      <xdr:rowOff>87494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FD61686-3B97-4B87-982B-2F698659C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26849" y="0"/>
          <a:ext cx="1313598" cy="1081904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440685</xdr:colOff>
      <xdr:row>6</xdr:row>
      <xdr:rowOff>1905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8B4C1D-B4AE-4DC4-8C65-CCBEB6C2A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46400" cy="1440180"/>
        </a:xfrm>
        <a:prstGeom prst="rect">
          <a:avLst/>
        </a:prstGeom>
      </xdr:spPr>
    </xdr:pic>
    <xdr:clientData/>
  </xdr:twoCellAnchor>
  <xdr:twoCellAnchor editAs="oneCell">
    <xdr:from>
      <xdr:col>0</xdr:col>
      <xdr:colOff>594173</xdr:colOff>
      <xdr:row>1</xdr:row>
      <xdr:rowOff>0</xdr:rowOff>
    </xdr:from>
    <xdr:to>
      <xdr:col>2</xdr:col>
      <xdr:colOff>762186</xdr:colOff>
      <xdr:row>4</xdr:row>
      <xdr:rowOff>20955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12E5EA5-398B-482B-9B85-96EC308CA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94173" y="182880"/>
          <a:ext cx="1733923" cy="842010"/>
        </a:xfrm>
        <a:prstGeom prst="rect">
          <a:avLst/>
        </a:prstGeom>
      </xdr:spPr>
    </xdr:pic>
    <xdr:clientData/>
  </xdr:twoCellAnchor>
  <xdr:twoCellAnchor editAs="oneCell">
    <xdr:from>
      <xdr:col>5</xdr:col>
      <xdr:colOff>885825</xdr:colOff>
      <xdr:row>0</xdr:row>
      <xdr:rowOff>152400</xdr:rowOff>
    </xdr:from>
    <xdr:to>
      <xdr:col>6</xdr:col>
      <xdr:colOff>701577</xdr:colOff>
      <xdr:row>4</xdr:row>
      <xdr:rowOff>15240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3C42A84-3E6D-44A3-89A3-5A3F4CD3E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97465" y="152400"/>
          <a:ext cx="1890297" cy="862965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0</xdr:row>
      <xdr:rowOff>0</xdr:rowOff>
    </xdr:from>
    <xdr:to>
      <xdr:col>1</xdr:col>
      <xdr:colOff>819150</xdr:colOff>
      <xdr:row>5</xdr:row>
      <xdr:rowOff>36729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4C4C50-2C3E-4E99-99DA-01D3C7D3C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" y="0"/>
          <a:ext cx="1053465" cy="94541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286213</xdr:colOff>
      <xdr:row>5</xdr:row>
      <xdr:rowOff>110966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D5C5021-7400-4B52-86B1-4570252DD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5675" y="0"/>
          <a:ext cx="1324438" cy="1076801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0</xdr:row>
      <xdr:rowOff>0</xdr:rowOff>
    </xdr:from>
    <xdr:to>
      <xdr:col>1</xdr:col>
      <xdr:colOff>819150</xdr:colOff>
      <xdr:row>5</xdr:row>
      <xdr:rowOff>93879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15207A-48BA-4C50-A578-0BEFC3320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" y="0"/>
          <a:ext cx="1061085" cy="99875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284308</xdr:colOff>
      <xdr:row>5</xdr:row>
      <xdr:rowOff>170021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3545DAD-7315-401A-811B-5B4076E92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0" y="0"/>
          <a:ext cx="1333963" cy="1072991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281940</xdr:colOff>
      <xdr:row>5</xdr:row>
      <xdr:rowOff>93879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6949940-EA3D-4A2B-B83E-9B984E5A3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72515" cy="1055904"/>
        </a:xfrm>
        <a:prstGeom prst="rect">
          <a:avLst/>
        </a:prstGeom>
      </xdr:spPr>
    </xdr:pic>
    <xdr:clientData/>
  </xdr:twoCellAnchor>
  <xdr:twoCellAnchor editAs="oneCell">
    <xdr:from>
      <xdr:col>8</xdr:col>
      <xdr:colOff>280035</xdr:colOff>
      <xdr:row>0</xdr:row>
      <xdr:rowOff>0</xdr:rowOff>
    </xdr:from>
    <xdr:to>
      <xdr:col>10</xdr:col>
      <xdr:colOff>34753</xdr:colOff>
      <xdr:row>5</xdr:row>
      <xdr:rowOff>170021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A44AA76-DC4D-430F-8468-1BF1C184A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6360" y="0"/>
          <a:ext cx="1332058" cy="113204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436245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E18D08B-0A97-4379-ADB5-9764DE744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577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504825</xdr:colOff>
      <xdr:row>0</xdr:row>
      <xdr:rowOff>9525</xdr:rowOff>
    </xdr:from>
    <xdr:to>
      <xdr:col>1</xdr:col>
      <xdr:colOff>57627</xdr:colOff>
      <xdr:row>2</xdr:row>
      <xdr:rowOff>54607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3BE2C0A-A9DE-4A28-B94A-36AF96C61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" y="11430"/>
          <a:ext cx="931545" cy="513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936544</xdr:colOff>
      <xdr:row>7</xdr:row>
      <xdr:rowOff>171689</xdr:rowOff>
    </xdr:from>
    <xdr:to>
      <xdr:col>11</xdr:col>
      <xdr:colOff>706755</xdr:colOff>
      <xdr:row>30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A9129F0-1BFA-FB25-2674-A8E517FA9C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119063</xdr:colOff>
      <xdr:row>0</xdr:row>
      <xdr:rowOff>59532</xdr:rowOff>
    </xdr:from>
    <xdr:to>
      <xdr:col>13</xdr:col>
      <xdr:colOff>20342</xdr:colOff>
      <xdr:row>6</xdr:row>
      <xdr:rowOff>20764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6D94A3D-5E7F-481C-9203-9E66AFE8231C}"/>
            </a:ext>
            <a:ext uri="{147F2762-F138-4A5C-976F-8EAC2B608ADB}">
              <a16:predDERef xmlns:a16="http://schemas.microsoft.com/office/drawing/2014/main" pre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977188" y="59532"/>
          <a:ext cx="2251096" cy="12037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436245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381C21B-60A3-45AC-BEFA-D6E82D759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005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457200</xdr:colOff>
      <xdr:row>0</xdr:row>
      <xdr:rowOff>1</xdr:rowOff>
    </xdr:from>
    <xdr:to>
      <xdr:col>0</xdr:col>
      <xdr:colOff>1424940</xdr:colOff>
      <xdr:row>2</xdr:row>
      <xdr:rowOff>78610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3BC2FC5-D346-4928-8A07-1B412DDF3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"/>
          <a:ext cx="971550" cy="5453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968376</xdr:colOff>
      <xdr:row>10</xdr:row>
      <xdr:rowOff>53022</xdr:rowOff>
    </xdr:from>
    <xdr:to>
      <xdr:col>8</xdr:col>
      <xdr:colOff>702311</xdr:colOff>
      <xdr:row>29</xdr:row>
      <xdr:rowOff>87630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E3332F4-FC22-445F-B278-6C381AF0F0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28575</xdr:colOff>
      <xdr:row>0</xdr:row>
      <xdr:rowOff>0</xdr:rowOff>
    </xdr:from>
    <xdr:to>
      <xdr:col>12</xdr:col>
      <xdr:colOff>8276</xdr:colOff>
      <xdr:row>5</xdr:row>
      <xdr:rowOff>149668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49F5BB3-24BE-44FB-BDE7-4CA9CCBE14B1}"/>
            </a:ext>
            <a:ext uri="{147F2762-F138-4A5C-976F-8EAC2B608ADB}">
              <a16:predDERef xmlns:a16="http://schemas.microsoft.com/office/drawing/2014/main" pre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086975" y="0"/>
          <a:ext cx="2214901" cy="122916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440055</xdr:colOff>
      <xdr:row>5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52A47B-AEC8-4C93-873E-8A9545585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577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485775</xdr:colOff>
      <xdr:row>0</xdr:row>
      <xdr:rowOff>0</xdr:rowOff>
    </xdr:from>
    <xdr:to>
      <xdr:col>2</xdr:col>
      <xdr:colOff>91440</xdr:colOff>
      <xdr:row>2</xdr:row>
      <xdr:rowOff>170049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ACA261F-18DB-40A0-AD80-A4B54A675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" y="0"/>
          <a:ext cx="1188720" cy="648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218017</xdr:colOff>
      <xdr:row>8</xdr:row>
      <xdr:rowOff>191771</xdr:rowOff>
    </xdr:from>
    <xdr:to>
      <xdr:col>8</xdr:col>
      <xdr:colOff>507788</xdr:colOff>
      <xdr:row>21</xdr:row>
      <xdr:rowOff>35349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031289D-6C0D-0B00-71E8-2E8DB09E50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772583</xdr:colOff>
      <xdr:row>0</xdr:row>
      <xdr:rowOff>10583</xdr:rowOff>
    </xdr:from>
    <xdr:to>
      <xdr:col>11</xdr:col>
      <xdr:colOff>625284</xdr:colOff>
      <xdr:row>5</xdr:row>
      <xdr:rowOff>140566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80504D7-0754-46B1-A78D-7B12DCCB2184}"/>
            </a:ext>
            <a:ext uri="{147F2762-F138-4A5C-976F-8EAC2B608ADB}">
              <a16:predDERef xmlns:a16="http://schemas.microsoft.com/office/drawing/2014/main" pre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355416" y="10583"/>
          <a:ext cx="2233951" cy="120948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440055</xdr:colOff>
      <xdr:row>6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9B771B5-D020-44EF-B2BB-69048ACDF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577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466725</xdr:colOff>
      <xdr:row>0</xdr:row>
      <xdr:rowOff>0</xdr:rowOff>
    </xdr:from>
    <xdr:to>
      <xdr:col>1</xdr:col>
      <xdr:colOff>440055</xdr:colOff>
      <xdr:row>2</xdr:row>
      <xdr:rowOff>192459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998D9B3-7F9B-44F2-8412-B3814DB7C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" y="0"/>
          <a:ext cx="910590" cy="659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154850</xdr:colOff>
      <xdr:row>7</xdr:row>
      <xdr:rowOff>40819</xdr:rowOff>
    </xdr:from>
    <xdr:to>
      <xdr:col>9</xdr:col>
      <xdr:colOff>843643</xdr:colOff>
      <xdr:row>17</xdr:row>
      <xdr:rowOff>185056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1E62E64-47F3-A51A-54BC-3DC4E65A05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530678</xdr:colOff>
      <xdr:row>0</xdr:row>
      <xdr:rowOff>0</xdr:rowOff>
    </xdr:from>
    <xdr:to>
      <xdr:col>11</xdr:col>
      <xdr:colOff>896368</xdr:colOff>
      <xdr:row>5</xdr:row>
      <xdr:rowOff>134519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28B0E9B-DC36-49C5-A8B7-1A60D819944D}"/>
            </a:ext>
            <a:ext uri="{147F2762-F138-4A5C-976F-8EAC2B608ADB}">
              <a16:predDERef xmlns:a16="http://schemas.microsoft.com/office/drawing/2014/main" pre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103178" y="0"/>
          <a:ext cx="2239666" cy="12056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436245</xdr:colOff>
      <xdr:row>5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6473F6-1BCC-462D-98C2-8ABF0BB7C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577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466725</xdr:colOff>
      <xdr:row>0</xdr:row>
      <xdr:rowOff>0</xdr:rowOff>
    </xdr:from>
    <xdr:to>
      <xdr:col>1</xdr:col>
      <xdr:colOff>685800</xdr:colOff>
      <xdr:row>3</xdr:row>
      <xdr:rowOff>22511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D7A9F15-CDDC-424C-B284-D3B62773B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" y="0"/>
          <a:ext cx="1264920" cy="714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907322</xdr:colOff>
      <xdr:row>8</xdr:row>
      <xdr:rowOff>43542</xdr:rowOff>
    </xdr:from>
    <xdr:to>
      <xdr:col>8</xdr:col>
      <xdr:colOff>566056</xdr:colOff>
      <xdr:row>22</xdr:row>
      <xdr:rowOff>217714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6F092A9-A926-07A3-5BEE-AC6F527A6F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503464</xdr:colOff>
      <xdr:row>0</xdr:row>
      <xdr:rowOff>163286</xdr:rowOff>
    </xdr:from>
    <xdr:to>
      <xdr:col>10</xdr:col>
      <xdr:colOff>381474</xdr:colOff>
      <xdr:row>6</xdr:row>
      <xdr:rowOff>111387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BE5B4CB-B1E5-406E-9135-5C7B5630D32D}"/>
            </a:ext>
            <a:ext uri="{147F2762-F138-4A5C-976F-8EAC2B608ADB}">
              <a16:predDERef xmlns:a16="http://schemas.microsoft.com/office/drawing/2014/main" pre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552214" y="163286"/>
          <a:ext cx="2232046" cy="11999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Archives\Arg%20Public%20Debt%20(Jun%2026%2003)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3\PROY%20-%20PROY2003C%20%20A%20JUN2003%20-%20PARA%20RENG%20CLUB%20DE%20PARIS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1995063\Local%20Settings\Temporary%20Internet%20Files\OLKCE\PROY2003\EXCEL\PROY%20-%20PROYECCION%20SERVICIO%202000-2003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10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Documents%20and%20Settings/1994738/Local%20Settings/Temporary%20Internet%20Files/OLK1EAE/DATA/CA/SLV/Monetary%20Sector/Input/Info/PM99%20Jan%20FMI-2002.xls" TargetMode="External"/><Relationship Id="rId1" Type="http://schemas.openxmlformats.org/officeDocument/2006/relationships/externalLinkPath" Target="/Documents%20and%20Settings/1994738/Local%20Settings/Temporary%20Internet%20Files/OLK1EAE/DATA/CA/SLV/Monetary%20Sector/Input/Info/PM99%20Jan%20FMI-2002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Compartida\My%20Documents\BCIE\Modelos\Mar\Fuentes\Julio-2001\MESES\Model\MESES\Model\MESES\Model\Deloitte\Joaquin\Banca\DATA%20MASTER\base\Mis%20documentos\RACG1024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ACROS\MIMPORT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s\O-DRIVE\JM\BEN\HIPC\excelfiles\with%20libya\BN-DSA-Kad2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TEMPLATE\IL_TEMPL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11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Documents%20and%20Settings/1994738/Local%20Settings/Temporary%20Internet%20Files/OLK1EAE/HTI_real%2010-07.xls" TargetMode="External"/><Relationship Id="rId1" Type="http://schemas.openxmlformats.org/officeDocument/2006/relationships/externalLinkPath" Target="/Documents%20and%20Settings/1994738/Local%20Settings/Temporary%20Internet%20Files/OLK1EAE/HTI_real%2010-07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OARD\BENIN\Decion%20Pt\HIPC%20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HIPC\Other%20HIPCs\Burkina%20Faso\BUR%201299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13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Documents%20and%20Settings/1994738/Local%20Settings/Temporary%20Internet%20Files/OLK1EAE/WINNT/Profiles/bpweil/Archivos%20temporales%20de%20Internet/OLK43/CONSA%20$$$1%20SPNF%209dic02.xls" TargetMode="External"/><Relationship Id="rId1" Type="http://schemas.openxmlformats.org/officeDocument/2006/relationships/externalLinkPath" Target="/Documents%20and%20Settings/1994738/Local%20Settings/Temporary%20Internet%20Files/OLK1EAE/WINNT/Profiles/bpweil/Archivos%20temporales%20de%20Internet/OLK43/CONSA%20$$$1%20SPNF%209dic02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GHA\WORKING\Ghfis0500m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BOARD\MALI\1ST-COMP\DSA\MLI-buyback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ECMON98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orary%20Internet%20Files\OLKE0E1\Ec-Mon-July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Users\BHouse\My%20Documents\DomRep\DomRep-BCRD-0401\DebtService\FMI%20%20OCTUBRE%20%20DE%20%202003%20con%20correcciones%20el%2029%20de%20diciembre%20de%202003%20-%20Res&#250;menes-TPCPMP-031604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SLV\External%20Sector\Output\Working%20files%202003\Data\REER04-03.xls" TargetMode="External"/></Relationships>
</file>

<file path=xl/externalLinks/_rels/externalLink14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Users/fperez/Desktop/2022/PRESUPUESTO%202023/SEPTIEMBRE/Copia%20de%20Proyeccion%20Ingresos%20CUT%202023%20-%202026%20Envio%20a%20Presupuesto%20AL%2012%20Agosto%202022.xlsx" TargetMode="External"/><Relationship Id="rId1" Type="http://schemas.openxmlformats.org/officeDocument/2006/relationships/externalLinkPath" Target="/Users/fperez/Desktop/2022/PRESUPUESTO%202023/SEPTIEMBRE/Copia%20de%20Proyeccion%20Ingresos%20CUT%202023%20-%202026%20Envio%20a%20Presupuesto%20AL%2012%20Agosto%202022.xlsx" TargetMode="External"/></Relationships>
</file>

<file path=xl/externalLinks/_rels/externalLink14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promieco/DATA/RL/URY/EXTERNAL/XTNL.XLS" TargetMode="External"/><Relationship Id="rId1" Type="http://schemas.openxmlformats.org/officeDocument/2006/relationships/externalLinkPath" Target="/promieco/DATA/RL/URY/EXTERNAL/XTNL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PLAZO\IMAE\PR\INF1-ALEX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al2001\HTIreal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Missions\Uruguay\Mission_ASBA_Review1_July8_15\July17\DSA_URY_July13_PlanC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had\mission\150dp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ameroon\mission\DSARept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\B2\CHIEF\CRI\97RED\CGOVFEB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15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promieco/Documents%20and%20Settings/MFIGUEROLA/Local%20Settings/Temporary%20Internet%20Files/OLK22/DomRep-DSA-DRSc-NoDRNBonly/DomRep-DSAExtSusTabs-NoDRNBonly.xls" TargetMode="External"/><Relationship Id="rId1" Type="http://schemas.openxmlformats.org/officeDocument/2006/relationships/externalLinkPath" Target="/promieco/Documents%20and%20Settings/MFIGUEROLA/Local%20Settings/Temporary%20Internet%20Files/OLK22/DomRep-DSA-DRSc-NoDRNBonly/DomRep-DSAExtSusTabs-NoDRNBonly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enemar0001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trimestre9900rev.xls" TargetMode="External"/></Relationships>
</file>

<file path=xl/externalLinks/_rels/externalLink15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Documents%20and%20Settings/1994738/Local%20Settings/Temporary%20Internet%20Files/OLK1EAE/DATA/ML/DOM/Vulnerability%20exercise/March%202005/DR%20SVI%20table%20Feb%202005.xls" TargetMode="External"/><Relationship Id="rId1" Type="http://schemas.openxmlformats.org/officeDocument/2006/relationships/externalLinkPath" Target="/Documents%20and%20Settings/1994738/Local%20Settings/Temporary%20Internet%20Files/OLK1EAE/DATA/ML/DOM/Vulnerability%20exercise/March%202005/DR%20SVI%20table%20Feb%202005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16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Documents%20and%20Settings/1994738/Local%20Settings/Temporary%20Internet%20Files/OLK1EAE/TRIMALEX/corrts99-2.xls" TargetMode="External"/><Relationship Id="rId1" Type="http://schemas.openxmlformats.org/officeDocument/2006/relationships/externalLinkPath" Target="/Documents%20and%20Settings/1994738/Local%20Settings/Temporary%20Internet%20Files/OLK1EAE/TRIMALEX/corrts99-2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IMALEX\corrts99-2.xls" TargetMode="External"/></Relationships>
</file>

<file path=xl/externalLinks/_rels/externalLink16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erodriguez\Downloads\Tablas%20y%20Gr&#225;ficos%201.xlsx" TargetMode="External"/><Relationship Id="rId1" Type="http://schemas.openxmlformats.org/officeDocument/2006/relationships/externalLinkPath" Target="https://dgprd-my.sharepoint.com/personal/aerodriguez_digepres_gob_do/Documents/Escritorio/Trabajo/Dept%20Gesti&#243;n/Consolidado/Formulacion%20enero%202026/final/Tablas%20y%20Gr&#225;ficos%20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ARG\Bop\fev01\ARGBOP%20final%20(2fev01)%20(WEO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series\afiliados.xls" TargetMode="External"/></Relationships>
</file>

<file path=xl/externalLinks/_rels/externalLink2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Documents%20and%20Settings/1994738/Local%20Settings/Temporary%20Internet%20Files/OLK1EAE/PROFINAN/Programa/prog2003/prog2003mensualizaci&#243;nenero.xls" TargetMode="External"/><Relationship Id="rId1" Type="http://schemas.openxmlformats.org/officeDocument/2006/relationships/externalLinkPath" Target="/Documents%20and%20Settings/1994738/Local%20Settings/Temporary%20Internet%20Files/OLK1EAE/PROFINAN/Programa/prog2003/prog2003mensualizaci&#243;nener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2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Sector%20Files/DR%20Fiscal%20File%20Update%2006-26-2009.xls" TargetMode="External"/><Relationship Id="rId1" Type="http://schemas.openxmlformats.org/officeDocument/2006/relationships/externalLinkPath" Target="/Sector%20Files/DR%20Fiscal%20File%20Update%2006-26-2009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DATA\S1\ECU\rev-jul-00\SR%20Ecubop700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ST\Access%20Note\Tables%20and%20Note\2001\MACC060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.xls" TargetMode="External"/></Relationships>
</file>

<file path=xl/externalLinks/_rels/externalLink3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Documents%20and%20Settings/1994738/Local%20Settings/Temporary%20Internet%20Files/OLK1EAE/DATA/CA/SLV/Fiscal%20Sector/Output/Output%202003/Working%20files%202003/SLV-Fiscal-March%2012%202003.xls" TargetMode="External"/><Relationship Id="rId1" Type="http://schemas.openxmlformats.org/officeDocument/2006/relationships/externalLinkPath" Target="/Documents%20and%20Settings/1994738/Local%20Settings/Temporary%20Internet%20Files/OLK1EAE/DATA/CA/SLV/Fiscal%20Sector/Output/Output%202003/Working%20files%202003/SLV-Fiscal-March%2012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NCFP\Recursos\Proyrena\Anual\2002\Alt4_Proy200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AC\WesternHem\Paraguay\Temporary\Paraguay%20Monetary%20File%20-%20Oct%201.xls" TargetMode="External"/></Relationships>
</file>

<file path=xl/externalLinks/_rels/externalLink4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promieco/AC/WesternHem/Paraguay/Temporary/Paraguay%20Monetary%20File%20-%20Oct%201.xls" TargetMode="External"/><Relationship Id="rId1" Type="http://schemas.openxmlformats.org/officeDocument/2006/relationships/externalLinkPath" Target="/promieco/AC/WesternHem/Paraguay/Temporary/Paraguay%20Monetary%20File%20-%20Oct%201.xls" TargetMode="External"/></Relationships>
</file>

<file path=xl/externalLinks/_rels/externalLink4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promieco/DATA/RL/PRY/Monetary/SR%20and%20RED%20Monetary%20tables.xls" TargetMode="External"/><Relationship Id="rId1" Type="http://schemas.openxmlformats.org/officeDocument/2006/relationships/externalLinkPath" Target="/promieco/DATA/RL/PRY/Monetary/SR%20and%20RED%20Monetary%20table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GHBopbaseline0515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pyd-my.sharepoint.com/personal/melissa_jimenez_economia_gob_do/Documents/Escritorio/Insumos%20taller%20MUCI%20Direcciones/MUCI%202020%20v3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Documents%20and%20Settings/enc100115/Desktop/3.1.3.xlsx" TargetMode="External"/><Relationship Id="rId1" Type="http://schemas.openxmlformats.org/officeDocument/2006/relationships/externalLinkPath" Target="/Documents%20and%20Settings/enc100115/Desktop/3.1.3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Mar\Fuentes\Julio-2001\MESES\Model\MESES\Model\MESES\Model\Deloitte\Joaquin\Banca\DATA%20MASTER\base\Mis%20documentos\RACG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Cameroon\DSA\Cam_Relief.xls" TargetMode="External"/></Relationships>
</file>

<file path=xl/externalLinks/_rels/externalLink5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promieco/DATA/ML/DOM/archives/June%20%202003%20SBA%20Mission/Real/DRGDP_prog.xls" TargetMode="External"/><Relationship Id="rId1" Type="http://schemas.openxmlformats.org/officeDocument/2006/relationships/externalLinkPath" Target="/promieco/DATA/ML/DOM/archives/June%20%202003%20SBA%20Mission/Real/DRGDP_prog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Profis\Fuentes\VALOR-BHV1.xls" TargetMode="External"/></Relationships>
</file>

<file path=xl/externalLinks/_rels/externalLink5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Departamento/Financiero/Subd_Entidades_financieras/Division_Banca_Comercial/Martha%20Soto/My%20Documents/BCIE/Modelos/Profis/Fuentes/VALOR-BHV1.xls" TargetMode="External"/><Relationship Id="rId1" Type="http://schemas.openxmlformats.org/officeDocument/2006/relationships/externalLinkPath" Target="/Departamento/Financiero/Subd_Entidades_financieras/Division_Banca_Comercial/Martha%20Soto/My%20Documents/BCIE/Modelos/Profis/Fuentes/VALOR-BHV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5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Documents%20and%20Settings/1994738/Local%20Settings/Temporary%20Internet%20Files/OLK1EAE/sept%202/IN/DR%20WEO%20Short.xls" TargetMode="External"/><Relationship Id="rId1" Type="http://schemas.openxmlformats.org/officeDocument/2006/relationships/externalLinkPath" Target="/Documents%20and%20Settings/1994738/Local%20Settings/Temporary%20Internet%20Files/OLK1EAE/sept%202/IN/DR%20WEO%20Short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ARG\Bop\fev01\ARGBOP%20final%20(2fev01)%20(WEO)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Secto%20publico\DATA\ML\DOM\Macro\2002\DRSHARE.XLS" TargetMode="External"/></Relationships>
</file>

<file path=xl/externalLinks/_rels/externalLink6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Documents%20and%20Settings/1994738/Desktop/CORE%20INFLACION.xls" TargetMode="External"/><Relationship Id="rId1" Type="http://schemas.openxmlformats.org/officeDocument/2006/relationships/externalLinkPath" Target="/Documents%20and%20Settings/1994738/Desktop/CORE%20INFLACION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Working%20Files\AC%20Fiscal%20File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angeli\Local%20Settings\Temporary%20Internet%20Files\OLK81\Corp%20Banca%20Sep-2002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ETHIOPIA\Mission\Temp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fad/info_guide/info_resources/databases/WEO%20OECD%20Proj%202000_NEW.Refreshed(2)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CHAINES\Local%20Settings\Temporary%20Internet%20Files\OLKC5\SECTORS\MONETARY\Col_Prog%20_Mon-Feb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joe\Guinea%20Bissau\Guinea-Bissau\Guinea%20Bissau_mdb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a01\compartida\Documents%20and%20Settings\Toshiba\My%20Documents\Riesgos\Insumos%20Riesgo%20Importante\Risk\Risk-Managemnet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Y\Mensual\Recimp2000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financiero\comunicado%20estad&#237;stico\GENERA%20CUADRO%2016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PED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ML\DOM\Real\DR_Real%20August%202006.xls" TargetMode="External"/></Relationships>
</file>

<file path=xl/externalLinks/_rels/externalLink8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promieco/Personal/My%20Documents/Moz/E-Final/BOP9703_stress.xls" TargetMode="External"/><Relationship Id="rId1" Type="http://schemas.openxmlformats.org/officeDocument/2006/relationships/externalLinkPath" Target="/promieco/Personal/My%20Documents/Moz/E-Final/BOP9703_stress.xls" TargetMode="External"/></Relationships>
</file>

<file path=xl/externalLinks/_rels/externalLink8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Documents%20and%20Settings/1994738/Local%20Settings/Temporary%20Internet%20Files/OLK1EAE/DATA/CA/SLV/Staff%20Report%20Tables/2003%20SR/Tables-SR-03.xls" TargetMode="External"/><Relationship Id="rId1" Type="http://schemas.openxmlformats.org/officeDocument/2006/relationships/externalLinkPath" Target="/Documents%20and%20Settings/1994738/Local%20Settings/Temporary%20Internet%20Files/OLK1EAE/DATA/CA/SLV/Staff%20Report%20Tables/2003%20SR/Tables-SR-03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TI_CPI%20&amp;%20Forex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unaam\c\modelo\MODELOMACRO-ESC-4.5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bsr\pachi\INFORMEC\Cua298.xls" TargetMode="External"/></Relationships>
</file>

<file path=xl/externalLinks/_rels/externalLink8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Documents%20and%20Settings/1994738/Local%20Settings/Temporary%20Internet%20Files/OLK1EAE/Colombia/WEO/GEEColombiaOct2001.xls" TargetMode="External"/><Relationship Id="rId1" Type="http://schemas.openxmlformats.org/officeDocument/2006/relationships/externalLinkPath" Target="/Documents%20and%20Settings/1994738/Local%20Settings/Temporary%20Internet%20Files/OLK1EAE/Colombia/WEO/GEEColombiaOct2001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E/Secto%20publico/PBSECQKaren%2022.xls" TargetMode="External"/><Relationship Id="rId1" Type="http://schemas.openxmlformats.org/officeDocument/2006/relationships/externalLinkPath" Target="/E/Secto%20publico/PBSECQKaren%2022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baez\AppData\Local\Microsoft\Windows\INetCache\Content.Outlook\HTMLJ493\Marco%20Macro%20Commoditties%20-%20Fixed.xlsx" TargetMode="External"/></Relationships>
</file>

<file path=xl/externalLinks/_rels/externalLink9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Users/fbaez/AppData/Local/Microsoft/Windows/INetCache/Content.Outlook/HTMLJ493/Marco%20Macro%20Commoditties%20-%20Fixed.xlsx" TargetMode="External"/><Relationship Id="rId1" Type="http://schemas.openxmlformats.org/officeDocument/2006/relationships/externalLinkPath" Target="/Users/fbaez/AppData/Local/Microsoft/Windows/INetCache/Content.Outlook/HTMLJ493/Marco%20Macro%20Commoditties%20-%20Fixed.xlsx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SYSTEM\WRS97TAB.XLS" TargetMode="External"/></Relationships>
</file>

<file path=xl/externalLinks/_rels/externalLink9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F/DGCP-STRUCTURE/Manual%20Operativo%20DGCP/Manuales%20de%20Soporte/Sistema%20de%20Informacion%20Financiera/Sistema%20de%20Informacion.xls" TargetMode="External"/><Relationship Id="rId1" Type="http://schemas.openxmlformats.org/officeDocument/2006/relationships/externalLinkPath" Target="/F/DGCP-STRUCTURE/Manual%20Operativo%20DGCP/Manuales%20de%20Soporte/Sistema%20de%20Informacion%20Financiera/Sistema%20de%20Informacion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is%20documentos\Siec\Modelo\Calificaci&#243;n%20Mayo%202003\SIECAR-052003%20sin%20ajustes%203.xls" TargetMode="External"/></Relationships>
</file>

<file path=xl/externalLinks/_rels/externalLink9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Departamento/Financiero/Subd_Entidades_financieras/Division_Banca_Comercial/Martha%20Soto/Datos/Mis%20documentos/Siec/Modelo/Calificaci&#243;n%20Mayo%202003/SIECAR-052003%20sin%20ajustes%203.xls" TargetMode="External"/><Relationship Id="rId1" Type="http://schemas.openxmlformats.org/officeDocument/2006/relationships/externalLinkPath" Target="/Departamento/Financiero/Subd_Entidades_financieras/Division_Banca_Comercial/Martha%20Soto/Datos/Mis%20documentos/Siec/Modelo/Calificaci&#243;n%20Mayo%202003/SIECAR-052003%20sin%20ajustes%203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2">
          <cell r="E32">
            <v>-493.67282104492199</v>
          </cell>
          <cell r="F32">
            <v>-472.80181884765602</v>
          </cell>
          <cell r="G32">
            <v>-706.7900390625</v>
          </cell>
          <cell r="H32">
            <v>-1172.18542480469</v>
          </cell>
          <cell r="I32">
            <v>-2174.98486328125</v>
          </cell>
          <cell r="J32">
            <v>-4539.14990234375</v>
          </cell>
          <cell r="K32">
            <v>-5438.3037109375</v>
          </cell>
          <cell r="L32">
            <v>-5422</v>
          </cell>
          <cell r="M32">
            <v>-5537</v>
          </cell>
          <cell r="N32">
            <v>-5132</v>
          </cell>
          <cell r="O32">
            <v>-4290.99951171875</v>
          </cell>
          <cell r="P32">
            <v>-4145</v>
          </cell>
          <cell r="Q32">
            <v>-4678</v>
          </cell>
          <cell r="R32">
            <v>-6023</v>
          </cell>
          <cell r="S32">
            <v>-5610</v>
          </cell>
          <cell r="T32">
            <v>-5183</v>
          </cell>
          <cell r="U32">
            <v>-4167</v>
          </cell>
          <cell r="V32">
            <v>-3591</v>
          </cell>
          <cell r="W32">
            <v>-4757</v>
          </cell>
          <cell r="X32">
            <v>-6338</v>
          </cell>
          <cell r="Y32">
            <v>-7284</v>
          </cell>
          <cell r="Z32">
            <v>-8756</v>
          </cell>
          <cell r="AA32">
            <v>-10284</v>
          </cell>
          <cell r="AB32">
            <v>-11203</v>
          </cell>
          <cell r="AC32">
            <v>-12593.8681640625</v>
          </cell>
          <cell r="AD32">
            <v>-13946.44921875</v>
          </cell>
          <cell r="AE32">
            <v>-15478.31640625</v>
          </cell>
          <cell r="AF32">
            <v>-16821.908203125</v>
          </cell>
          <cell r="AG32">
            <v>-17722.5078125</v>
          </cell>
          <cell r="AH32">
            <v>-18496.873046875</v>
          </cell>
        </row>
        <row r="132">
          <cell r="E132">
            <v>1.3998386894087399E-9</v>
          </cell>
          <cell r="F132">
            <v>4.0763494801865396E-9</v>
          </cell>
          <cell r="G132">
            <v>7.9575297462497507E-9</v>
          </cell>
          <cell r="H132">
            <v>1.31697177607748E-8</v>
          </cell>
          <cell r="I132">
            <v>1.83716544199797E-8</v>
          </cell>
          <cell r="J132">
            <v>4.40270859769498E-8</v>
          </cell>
          <cell r="K132">
            <v>2.5922636837094599E-7</v>
          </cell>
          <cell r="L132">
            <v>1.0529964811212301E-6</v>
          </cell>
          <cell r="M132">
            <v>6.7740002123173301E-6</v>
          </cell>
          <cell r="N132">
            <v>6.0155998653499403E-5</v>
          </cell>
          <cell r="O132">
            <v>9.4149996584747E-5</v>
          </cell>
          <cell r="P132">
            <v>2.1460000425577199E-4</v>
          </cell>
          <cell r="Q132">
            <v>8.72100004926324E-4</v>
          </cell>
          <cell r="R132">
            <v>3.9715748280286803E-2</v>
          </cell>
          <cell r="S132">
            <v>0.48764547705650302</v>
          </cell>
          <cell r="T132">
            <v>0.95413225889205899</v>
          </cell>
          <cell r="U132">
            <v>0.99064999818801902</v>
          </cell>
          <cell r="V132">
            <v>1</v>
          </cell>
          <cell r="W132">
            <v>1</v>
          </cell>
          <cell r="X132">
            <v>1</v>
          </cell>
          <cell r="Y132">
            <v>1</v>
          </cell>
          <cell r="Z132">
            <v>1</v>
          </cell>
          <cell r="AA132">
            <v>1</v>
          </cell>
          <cell r="AB132">
            <v>1</v>
          </cell>
          <cell r="AC132">
            <v>1</v>
          </cell>
          <cell r="AD132">
            <v>1</v>
          </cell>
          <cell r="AE132">
            <v>1</v>
          </cell>
          <cell r="AF132">
            <v>1</v>
          </cell>
          <cell r="AG132">
            <v>1</v>
          </cell>
          <cell r="AH132">
            <v>1</v>
          </cell>
        </row>
        <row r="141">
          <cell r="E141">
            <v>1.00000004749745E-3</v>
          </cell>
          <cell r="F141">
            <v>1.00000004749745E-3</v>
          </cell>
          <cell r="G141">
            <v>1.00000004749745E-3</v>
          </cell>
          <cell r="H141">
            <v>1.00000004749745E-3</v>
          </cell>
          <cell r="I141">
            <v>1.00000004749745E-3</v>
          </cell>
          <cell r="J141">
            <v>1.00000004749745E-3</v>
          </cell>
          <cell r="K141">
            <v>1.00000004749745E-3</v>
          </cell>
          <cell r="L141">
            <v>1.00000004749745E-3</v>
          </cell>
          <cell r="M141">
            <v>1.00000004749745E-3</v>
          </cell>
          <cell r="N141">
            <v>1.00000004749745E-3</v>
          </cell>
          <cell r="O141">
            <v>1.00000004749745E-3</v>
          </cell>
          <cell r="P141">
            <v>1.00000004749745E-3</v>
          </cell>
          <cell r="Q141">
            <v>1.00000004749745E-3</v>
          </cell>
          <cell r="R141">
            <v>1.00000004749745E-3</v>
          </cell>
          <cell r="S141">
            <v>1.00000004749745E-3</v>
          </cell>
          <cell r="T141">
            <v>1.00000004749745E-3</v>
          </cell>
          <cell r="U141">
            <v>1.00000004749745E-3</v>
          </cell>
          <cell r="V141">
            <v>1.00000004749745E-3</v>
          </cell>
          <cell r="W141">
            <v>1.00000004749745E-3</v>
          </cell>
          <cell r="X141">
            <v>1.00000004749745E-3</v>
          </cell>
          <cell r="Y141">
            <v>1.00000004749745E-3</v>
          </cell>
          <cell r="Z141">
            <v>1.00000004749745E-3</v>
          </cell>
          <cell r="AA141">
            <v>1.00000004749745E-3</v>
          </cell>
          <cell r="AB141">
            <v>1.00000004749745E-3</v>
          </cell>
          <cell r="AC141">
            <v>1.00000004749745E-3</v>
          </cell>
          <cell r="AD141">
            <v>1.00000004749745E-3</v>
          </cell>
          <cell r="AE141">
            <v>1.00000004749745E-3</v>
          </cell>
          <cell r="AF141">
            <v>1.00000004749745E-3</v>
          </cell>
          <cell r="AG141">
            <v>1.00000004749745E-3</v>
          </cell>
          <cell r="AH141">
            <v>1.00000004749745E-3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Inputs(q)"/>
      <sheetName val="By Debtor"/>
      <sheetName val="SR 1"/>
      <sheetName val="SR 2"/>
      <sheetName val="FactSheet"/>
      <sheetName val="Debt"/>
      <sheetName val="Debt Dynamics"/>
      <sheetName val="IMF"/>
      <sheetName val="existing"/>
      <sheetName val="Financing Prg"/>
      <sheetName val="FinPrg-sum"/>
      <sheetName val="Fin tab"/>
      <sheetName val="Vencimientos I"/>
      <sheetName val="Vencimientos K"/>
      <sheetName val="Vencimientos sum"/>
      <sheetName val="A.1 bis"/>
      <sheetName val="A.4"/>
      <sheetName val="A.5"/>
      <sheetName val="A.6"/>
      <sheetName val="A.7"/>
      <sheetName val="A.8"/>
      <sheetName val="A.8 bis"/>
      <sheetName val="A.9"/>
      <sheetName val="A.10"/>
      <sheetName val="A.11"/>
      <sheetName val="A.12"/>
      <sheetName val="A.13"/>
      <sheetName val="A.21"/>
      <sheetName val="A.22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Ago-Dic"/>
      <sheetName val="Club x Agencia"/>
      <sheetName val="Paises Club"/>
      <sheetName val="Bzas.P"/>
      <sheetName val="Bza P ene-may real"/>
      <sheetName val="Cam Gob"/>
      <sheetName val="Codigos"/>
      <sheetName val="A.11"/>
    </sheetNames>
    <sheetDataSet>
      <sheetData sheetId="0" refreshError="1">
        <row r="2816">
          <cell r="H2816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BalanceComprobacion"/>
      <sheetName val="Resumido"/>
      <sheetName val="Base"/>
      <sheetName val="A.11"/>
      <sheetName val="RES XDEVEN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ssum"/>
      <sheetName val="BCR"/>
      <sheetName val="BMI"/>
      <sheetName val="BC"/>
      <sheetName val="FIN"/>
      <sheetName val="BCYFIN"/>
      <sheetName val="SB"/>
      <sheetName val="SF"/>
      <sheetName val="Sergio BC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Input EMBI Spread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7">
          <cell r="E7" t="str">
            <v>NIVEL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Z4" t="str">
            <v>COBERTURA PATRIMONIAL AJUSTADA</v>
          </cell>
        </row>
        <row r="5">
          <cell r="Z5" t="str">
            <v>Agosto-98/Junio-98</v>
          </cell>
          <cell r="BF5" t="str">
            <v>INTERMEDIACION EN CREDITOS</v>
          </cell>
        </row>
        <row r="6">
          <cell r="AB6" t="str">
            <v>COBERTURA</v>
          </cell>
          <cell r="AD6" t="str">
            <v>COBERTURA</v>
          </cell>
          <cell r="BF6" t="str">
            <v>Agosto-98/Junio-98</v>
          </cell>
        </row>
        <row r="7">
          <cell r="AB7" t="str">
            <v>PATRIMONIAL</v>
          </cell>
          <cell r="AD7" t="str">
            <v>PATRIMONIAL</v>
          </cell>
        </row>
        <row r="8"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</row>
        <row r="9">
          <cell r="AB9" t="str">
            <v>AJUSTADA</v>
          </cell>
          <cell r="AD9" t="str">
            <v>AJUSTADA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</row>
        <row r="10">
          <cell r="AA10">
            <v>35947</v>
          </cell>
          <cell r="AC10">
            <v>36007</v>
          </cell>
          <cell r="BG10">
            <v>35947</v>
          </cell>
          <cell r="BI10">
            <v>35977</v>
          </cell>
        </row>
        <row r="12"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</row>
        <row r="13"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</row>
        <row r="14"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</row>
        <row r="15"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</row>
        <row r="16"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</row>
        <row r="17"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</row>
        <row r="18"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</row>
        <row r="19"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</row>
        <row r="20"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</row>
        <row r="21"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</row>
        <row r="22"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</row>
        <row r="23"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</row>
        <row r="24"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</row>
        <row r="25"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</row>
        <row r="26"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</row>
        <row r="27"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</row>
        <row r="28"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</row>
        <row r="29"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</row>
        <row r="30"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</row>
        <row r="31"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</row>
        <row r="32"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</row>
        <row r="33"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</row>
        <row r="34"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</row>
        <row r="35"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</row>
        <row r="36"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</row>
        <row r="37"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</row>
        <row r="38"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</row>
        <row r="39"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</row>
        <row r="40"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</row>
        <row r="41"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</row>
        <row r="42"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</row>
        <row r="43"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</row>
        <row r="44"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</row>
        <row r="45"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</row>
        <row r="46"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</row>
        <row r="47"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</row>
        <row r="48"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</row>
        <row r="49"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</row>
        <row r="50"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</row>
        <row r="51"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</row>
        <row r="52"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</row>
        <row r="54">
          <cell r="Z54" t="str">
            <v>TOTAL</v>
          </cell>
          <cell r="AB54">
            <v>0.69810000000000005</v>
          </cell>
          <cell r="AD54">
            <v>0.73384077191693886</v>
          </cell>
          <cell r="BF54" t="str">
            <v>TOTAL</v>
          </cell>
          <cell r="BH54">
            <v>0.65690000000000004</v>
          </cell>
          <cell r="BJ54">
            <v>0.65742937334214424</v>
          </cell>
        </row>
      </sheetData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"/>
      <sheetName val="Gráfico"/>
      <sheetName val="Datos"/>
      <sheetName val="Parámetros"/>
      <sheetName val="Diálogo1"/>
      <sheetName val="Macro1"/>
      <sheetName val="Módulo1"/>
      <sheetName val="Main"/>
      <sheetName val="Links"/>
      <sheetName val="ErrCheck"/>
      <sheetName val="Codigos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2"/>
      <sheetName val="Table3"/>
      <sheetName val="Table4"/>
      <sheetName val="Table5"/>
      <sheetName val="Assistance"/>
      <sheetName val="burdensh"/>
      <sheetName val="Delivery"/>
      <sheetName val="Indic"/>
      <sheetName val="Creditors(before)"/>
      <sheetName val="Creditors(after)"/>
      <sheetName val="NEW-DEBT"/>
      <sheetName val="NEW-ALL"/>
      <sheetName val="NEW-IDA"/>
      <sheetName val="NEW-IMF"/>
      <sheetName val="NEW-ADF"/>
      <sheetName val="Topup"/>
      <sheetName val="NEW-comm"/>
      <sheetName val="New Borr-Base"/>
      <sheetName val="NEW-OTHMULT"/>
      <sheetName val="NEW-BILAT"/>
      <sheetName val="RepData"/>
      <sheetName val="RepData1(before)"/>
      <sheetName val="RepData1(after)"/>
      <sheetName val="BOP"/>
      <sheetName val="Macro1"/>
      <sheetName val="Main"/>
      <sheetName val="Links"/>
      <sheetName val="ErrCheck"/>
      <sheetName val="Codigos"/>
    </sheetNames>
    <sheetDataSet>
      <sheetData sheetId="0" refreshError="1"/>
      <sheetData sheetId="1" refreshError="1">
        <row r="8">
          <cell r="F8">
            <v>1363.5852905026911</v>
          </cell>
          <cell r="G8">
            <v>1378.2796547770204</v>
          </cell>
          <cell r="H8">
            <v>1396.1436537831044</v>
          </cell>
          <cell r="I8">
            <v>1418.3671964720045</v>
          </cell>
          <cell r="J8">
            <v>1441.3145109404134</v>
          </cell>
          <cell r="K8">
            <v>1466.2170313003462</v>
          </cell>
          <cell r="L8">
            <v>1491.6328031554258</v>
          </cell>
          <cell r="M8">
            <v>1516.4648113450721</v>
          </cell>
          <cell r="N8">
            <v>1538.6180623358205</v>
          </cell>
          <cell r="O8">
            <v>1558.6809702632027</v>
          </cell>
          <cell r="P8">
            <v>1576.4440752219007</v>
          </cell>
          <cell r="Q8">
            <v>1591.5304086205406</v>
          </cell>
          <cell r="R8">
            <v>1603.6686370333723</v>
          </cell>
          <cell r="S8">
            <v>1614.9262750367679</v>
          </cell>
          <cell r="T8">
            <v>1624.2740263480116</v>
          </cell>
          <cell r="U8">
            <v>1630.7984153003722</v>
          </cell>
          <cell r="V8">
            <v>1634.1243962733927</v>
          </cell>
          <cell r="W8">
            <v>81.232058383595756</v>
          </cell>
          <cell r="X8">
            <v>85.954032411718018</v>
          </cell>
          <cell r="Y8">
            <v>75.809263950996808</v>
          </cell>
          <cell r="Z8">
            <v>0</v>
          </cell>
          <cell r="AA8">
            <v>0</v>
          </cell>
          <cell r="AB8">
            <v>0</v>
          </cell>
        </row>
        <row r="9">
          <cell r="F9">
            <v>1037.6241811400077</v>
          </cell>
          <cell r="G9">
            <v>1036.894046117518</v>
          </cell>
          <cell r="H9">
            <v>1040.4425037413025</v>
          </cell>
          <cell r="I9">
            <v>1049.5036743233359</v>
          </cell>
          <cell r="J9">
            <v>1061.4723970951072</v>
          </cell>
          <cell r="K9">
            <v>1076.5178359288363</v>
          </cell>
          <cell r="L9">
            <v>1093.3518731977285</v>
          </cell>
          <cell r="M9">
            <v>1110.1239839095974</v>
          </cell>
          <cell r="N9">
            <v>1124.8116680029011</v>
          </cell>
          <cell r="O9">
            <v>1127.4612408615685</v>
          </cell>
          <cell r="P9">
            <v>1128.5336053108394</v>
          </cell>
          <cell r="Q9">
            <v>1128.9515393559632</v>
          </cell>
          <cell r="R9">
            <v>1129.47126666432</v>
          </cell>
          <cell r="S9">
            <v>1131.5235089721477</v>
          </cell>
          <cell r="T9">
            <v>1134.6962353965173</v>
          </cell>
          <cell r="U9">
            <v>1137.6176643704248</v>
          </cell>
          <cell r="V9">
            <v>1140.7682092613759</v>
          </cell>
          <cell r="W9">
            <v>766.67038829648675</v>
          </cell>
          <cell r="X9">
            <v>798.56418395422065</v>
          </cell>
          <cell r="Y9">
            <v>788.00466269968388</v>
          </cell>
          <cell r="Z9">
            <v>0</v>
          </cell>
          <cell r="AA9">
            <v>0</v>
          </cell>
          <cell r="AB9">
            <v>0</v>
          </cell>
        </row>
        <row r="10">
          <cell r="F10">
            <v>325.96110936268371</v>
          </cell>
          <cell r="G10">
            <v>341.38560865950228</v>
          </cell>
          <cell r="H10">
            <v>355.70115004180178</v>
          </cell>
          <cell r="I10">
            <v>368.86352214866827</v>
          </cell>
          <cell r="J10">
            <v>379.84211384530619</v>
          </cell>
          <cell r="K10">
            <v>389.69919537150969</v>
          </cell>
          <cell r="L10">
            <v>398.28092995769748</v>
          </cell>
          <cell r="M10">
            <v>406.34082743547515</v>
          </cell>
          <cell r="N10">
            <v>413.8063943329193</v>
          </cell>
          <cell r="O10">
            <v>419.73390376695988</v>
          </cell>
          <cell r="P10">
            <v>424.72640902999285</v>
          </cell>
          <cell r="Q10">
            <v>428.5218480270596</v>
          </cell>
          <cell r="R10">
            <v>430.10527149435575</v>
          </cell>
          <cell r="S10">
            <v>430.12644068938431</v>
          </cell>
          <cell r="T10">
            <v>427.98143101863877</v>
          </cell>
          <cell r="U10">
            <v>424.14227379727993</v>
          </cell>
          <cell r="V10">
            <v>417.76763271463346</v>
          </cell>
          <cell r="W10">
            <v>332.38458765500098</v>
          </cell>
          <cell r="X10">
            <v>341.35090225209558</v>
          </cell>
          <cell r="Y10">
            <v>321.64134399280192</v>
          </cell>
          <cell r="Z10">
            <v>0</v>
          </cell>
          <cell r="AA10">
            <v>0</v>
          </cell>
          <cell r="AB10">
            <v>0</v>
          </cell>
        </row>
        <row r="11">
          <cell r="F11">
            <v>263.42008484380949</v>
          </cell>
          <cell r="G11">
            <v>280.0882976778978</v>
          </cell>
          <cell r="H11">
            <v>296.62190978937315</v>
          </cell>
          <cell r="I11">
            <v>312.02306085133546</v>
          </cell>
          <cell r="J11">
            <v>325.24342906511492</v>
          </cell>
          <cell r="K11">
            <v>337.36805839159149</v>
          </cell>
          <cell r="L11">
            <v>348.24535304232575</v>
          </cell>
          <cell r="M11">
            <v>358.63218432063616</v>
          </cell>
          <cell r="N11">
            <v>368.46054071688297</v>
          </cell>
          <cell r="O11">
            <v>376.79005681970898</v>
          </cell>
          <cell r="P11">
            <v>383.625428827576</v>
          </cell>
          <cell r="Q11">
            <v>388.83482148321241</v>
          </cell>
          <cell r="R11">
            <v>392.2509949715888</v>
          </cell>
          <cell r="S11">
            <v>393.72536094772403</v>
          </cell>
          <cell r="T11">
            <v>393.14615120251165</v>
          </cell>
          <cell r="U11">
            <v>390.36958084176808</v>
          </cell>
          <cell r="V11">
            <v>385.19577033885554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F12">
            <v>84.218855878169563</v>
          </cell>
          <cell r="G12">
            <v>103.1521325571087</v>
          </cell>
          <cell r="H12">
            <v>122.2835364845925</v>
          </cell>
          <cell r="I12">
            <v>140.6711064491106</v>
          </cell>
          <cell r="J12">
            <v>158.95041482229752</v>
          </cell>
          <cell r="K12">
            <v>176.6142471896114</v>
          </cell>
          <cell r="L12">
            <v>193.57232257011304</v>
          </cell>
          <cell r="M12">
            <v>209.8071465349916</v>
          </cell>
          <cell r="N12">
            <v>225.31285480769668</v>
          </cell>
          <cell r="O12">
            <v>240.08239473492242</v>
          </cell>
          <cell r="P12">
            <v>254.19985376877463</v>
          </cell>
          <cell r="Q12">
            <v>267.65785563679452</v>
          </cell>
          <cell r="R12">
            <v>280.35755587474188</v>
          </cell>
          <cell r="S12">
            <v>292.29123671741382</v>
          </cell>
          <cell r="T12">
            <v>303.47825327101094</v>
          </cell>
          <cell r="U12">
            <v>313.91052722317812</v>
          </cell>
          <cell r="V12">
            <v>323.5525417653098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F13">
            <v>83.111460954564507</v>
          </cell>
          <cell r="G13">
            <v>102.41386927470533</v>
          </cell>
          <cell r="H13">
            <v>121.91440484339081</v>
          </cell>
          <cell r="I13">
            <v>140.6711064491106</v>
          </cell>
          <cell r="J13">
            <v>158.95041482229752</v>
          </cell>
          <cell r="K13">
            <v>176.6142471896114</v>
          </cell>
          <cell r="L13">
            <v>193.57232257011304</v>
          </cell>
          <cell r="M13">
            <v>209.8071465349916</v>
          </cell>
          <cell r="N13">
            <v>225.31285480769668</v>
          </cell>
          <cell r="O13">
            <v>240.08239473492242</v>
          </cell>
          <cell r="P13">
            <v>254.19985376877463</v>
          </cell>
          <cell r="Q13">
            <v>267.65785563679452</v>
          </cell>
          <cell r="R13">
            <v>280.35755587474188</v>
          </cell>
          <cell r="S13">
            <v>292.29123671741382</v>
          </cell>
          <cell r="T13">
            <v>303.47825327101094</v>
          </cell>
          <cell r="U13">
            <v>313.91052722317812</v>
          </cell>
          <cell r="V13">
            <v>323.5525417653098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11.485825634673922</v>
          </cell>
          <cell r="P14">
            <v>23.18406088106838</v>
          </cell>
          <cell r="Q14">
            <v>34.057021237517773</v>
          </cell>
          <cell r="R14">
            <v>44.092098874696944</v>
          </cell>
          <cell r="S14">
            <v>53.276325375236063</v>
          </cell>
          <cell r="T14">
            <v>61.596359932855492</v>
          </cell>
          <cell r="U14">
            <v>69.038477132667566</v>
          </cell>
          <cell r="V14">
            <v>75.588554297383496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F15">
            <v>1419.0393035308559</v>
          </cell>
          <cell r="G15">
            <v>1429.9847790429658</v>
          </cell>
          <cell r="H15">
            <v>1444.1644723752072</v>
          </cell>
          <cell r="I15">
            <v>1463.6271384039937</v>
          </cell>
          <cell r="J15">
            <v>1483.8943050727589</v>
          </cell>
          <cell r="K15">
            <v>1506.2020166036145</v>
          </cell>
          <cell r="L15">
            <v>1529.7640883289414</v>
          </cell>
          <cell r="M15">
            <v>1553.4383374916326</v>
          </cell>
          <cell r="N15">
            <v>1574.7409554195156</v>
          </cell>
          <cell r="O15">
            <v>1594.4329872137691</v>
          </cell>
          <cell r="P15">
            <v>1611.971675322329</v>
          </cell>
          <cell r="Q15">
            <v>1627.7964768584814</v>
          </cell>
          <cell r="R15">
            <v>1641.7482411589913</v>
          </cell>
          <cell r="S15">
            <v>1655.0522004035486</v>
          </cell>
          <cell r="T15">
            <v>1666.7046687972258</v>
          </cell>
          <cell r="U15">
            <v>1675.9112640999779</v>
          </cell>
          <cell r="V15">
            <v>1682.2343122150578</v>
          </cell>
          <cell r="W15">
            <v>1180.2870343350835</v>
          </cell>
          <cell r="X15">
            <v>1225.8691186180342</v>
          </cell>
          <cell r="Y15">
            <v>1185.4552706434827</v>
          </cell>
          <cell r="Z15">
            <v>0</v>
          </cell>
          <cell r="AA15">
            <v>0</v>
          </cell>
          <cell r="AB15">
            <v>0</v>
          </cell>
        </row>
        <row r="17">
          <cell r="F17">
            <v>831.7693031994977</v>
          </cell>
          <cell r="G17">
            <v>836.73227912245716</v>
          </cell>
          <cell r="H17">
            <v>844.79412739869781</v>
          </cell>
          <cell r="I17">
            <v>857.25024657175629</v>
          </cell>
          <cell r="J17">
            <v>870.63548610013231</v>
          </cell>
          <cell r="K17">
            <v>886.26745073644167</v>
          </cell>
          <cell r="L17">
            <v>902.81586577149778</v>
          </cell>
          <cell r="M17">
            <v>919.22131764100163</v>
          </cell>
          <cell r="N17">
            <v>933.33984585044243</v>
          </cell>
          <cell r="O17">
            <v>953.14136271494363</v>
          </cell>
          <cell r="P17">
            <v>970.82180860748883</v>
          </cell>
          <cell r="Q17">
            <v>985.96297284008949</v>
          </cell>
          <cell r="R17">
            <v>998.25620875491632</v>
          </cell>
          <cell r="S17">
            <v>1009.7138517527266</v>
          </cell>
          <cell r="T17">
            <v>1019.3280563192552</v>
          </cell>
          <cell r="U17">
            <v>1026.1434427580994</v>
          </cell>
          <cell r="V17">
            <v>1029.7556201388006</v>
          </cell>
          <cell r="W17">
            <v>695.0571660247308</v>
          </cell>
          <cell r="X17">
            <v>726.93968400806409</v>
          </cell>
          <cell r="Y17">
            <v>711.18557645474129</v>
          </cell>
          <cell r="Z17">
            <v>0</v>
          </cell>
          <cell r="AA17">
            <v>0</v>
          </cell>
          <cell r="AB17">
            <v>0</v>
          </cell>
        </row>
        <row r="18">
          <cell r="F18">
            <v>584.44588012198096</v>
          </cell>
          <cell r="G18">
            <v>578.23265049173972</v>
          </cell>
          <cell r="H18">
            <v>575.86301459480705</v>
          </cell>
          <cell r="I18">
            <v>578.69669038399559</v>
          </cell>
          <cell r="J18">
            <v>584.31818924229356</v>
          </cell>
          <cell r="K18">
            <v>593.00532151511493</v>
          </cell>
          <cell r="L18">
            <v>603.5888561232432</v>
          </cell>
          <cell r="M18">
            <v>614.27481595962297</v>
          </cell>
          <cell r="N18">
            <v>623.02576051216624</v>
          </cell>
          <cell r="O18">
            <v>627.25189642977455</v>
          </cell>
          <cell r="P18">
            <v>629.88609867909054</v>
          </cell>
          <cell r="Q18">
            <v>631.76121221788753</v>
          </cell>
          <cell r="R18">
            <v>633.57870027095521</v>
          </cell>
          <cell r="S18">
            <v>636.74261635269363</v>
          </cell>
          <cell r="T18">
            <v>640.85204481754272</v>
          </cell>
          <cell r="U18">
            <v>644.51191580765067</v>
          </cell>
          <cell r="V18">
            <v>648.1640589424569</v>
          </cell>
          <cell r="W18">
            <v>372.752890029144</v>
          </cell>
          <cell r="X18">
            <v>392.98733531668194</v>
          </cell>
          <cell r="Y18">
            <v>398.29087522641015</v>
          </cell>
          <cell r="Z18">
            <v>0</v>
          </cell>
          <cell r="AA18">
            <v>0</v>
          </cell>
          <cell r="AB18">
            <v>0</v>
          </cell>
        </row>
        <row r="19">
          <cell r="F19">
            <v>247.32342307751685</v>
          </cell>
          <cell r="G19">
            <v>258.49962863071767</v>
          </cell>
          <cell r="H19">
            <v>268.93111280389087</v>
          </cell>
          <cell r="I19">
            <v>278.55355618776065</v>
          </cell>
          <cell r="J19">
            <v>286.31729685783841</v>
          </cell>
          <cell r="K19">
            <v>293.26212922132697</v>
          </cell>
          <cell r="L19">
            <v>299.22700964825475</v>
          </cell>
          <cell r="M19">
            <v>304.94650168137895</v>
          </cell>
          <cell r="N19">
            <v>310.31408533827607</v>
          </cell>
          <cell r="O19">
            <v>314.40060190026099</v>
          </cell>
          <cell r="P19">
            <v>317.79356650418754</v>
          </cell>
          <cell r="Q19">
            <v>320.24876997900435</v>
          </cell>
          <cell r="R19">
            <v>320.76566916416243</v>
          </cell>
          <cell r="S19">
            <v>319.96221119007993</v>
          </cell>
          <cell r="T19">
            <v>317.24122324456999</v>
          </cell>
          <cell r="U19">
            <v>313.05223684043727</v>
          </cell>
          <cell r="V19">
            <v>306.55894868444784</v>
          </cell>
          <cell r="W19">
            <v>241.71950436502826</v>
          </cell>
          <cell r="X19">
            <v>248.72662129022578</v>
          </cell>
          <cell r="Y19">
            <v>237.88280907486421</v>
          </cell>
          <cell r="Z19">
            <v>0</v>
          </cell>
          <cell r="AA19">
            <v>0</v>
          </cell>
          <cell r="AB19">
            <v>0</v>
          </cell>
        </row>
        <row r="20">
          <cell r="F20">
            <v>211.38265905742932</v>
          </cell>
          <cell r="G20">
            <v>222.60382551288578</v>
          </cell>
          <cell r="H20">
            <v>234.04381507840858</v>
          </cell>
          <cell r="I20">
            <v>244.73467205022993</v>
          </cell>
          <cell r="J20">
            <v>253.61153536555696</v>
          </cell>
          <cell r="K20">
            <v>261.73857040958814</v>
          </cell>
          <cell r="L20">
            <v>268.95979021237429</v>
          </cell>
          <cell r="M20">
            <v>276.01612483326574</v>
          </cell>
          <cell r="N20">
            <v>282.80876747012712</v>
          </cell>
          <cell r="O20">
            <v>288.4154466821571</v>
          </cell>
          <cell r="P20">
            <v>292.82908757716052</v>
          </cell>
          <cell r="Q20">
            <v>295.90811842411989</v>
          </cell>
          <cell r="R20">
            <v>297.47576930454562</v>
          </cell>
          <cell r="S20">
            <v>297.37000984046102</v>
          </cell>
          <cell r="T20">
            <v>295.46501502832609</v>
          </cell>
          <cell r="U20">
            <v>291.60285766123093</v>
          </cell>
          <cell r="V20">
            <v>285.56796885363622</v>
          </cell>
          <cell r="W20">
            <v>241.71950436502826</v>
          </cell>
          <cell r="X20">
            <v>248.72662129022578</v>
          </cell>
          <cell r="Y20">
            <v>237.88280907486421</v>
          </cell>
          <cell r="Z20">
            <v>0</v>
          </cell>
          <cell r="AA20">
            <v>0</v>
          </cell>
          <cell r="AB20">
            <v>0</v>
          </cell>
        </row>
        <row r="21">
          <cell r="F21">
            <v>57.101721186739837</v>
          </cell>
          <cell r="G21">
            <v>69.909117226589089</v>
          </cell>
          <cell r="H21">
            <v>83.24740049067583</v>
          </cell>
          <cell r="I21">
            <v>96.201761974798359</v>
          </cell>
          <cell r="J21">
            <v>109.38419711922177</v>
          </cell>
          <cell r="K21">
            <v>122.28718353937289</v>
          </cell>
          <cell r="L21">
            <v>134.81226783769873</v>
          </cell>
          <cell r="M21">
            <v>146.92859649587197</v>
          </cell>
          <cell r="N21">
            <v>158.61512222813201</v>
          </cell>
          <cell r="O21">
            <v>169.84828725056246</v>
          </cell>
          <cell r="P21">
            <v>180.69420396158287</v>
          </cell>
          <cell r="Q21">
            <v>191.1282554717375</v>
          </cell>
          <cell r="R21">
            <v>201.03431771510429</v>
          </cell>
          <cell r="S21">
            <v>210.38197568102211</v>
          </cell>
          <cell r="T21">
            <v>219.16597936581618</v>
          </cell>
          <cell r="U21">
            <v>227.3523178763275</v>
          </cell>
          <cell r="V21">
            <v>234.87643477287281</v>
          </cell>
          <cell r="W21">
            <v>241.71950436502826</v>
          </cell>
          <cell r="X21">
            <v>248.72662129022578</v>
          </cell>
          <cell r="Y21">
            <v>237.88280907486421</v>
          </cell>
          <cell r="Z21">
            <v>0</v>
          </cell>
          <cell r="AA21">
            <v>0</v>
          </cell>
          <cell r="AB21">
            <v>0</v>
          </cell>
        </row>
        <row r="22">
          <cell r="F22">
            <v>55.964848573230192</v>
          </cell>
          <cell r="G22">
            <v>69.161816931395137</v>
          </cell>
          <cell r="H22">
            <v>82.879243884353997</v>
          </cell>
          <cell r="I22">
            <v>96.201761974798359</v>
          </cell>
          <cell r="J22">
            <v>109.38419711922177</v>
          </cell>
          <cell r="K22">
            <v>122.28718353937289</v>
          </cell>
          <cell r="L22">
            <v>134.81226783769873</v>
          </cell>
          <cell r="M22">
            <v>146.92859649587197</v>
          </cell>
          <cell r="N22">
            <v>158.61512222813201</v>
          </cell>
          <cell r="O22">
            <v>169.84828725056246</v>
          </cell>
          <cell r="P22">
            <v>180.69420396158287</v>
          </cell>
          <cell r="Q22">
            <v>191.1282554717375</v>
          </cell>
          <cell r="R22">
            <v>201.03431771510429</v>
          </cell>
          <cell r="S22">
            <v>210.38197568102211</v>
          </cell>
          <cell r="T22">
            <v>219.16597936581618</v>
          </cell>
          <cell r="U22">
            <v>227.3523178763275</v>
          </cell>
          <cell r="V22">
            <v>234.87643477287281</v>
          </cell>
          <cell r="W22">
            <v>241.71950436502826</v>
          </cell>
          <cell r="X22">
            <v>248.72662129022578</v>
          </cell>
          <cell r="Y22">
            <v>237.88280907486421</v>
          </cell>
          <cell r="Z22">
            <v>0</v>
          </cell>
          <cell r="AA22">
            <v>0</v>
          </cell>
          <cell r="AB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11.488864384907931</v>
          </cell>
          <cell r="P23">
            <v>23.142143424210587</v>
          </cell>
          <cell r="Q23">
            <v>33.95299064319785</v>
          </cell>
          <cell r="R23">
            <v>43.911839319798673</v>
          </cell>
          <cell r="S23">
            <v>53.009024209952962</v>
          </cell>
          <cell r="T23">
            <v>61.234788257142824</v>
          </cell>
          <cell r="U23">
            <v>68.579290110011343</v>
          </cell>
          <cell r="V23">
            <v>75.032612511895636</v>
          </cell>
          <cell r="W23">
            <v>80.584771630558606</v>
          </cell>
          <cell r="X23">
            <v>85.225727401156334</v>
          </cell>
          <cell r="Y23">
            <v>75.011892153466917</v>
          </cell>
          <cell r="Z23">
            <v>0</v>
          </cell>
          <cell r="AA23">
            <v>0</v>
          </cell>
          <cell r="AB23">
            <v>0</v>
          </cell>
        </row>
        <row r="24">
          <cell r="F24">
            <v>930.5819459975778</v>
          </cell>
          <cell r="G24">
            <v>931.33472017192821</v>
          </cell>
          <cell r="H24">
            <v>935.1149317096465</v>
          </cell>
          <cell r="I24">
            <v>944.07220937522789</v>
          </cell>
          <cell r="J24">
            <v>953.92846452059575</v>
          </cell>
          <cell r="K24">
            <v>966.00264381257375</v>
          </cell>
          <cell r="L24">
            <v>979.59696101582426</v>
          </cell>
          <cell r="M24">
            <v>993.6099057066491</v>
          </cell>
          <cell r="N24">
            <v>1005.5122892978229</v>
          </cell>
          <cell r="O24">
            <v>1023.4479503275535</v>
          </cell>
          <cell r="P24">
            <v>1039.2952602011146</v>
          </cell>
          <cell r="Q24">
            <v>1053.4512543469702</v>
          </cell>
          <cell r="R24">
            <v>1065.7562473309997</v>
          </cell>
          <cell r="S24">
            <v>1077.4218086019255</v>
          </cell>
          <cell r="T24">
            <v>1087.4716669427585</v>
          </cell>
          <cell r="U24">
            <v>1095.0769736371328</v>
          </cell>
          <cell r="V24">
            <v>1099.7825215743449</v>
          </cell>
          <cell r="W24">
            <v>695.0571660247308</v>
          </cell>
          <cell r="X24">
            <v>726.93968400806409</v>
          </cell>
          <cell r="Y24">
            <v>711.18557645474129</v>
          </cell>
          <cell r="Z24">
            <v>0</v>
          </cell>
          <cell r="AA24">
            <v>0</v>
          </cell>
          <cell r="AB24">
            <v>0</v>
          </cell>
        </row>
        <row r="27">
          <cell r="F27">
            <v>200.71826511968203</v>
          </cell>
          <cell r="G27">
            <v>182.57486468743869</v>
          </cell>
          <cell r="H27">
            <v>168.30950472304659</v>
          </cell>
          <cell r="I27">
            <v>156.84796638230392</v>
          </cell>
          <cell r="J27">
            <v>147.38603418830488</v>
          </cell>
          <cell r="K27">
            <v>139.47281769837861</v>
          </cell>
          <cell r="L27">
            <v>132.24050579656895</v>
          </cell>
          <cell r="M27">
            <v>125.17537536551329</v>
          </cell>
          <cell r="N27">
            <v>118.00767034288464</v>
          </cell>
          <cell r="O27">
            <v>111.73186473910808</v>
          </cell>
          <cell r="P27">
            <v>105.34647014219706</v>
          </cell>
          <cell r="Q27">
            <v>98.864653278672051</v>
          </cell>
          <cell r="R27">
            <v>92.317399827778218</v>
          </cell>
          <cell r="S27">
            <v>85.936608829741672</v>
          </cell>
          <cell r="T27">
            <v>79.656319462235444</v>
          </cell>
          <cell r="U27">
            <v>73.936411830072345</v>
          </cell>
          <cell r="V27">
            <v>68.715886591242068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</row>
        <row r="28">
          <cell r="F28">
            <v>141.03545618140396</v>
          </cell>
          <cell r="G28">
            <v>126.17028236571468</v>
          </cell>
          <cell r="H28">
            <v>114.72998643257604</v>
          </cell>
          <cell r="I28">
            <v>105.88203316579832</v>
          </cell>
          <cell r="J28">
            <v>98.916644211545858</v>
          </cell>
          <cell r="K28">
            <v>93.321855646531887</v>
          </cell>
          <cell r="L28">
            <v>88.411046652022705</v>
          </cell>
          <cell r="M28">
            <v>83.649148675811404</v>
          </cell>
          <cell r="N28">
            <v>78.772827377420015</v>
          </cell>
          <cell r="O28">
            <v>73.52951701687995</v>
          </cell>
          <cell r="P28">
            <v>68.350624696679219</v>
          </cell>
          <cell r="Q28">
            <v>63.348071805293884</v>
          </cell>
          <cell r="R28">
            <v>58.59251130351636</v>
          </cell>
          <cell r="S28">
            <v>54.193077624657782</v>
          </cell>
          <cell r="T28">
            <v>50.079966791402356</v>
          </cell>
          <cell r="U28">
            <v>46.438827605291202</v>
          </cell>
          <cell r="V28">
            <v>43.252172744447449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</row>
        <row r="29">
          <cell r="F29">
            <v>14.942617080129539</v>
          </cell>
          <cell r="G29">
            <v>13.124484989993851</v>
          </cell>
          <cell r="H29">
            <v>11.621742112945947</v>
          </cell>
          <cell r="I29">
            <v>10.195778491464344</v>
          </cell>
          <cell r="J29">
            <v>9.5600347823437026</v>
          </cell>
          <cell r="K29">
            <v>8.7770512445807363</v>
          </cell>
          <cell r="L29">
            <v>8.246887874531998</v>
          </cell>
          <cell r="M29">
            <v>7.8803089488844043</v>
          </cell>
          <cell r="N29">
            <v>7.7665888787813611</v>
          </cell>
          <cell r="O29">
            <v>7.6239998116447456</v>
          </cell>
          <cell r="P29">
            <v>7.4685770311488726</v>
          </cell>
          <cell r="Q29">
            <v>7.3088007237404744</v>
          </cell>
          <cell r="R29">
            <v>7.1292856878000856</v>
          </cell>
          <cell r="S29">
            <v>6.7469842796090456</v>
          </cell>
          <cell r="T29">
            <v>6.4329388896379829</v>
          </cell>
          <cell r="U29">
            <v>6.279972636603202</v>
          </cell>
          <cell r="V29">
            <v>6.1328493340204409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F30">
            <v>10.87380787746674</v>
          </cell>
          <cell r="G30">
            <v>10.167914080427462</v>
          </cell>
          <cell r="H30">
            <v>8.6084854846625358</v>
          </cell>
          <cell r="I30">
            <v>7.1181141387609612</v>
          </cell>
          <cell r="J30">
            <v>6.264597811900499</v>
          </cell>
          <cell r="K30">
            <v>5.4707237010134611</v>
          </cell>
          <cell r="L30">
            <v>4.9343653243617096</v>
          </cell>
          <cell r="M30">
            <v>4.682497360937667</v>
          </cell>
          <cell r="N30">
            <v>4.6771238549136704</v>
          </cell>
          <cell r="O30">
            <v>4.4663556155328941</v>
          </cell>
          <cell r="P30">
            <v>4.33988301192666</v>
          </cell>
          <cell r="Q30">
            <v>4.1145371191629687</v>
          </cell>
          <cell r="R30">
            <v>3.8272104667429403</v>
          </cell>
          <cell r="S30">
            <v>3.4416351614685494</v>
          </cell>
          <cell r="T30">
            <v>3.120046494562644</v>
          </cell>
          <cell r="U30">
            <v>2.9708278785348159</v>
          </cell>
          <cell r="V30">
            <v>2.7985607730123845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</row>
        <row r="33">
          <cell r="F33">
            <v>150.56977272943297</v>
          </cell>
          <cell r="G33">
            <v>138.2949679519989</v>
          </cell>
          <cell r="H33">
            <v>127.35245197193466</v>
          </cell>
          <cell r="I33">
            <v>118.99069264392912</v>
          </cell>
          <cell r="J33">
            <v>111.24011527769886</v>
          </cell>
          <cell r="K33">
            <v>104.20292639555922</v>
          </cell>
          <cell r="L33">
            <v>97.650480557582625</v>
          </cell>
          <cell r="M33">
            <v>91.437670096042041</v>
          </cell>
          <cell r="N33">
            <v>85.358015655339045</v>
          </cell>
          <cell r="O33">
            <v>80.118111412301189</v>
          </cell>
          <cell r="P33">
            <v>74.98098941036487</v>
          </cell>
          <cell r="Q33">
            <v>69.948736064185468</v>
          </cell>
          <cell r="R33">
            <v>65.033680317515774</v>
          </cell>
          <cell r="S33">
            <v>60.386688710570368</v>
          </cell>
          <cell r="T33">
            <v>55.946535421955623</v>
          </cell>
          <cell r="U33">
            <v>51.671799446188558</v>
          </cell>
          <cell r="V33">
            <v>47.534625057323176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</row>
        <row r="34">
          <cell r="F34">
            <v>29.155934888704188</v>
          </cell>
          <cell r="G34">
            <v>26.872567903460659</v>
          </cell>
          <cell r="H34">
            <v>24.916118569570372</v>
          </cell>
          <cell r="I34">
            <v>23.439990235190749</v>
          </cell>
          <cell r="J34">
            <v>22.063691194048964</v>
          </cell>
          <cell r="K34">
            <v>20.809890345603943</v>
          </cell>
          <cell r="L34">
            <v>19.635325447164682</v>
          </cell>
          <cell r="M34">
            <v>18.512424334035014</v>
          </cell>
          <cell r="N34">
            <v>17.400324170889629</v>
          </cell>
          <cell r="O34">
            <v>16.444434672223263</v>
          </cell>
          <cell r="P34">
            <v>15.495829590349347</v>
          </cell>
          <cell r="Q34">
            <v>14.555228712709237</v>
          </cell>
          <cell r="R34">
            <v>13.625515501764843</v>
          </cell>
          <cell r="S34">
            <v>12.738875592613674</v>
          </cell>
          <cell r="T34">
            <v>11.883326875792042</v>
          </cell>
          <cell r="U34">
            <v>11.050780859173305</v>
          </cell>
          <cell r="V34">
            <v>10.241171012771279</v>
          </cell>
          <cell r="W34">
            <v>6.3817017318830382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for JR"/>
      <sheetName val="ModuleCntry_txt"/>
      <sheetName val="Hide"/>
      <sheetName val="ModuleDA"/>
      <sheetName val="DA"/>
      <sheetName val="ModuleMicro"/>
      <sheetName val="Micro"/>
      <sheetName val="ModuleQ"/>
      <sheetName val="Q1"/>
      <sheetName val="Q2"/>
      <sheetName val="Q3"/>
      <sheetName val="Q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tab 1"/>
      <sheetName val="tab 2"/>
      <sheetName val="tab 3"/>
      <sheetName val="tab 4"/>
      <sheetName val="tab 5"/>
      <sheetName val="tab 6"/>
      <sheetName val="tab 7"/>
      <sheetName val="tab 8"/>
      <sheetName val="tab 9"/>
      <sheetName val="tab 10"/>
      <sheetName val="tab 11"/>
      <sheetName val="tab 12"/>
      <sheetName val="tab 13"/>
      <sheetName val="tab old 14"/>
      <sheetName val="tab 14"/>
      <sheetName val="tmoverpt"/>
      <sheetName val="tab 15"/>
      <sheetName val="tab 16"/>
      <sheetName val="Fig 1"/>
      <sheetName val="Fig 2"/>
      <sheetName val="Fig 3"/>
      <sheetName val="Fig 4"/>
      <sheetName val="RED Table 20"/>
      <sheetName val="J(Priv.Cap)"/>
      <sheetName val="Supuestos "/>
      <sheetName val="SNF Córd"/>
      <sheetName val="GG Table"/>
    </sheetNames>
    <sheetDataSet>
      <sheetData sheetId="0" refreshError="1"/>
      <sheetData sheetId="1" refreshError="1"/>
      <sheetData sheetId="2" refreshError="1"/>
      <sheetData sheetId="3" refreshError="1">
        <row r="63">
          <cell r="F63">
            <v>398.92469362284851</v>
          </cell>
          <cell r="G63">
            <v>390.3445880054187</v>
          </cell>
          <cell r="H63">
            <v>369.94483896491067</v>
          </cell>
          <cell r="I63">
            <v>416.18840851382629</v>
          </cell>
          <cell r="J63">
            <v>457.05600991675692</v>
          </cell>
          <cell r="K63">
            <v>501.64190103334414</v>
          </cell>
          <cell r="L63">
            <v>547.08893475800187</v>
          </cell>
          <cell r="M63">
            <v>590.91473885820994</v>
          </cell>
          <cell r="N63">
            <v>634.1496193907401</v>
          </cell>
          <cell r="O63">
            <v>681.25860567022914</v>
          </cell>
          <cell r="P63">
            <v>732.71430819749457</v>
          </cell>
          <cell r="Q63">
            <v>789.06737650136802</v>
          </cell>
          <cell r="R63">
            <v>850.96199324643817</v>
          </cell>
          <cell r="S63">
            <v>919.15470439392197</v>
          </cell>
          <cell r="T63">
            <v>994.53732625926273</v>
          </cell>
          <cell r="U63">
            <v>1078.1648367176033</v>
          </cell>
          <cell r="V63">
            <v>1171.2893617536934</v>
          </cell>
          <cell r="W63">
            <v>1275.401618517642</v>
          </cell>
          <cell r="X63">
            <v>1392.2814824314346</v>
          </cell>
          <cell r="Y63">
            <v>1495.9356791310786</v>
          </cell>
          <cell r="Z63">
            <v>1607.4926570315072</v>
          </cell>
        </row>
        <row r="64">
          <cell r="F64">
            <v>388.70685103639443</v>
          </cell>
          <cell r="G64">
            <v>378.08559173457797</v>
          </cell>
          <cell r="H64">
            <v>386.40470686439267</v>
          </cell>
          <cell r="I64">
            <v>392.15927849471854</v>
          </cell>
          <cell r="J64">
            <v>414.39641913183124</v>
          </cell>
          <cell r="K64">
            <v>458.29543982130912</v>
          </cell>
          <cell r="L64">
            <v>501.92894856936761</v>
          </cell>
          <cell r="M64">
            <v>546.54852488318522</v>
          </cell>
          <cell r="N64">
            <v>590.71776433565071</v>
          </cell>
          <cell r="O64">
            <v>635.4409879730598</v>
          </cell>
          <cell r="P64">
            <v>682.70751108615457</v>
          </cell>
          <cell r="Q64">
            <v>734.34676345636399</v>
          </cell>
          <cell r="R64">
            <v>790.91455931510029</v>
          </cell>
          <cell r="S64">
            <v>853.06135804724272</v>
          </cell>
          <cell r="T64">
            <v>921.55134129987437</v>
          </cell>
          <cell r="U64">
            <v>997.28562245692922</v>
          </cell>
          <cell r="V64">
            <v>1081.3305082435197</v>
          </cell>
          <cell r="W64">
            <v>1174.9519389963129</v>
          </cell>
          <cell r="X64">
            <v>1279.6574875675899</v>
          </cell>
          <cell r="Y64">
            <v>1387.8729266933851</v>
          </cell>
          <cell r="Z64">
            <v>1498.5699395313402</v>
          </cell>
        </row>
        <row r="65">
          <cell r="F65">
            <v>375.67465338515461</v>
          </cell>
          <cell r="G65">
            <v>369.74278459770113</v>
          </cell>
          <cell r="H65">
            <v>414.54759116296265</v>
          </cell>
          <cell r="I65">
            <v>502.14824780430001</v>
          </cell>
          <cell r="J65">
            <v>552.41453056726687</v>
          </cell>
          <cell r="K65">
            <v>605.03450813400559</v>
          </cell>
          <cell r="L65">
            <v>663.35128559980114</v>
          </cell>
          <cell r="M65">
            <v>720.43470587822742</v>
          </cell>
          <cell r="N65">
            <v>782.66323612366398</v>
          </cell>
          <cell r="O65">
            <v>850.5206920697492</v>
          </cell>
          <cell r="P65">
            <v>924.5380674180343</v>
          </cell>
          <cell r="Q65">
            <v>1005.298272227948</v>
          </cell>
          <cell r="R65">
            <v>1093.4413583594865</v>
          </cell>
          <cell r="S65">
            <v>1189.670282927563</v>
          </cell>
          <cell r="T65">
            <v>1294.757266130832</v>
          </cell>
          <cell r="U65">
            <v>1409.5508058006405</v>
          </cell>
          <cell r="V65">
            <v>1534.9834176400625</v>
          </cell>
          <cell r="W65">
            <v>1672.0801774580191</v>
          </cell>
          <cell r="X65">
            <v>1821.9681498261834</v>
          </cell>
          <cell r="Y65">
            <v>1985.8867965818254</v>
          </cell>
          <cell r="Z65">
            <v>2166.3274274215751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6">
          <cell r="B6">
            <v>9.7895239624497723</v>
          </cell>
          <cell r="C6">
            <v>10.536580419328409</v>
          </cell>
          <cell r="D6">
            <v>12.322014895338034</v>
          </cell>
          <cell r="E6">
            <v>13.931538384991702</v>
          </cell>
          <cell r="F6">
            <v>14.951369510916095</v>
          </cell>
          <cell r="G6">
            <v>15.80741952254721</v>
          </cell>
          <cell r="H6">
            <v>16.824232097421074</v>
          </cell>
          <cell r="I6">
            <v>16.940962529254382</v>
          </cell>
          <cell r="J6">
            <v>17.651757257403741</v>
          </cell>
          <cell r="K6">
            <v>18.0825900496698</v>
          </cell>
          <cell r="L6">
            <v>19.163894967224586</v>
          </cell>
          <cell r="M6">
            <v>19.719354958531532</v>
          </cell>
          <cell r="N6">
            <v>20.406499556282899</v>
          </cell>
          <cell r="O6">
            <v>21.473736747677414</v>
          </cell>
          <cell r="P6">
            <v>21.735440614596104</v>
          </cell>
          <cell r="Q6">
            <v>21.861286384274504</v>
          </cell>
          <cell r="R6">
            <v>22.023679406049009</v>
          </cell>
          <cell r="S6">
            <v>22.093449810988211</v>
          </cell>
          <cell r="T6">
            <v>22.09040657523715</v>
          </cell>
          <cell r="U6">
            <v>21.941000813779468</v>
          </cell>
        </row>
        <row r="7">
          <cell r="B7">
            <v>0</v>
          </cell>
        </row>
        <row r="8">
          <cell r="B8">
            <v>5.7197956309893003</v>
          </cell>
          <cell r="C8">
            <v>6.3459703190224372</v>
          </cell>
          <cell r="D8">
            <v>8.183251093027085</v>
          </cell>
          <cell r="E8">
            <v>9.8573178090795608</v>
          </cell>
          <cell r="F8">
            <v>10.953956577798291</v>
          </cell>
          <cell r="G8">
            <v>11.895350559923006</v>
          </cell>
          <cell r="H8">
            <v>13.002897573446859</v>
          </cell>
          <cell r="I8">
            <v>13.219785008545541</v>
          </cell>
          <cell r="J8">
            <v>14.031852184421894</v>
          </cell>
          <cell r="K8">
            <v>14.571273332766769</v>
          </cell>
          <cell r="L8">
            <v>15.764243565242634</v>
          </cell>
          <cell r="M8">
            <v>16.440573920215503</v>
          </cell>
          <cell r="N8">
            <v>17.25438267586685</v>
          </cell>
          <cell r="O8">
            <v>18.45289360312438</v>
          </cell>
          <cell r="P8">
            <v>18.854611088061823</v>
          </cell>
          <cell r="Q8">
            <v>19.123555347028557</v>
          </cell>
          <cell r="R8">
            <v>19.430894343356339</v>
          </cell>
          <cell r="S8">
            <v>19.64778177845503</v>
          </cell>
          <cell r="T8">
            <v>19.793209551552135</v>
          </cell>
          <cell r="U8">
            <v>19.793209551552131</v>
          </cell>
        </row>
        <row r="9">
          <cell r="B9">
            <v>4.0697283314604711</v>
          </cell>
          <cell r="C9">
            <v>4.1906101003059719</v>
          </cell>
          <cell r="D9">
            <v>4.1387638023109483</v>
          </cell>
          <cell r="E9">
            <v>4.0742205759121415</v>
          </cell>
          <cell r="F9">
            <v>3.9974129331178037</v>
          </cell>
          <cell r="G9">
            <v>3.912068962624204</v>
          </cell>
          <cell r="H9">
            <v>3.8213345239742158</v>
          </cell>
          <cell r="I9">
            <v>3.72117752070884</v>
          </cell>
          <cell r="J9">
            <v>3.6199050729818465</v>
          </cell>
          <cell r="K9">
            <v>3.5113167169030328</v>
          </cell>
          <cell r="L9">
            <v>3.3996514019819526</v>
          </cell>
          <cell r="M9">
            <v>3.2787810383160307</v>
          </cell>
          <cell r="N9">
            <v>3.1521168804160498</v>
          </cell>
          <cell r="O9">
            <v>3.0208431445530355</v>
          </cell>
          <cell r="P9">
            <v>2.8808295265342831</v>
          </cell>
          <cell r="Q9">
            <v>2.7377310372459482</v>
          </cell>
          <cell r="R9">
            <v>2.5927850626926685</v>
          </cell>
          <cell r="S9">
            <v>2.4456680325331823</v>
          </cell>
          <cell r="T9">
            <v>2.2971970236850145</v>
          </cell>
          <cell r="U9">
            <v>2.1477912622273365</v>
          </cell>
        </row>
        <row r="11">
          <cell r="B11">
            <v>9.7895239624497705</v>
          </cell>
          <cell r="C11">
            <v>6.5509060187601946</v>
          </cell>
          <cell r="D11">
            <v>6.1129759254928917</v>
          </cell>
          <cell r="E11">
            <v>6.9114637075106451</v>
          </cell>
          <cell r="F11">
            <v>7.4174039432429346</v>
          </cell>
          <cell r="G11">
            <v>7.8420920447074769</v>
          </cell>
          <cell r="H11">
            <v>8.3465347713019789</v>
          </cell>
          <cell r="I11">
            <v>8.4044449690764811</v>
          </cell>
          <cell r="J11">
            <v>8.7570716375272895</v>
          </cell>
          <cell r="K11">
            <v>8.9708086366630191</v>
          </cell>
          <cell r="L11">
            <v>9.5072461418335674</v>
          </cell>
          <cell r="M11">
            <v>9.7828109405515544</v>
          </cell>
          <cell r="N11">
            <v>10.123704732603034</v>
          </cell>
          <cell r="O11">
            <v>10.653163211041788</v>
          </cell>
          <cell r="P11">
            <v>10.782995016283934</v>
          </cell>
          <cell r="Q11">
            <v>17.472441170832887</v>
          </cell>
          <cell r="R11">
            <v>22.023679406049009</v>
          </cell>
          <cell r="S11">
            <v>22.093449810988211</v>
          </cell>
          <cell r="T11">
            <v>22.09040657523715</v>
          </cell>
          <cell r="U11">
            <v>21.941000813779468</v>
          </cell>
        </row>
        <row r="12">
          <cell r="B12">
            <v>0</v>
          </cell>
        </row>
        <row r="13">
          <cell r="B13">
            <v>5.7197956309893003</v>
          </cell>
          <cell r="C13">
            <v>3.94547884639098</v>
          </cell>
          <cell r="D13">
            <v>4.0597270291293244</v>
          </cell>
          <cell r="E13">
            <v>4.8902348332360646</v>
          </cell>
          <cell r="F13">
            <v>5.4342794922533226</v>
          </cell>
          <cell r="G13">
            <v>5.9013069060336401</v>
          </cell>
          <cell r="H13">
            <v>6.4507631668424477</v>
          </cell>
          <cell r="I13">
            <v>6.5583614517464666</v>
          </cell>
          <cell r="J13">
            <v>6.9612295815271974</v>
          </cell>
          <cell r="K13">
            <v>7.228837478575068</v>
          </cell>
          <cell r="L13">
            <v>7.8206723670163845</v>
          </cell>
          <cell r="M13">
            <v>8.1562011918673782</v>
          </cell>
          <cell r="N13">
            <v>8.5599333228140946</v>
          </cell>
          <cell r="O13">
            <v>9.1545169608794392</v>
          </cell>
          <cell r="P13">
            <v>9.3538097985468589</v>
          </cell>
          <cell r="Q13">
            <v>15.284333680312468</v>
          </cell>
          <cell r="R13">
            <v>19.430894343356339</v>
          </cell>
          <cell r="S13">
            <v>19.64778177845503</v>
          </cell>
          <cell r="T13">
            <v>19.793209551552135</v>
          </cell>
          <cell r="U13">
            <v>19.793209551552131</v>
          </cell>
        </row>
        <row r="14">
          <cell r="B14">
            <v>4.0697283314604711</v>
          </cell>
          <cell r="C14">
            <v>2.6054271723692151</v>
          </cell>
          <cell r="D14">
            <v>2.0532488963635669</v>
          </cell>
          <cell r="E14">
            <v>2.0212288742745801</v>
          </cell>
          <cell r="F14">
            <v>1.983124450989612</v>
          </cell>
          <cell r="G14">
            <v>1.9407851386738368</v>
          </cell>
          <cell r="H14">
            <v>1.8957716044595307</v>
          </cell>
          <cell r="I14">
            <v>1.8460835173300143</v>
          </cell>
          <cell r="J14">
            <v>1.7958420560000923</v>
          </cell>
          <cell r="K14">
            <v>1.7419711580879511</v>
          </cell>
          <cell r="L14">
            <v>1.6865737748171836</v>
          </cell>
          <cell r="M14">
            <v>1.6266097486841768</v>
          </cell>
          <cell r="N14">
            <v>1.5637714097889395</v>
          </cell>
          <cell r="O14">
            <v>1.4986462501623485</v>
          </cell>
          <cell r="P14">
            <v>1.4291852177370741</v>
          </cell>
          <cell r="Q14">
            <v>2.1881074905204212</v>
          </cell>
          <cell r="R14">
            <v>2.5927850626926685</v>
          </cell>
          <cell r="S14">
            <v>2.4456680325331823</v>
          </cell>
          <cell r="T14">
            <v>2.2971970236850145</v>
          </cell>
          <cell r="U14">
            <v>2.1477912622273365</v>
          </cell>
        </row>
        <row r="16">
          <cell r="B16">
            <v>0</v>
          </cell>
          <cell r="C16">
            <v>3.9856744005682141</v>
          </cell>
          <cell r="D16">
            <v>6.2090389698451425</v>
          </cell>
          <cell r="E16">
            <v>7.0200746774810572</v>
          </cell>
          <cell r="F16">
            <v>7.5339655676731603</v>
          </cell>
          <cell r="G16">
            <v>7.9653274778397334</v>
          </cell>
          <cell r="H16">
            <v>8.4776973261190953</v>
          </cell>
          <cell r="I16">
            <v>8.5365175601779004</v>
          </cell>
          <cell r="J16">
            <v>8.8946856198764497</v>
          </cell>
          <cell r="K16">
            <v>9.1117814130067813</v>
          </cell>
          <cell r="L16">
            <v>9.6566488253910183</v>
          </cell>
          <cell r="M16">
            <v>9.936544017979978</v>
          </cell>
          <cell r="N16">
            <v>10.282794823679867</v>
          </cell>
          <cell r="O16">
            <v>10.820573536635628</v>
          </cell>
          <cell r="P16">
            <v>10.952445598312174</v>
          </cell>
          <cell r="Q16">
            <v>4.3888452134416163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>
            <v>0</v>
          </cell>
          <cell r="C17">
            <v>2.4004914726314572</v>
          </cell>
          <cell r="D17">
            <v>4.1235240638977606</v>
          </cell>
          <cell r="E17">
            <v>4.9670829758434962</v>
          </cell>
          <cell r="F17">
            <v>5.5196770855449682</v>
          </cell>
          <cell r="G17">
            <v>5.9940436538893662</v>
          </cell>
          <cell r="H17">
            <v>6.5521344066044112</v>
          </cell>
          <cell r="I17">
            <v>6.6614235567990745</v>
          </cell>
          <cell r="J17">
            <v>7.0706226028946961</v>
          </cell>
          <cell r="K17">
            <v>7.3424358541917005</v>
          </cell>
          <cell r="L17">
            <v>7.9435711982262491</v>
          </cell>
          <cell r="M17">
            <v>8.2843727283481243</v>
          </cell>
          <cell r="N17">
            <v>8.6944493530527556</v>
          </cell>
          <cell r="O17">
            <v>9.298376642244941</v>
          </cell>
          <cell r="P17">
            <v>9.5008012895149641</v>
          </cell>
          <cell r="Q17">
            <v>3.8392216667160888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>
            <v>0</v>
          </cell>
          <cell r="C18">
            <v>1.5851829279367569</v>
          </cell>
          <cell r="D18">
            <v>2.0855149059473814</v>
          </cell>
          <cell r="E18">
            <v>2.0529917016375614</v>
          </cell>
          <cell r="F18">
            <v>2.0142884821281917</v>
          </cell>
          <cell r="G18">
            <v>1.9712838239503672</v>
          </cell>
          <cell r="H18">
            <v>1.9255629195146851</v>
          </cell>
          <cell r="I18">
            <v>1.8750940033788257</v>
          </cell>
          <cell r="J18">
            <v>1.8240630169817542</v>
          </cell>
          <cell r="K18">
            <v>1.7693455588150817</v>
          </cell>
          <cell r="L18">
            <v>1.713077627164769</v>
          </cell>
          <cell r="M18">
            <v>1.6521712896318539</v>
          </cell>
          <cell r="N18">
            <v>1.5883454706271103</v>
          </cell>
          <cell r="O18">
            <v>1.5221968943906869</v>
          </cell>
          <cell r="P18">
            <v>1.4516443087972091</v>
          </cell>
          <cell r="Q18">
            <v>0.54962354672552705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22">
          <cell r="B22">
            <v>0</v>
          </cell>
          <cell r="C22">
            <v>37.827020171144447</v>
          </cell>
          <cell r="D22">
            <v>50.389802500517163</v>
          </cell>
          <cell r="E22">
            <v>50.389802500517163</v>
          </cell>
          <cell r="F22">
            <v>50.389802500517163</v>
          </cell>
          <cell r="G22">
            <v>50.389802500517163</v>
          </cell>
          <cell r="H22">
            <v>50.389802500517163</v>
          </cell>
          <cell r="I22">
            <v>50.389802500517163</v>
          </cell>
          <cell r="J22">
            <v>50.389802500517163</v>
          </cell>
          <cell r="K22">
            <v>50.389802500517163</v>
          </cell>
          <cell r="L22">
            <v>50.389802500517163</v>
          </cell>
          <cell r="M22">
            <v>50.389802500517163</v>
          </cell>
          <cell r="N22">
            <v>50.389802500517163</v>
          </cell>
          <cell r="O22">
            <v>50.389802500517163</v>
          </cell>
          <cell r="P22">
            <v>50.389802500517163</v>
          </cell>
          <cell r="Q22">
            <v>20.075878135875143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4">
          <cell r="C24">
            <v>5.6218892883624401</v>
          </cell>
        </row>
        <row r="25">
          <cell r="C25">
            <v>6.6599015428275399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service"/>
      <sheetName val="Sheet1"/>
      <sheetName val="Sheet4"/>
      <sheetName val="Buyback-yk"/>
      <sheetName val="Buyback-ad"/>
      <sheetName val="Sheet2"/>
      <sheetName val="BUR.IDA"/>
      <sheetName val="BUR.IDA (2)"/>
      <sheetName val="RES"/>
      <sheetName val="tab 14"/>
      <sheetName val="tab 3"/>
      <sheetName val="Codigos"/>
      <sheetName val="BD"/>
      <sheetName val="BASE"/>
    </sheetNames>
    <sheetDataSet>
      <sheetData sheetId="0" refreshError="1"/>
      <sheetData sheetId="1" refreshError="1"/>
      <sheetData sheetId="2" refreshError="1">
        <row r="3">
          <cell r="C3">
            <v>10970</v>
          </cell>
          <cell r="D3" t="str">
            <v>XDR</v>
          </cell>
          <cell r="E3" t="str">
            <v xml:space="preserve">2ND BOUGOURIBA AGRICUL DEV    </v>
          </cell>
          <cell r="F3" t="str">
            <v>Sum of prp</v>
          </cell>
          <cell r="G3">
            <v>47558</v>
          </cell>
        </row>
        <row r="4">
          <cell r="C4">
            <v>16070</v>
          </cell>
          <cell r="D4" t="str">
            <v>XDR</v>
          </cell>
          <cell r="E4" t="str">
            <v xml:space="preserve">HEALTH SERVICES DEVELOPMENT   </v>
          </cell>
          <cell r="F4" t="str">
            <v>Sum of prp</v>
          </cell>
          <cell r="G4">
            <v>131366</v>
          </cell>
        </row>
        <row r="5">
          <cell r="C5">
            <v>19790</v>
          </cell>
          <cell r="D5" t="str">
            <v>XDR</v>
          </cell>
          <cell r="E5" t="str">
            <v xml:space="preserve">AGRICULTURAL SERVICES         </v>
          </cell>
          <cell r="F5" t="str">
            <v>Sum of prp</v>
          </cell>
          <cell r="G5">
            <v>309693</v>
          </cell>
        </row>
        <row r="6">
          <cell r="C6">
            <v>20670</v>
          </cell>
          <cell r="D6" t="str">
            <v>XDR</v>
          </cell>
          <cell r="E6" t="str">
            <v xml:space="preserve">SECOND URBAN                  </v>
          </cell>
          <cell r="F6" t="str">
            <v>Sum of prp</v>
          </cell>
          <cell r="G6">
            <v>180000</v>
          </cell>
        </row>
        <row r="7">
          <cell r="C7">
            <v>20671</v>
          </cell>
          <cell r="D7" t="str">
            <v>XDR</v>
          </cell>
          <cell r="E7" t="str">
            <v xml:space="preserve">SECOND URBAN                  </v>
          </cell>
          <cell r="F7" t="str">
            <v>Sum of prp</v>
          </cell>
          <cell r="G7">
            <v>62774</v>
          </cell>
        </row>
        <row r="8">
          <cell r="C8">
            <v>22290</v>
          </cell>
          <cell r="D8" t="str">
            <v>XDR</v>
          </cell>
          <cell r="E8" t="str">
            <v xml:space="preserve">ENVIRONMENTAL MANAGEMENT      </v>
          </cell>
          <cell r="F8" t="str">
            <v>Sum of prp</v>
          </cell>
          <cell r="G8">
            <v>0</v>
          </cell>
        </row>
        <row r="9">
          <cell r="C9">
            <v>22440</v>
          </cell>
          <cell r="D9" t="str">
            <v>XDR</v>
          </cell>
          <cell r="E9" t="str">
            <v xml:space="preserve">FOURTH EDUCATION              </v>
          </cell>
          <cell r="F9" t="str">
            <v>Sum of prp</v>
          </cell>
          <cell r="G9">
            <v>0</v>
          </cell>
        </row>
        <row r="10">
          <cell r="C10">
            <v>23780</v>
          </cell>
          <cell r="D10" t="str">
            <v>XDR</v>
          </cell>
          <cell r="E10" t="str">
            <v xml:space="preserve">PUBLIC INSTITUTIONAL DEV      </v>
          </cell>
          <cell r="F10" t="str">
            <v>Sum of prp</v>
          </cell>
          <cell r="G10">
            <v>0</v>
          </cell>
        </row>
        <row r="11">
          <cell r="C11">
            <v>23810</v>
          </cell>
          <cell r="D11" t="str">
            <v>XDR</v>
          </cell>
          <cell r="E11" t="str">
            <v>AGRICULTURAL SECTOR ADJUSTMENT</v>
          </cell>
          <cell r="F11" t="str">
            <v>Sum of prp</v>
          </cell>
          <cell r="G11">
            <v>0</v>
          </cell>
        </row>
        <row r="12">
          <cell r="C12">
            <v>24140</v>
          </cell>
          <cell r="D12" t="str">
            <v>XDR</v>
          </cell>
          <cell r="E12" t="str">
            <v xml:space="preserve">FOOD SECURITY AND NUTRITION   </v>
          </cell>
          <cell r="F12" t="str">
            <v>Sum of prp</v>
          </cell>
          <cell r="G12">
            <v>0</v>
          </cell>
        </row>
        <row r="13">
          <cell r="C13">
            <v>24720</v>
          </cell>
          <cell r="D13" t="str">
            <v>XDR</v>
          </cell>
          <cell r="E13" t="str">
            <v xml:space="preserve">PRIVATE SECTOR ASSISTANCE     </v>
          </cell>
          <cell r="F13" t="str">
            <v>Sum of prp</v>
          </cell>
          <cell r="G13">
            <v>0</v>
          </cell>
        </row>
        <row r="14">
          <cell r="C14">
            <v>25190</v>
          </cell>
          <cell r="D14" t="str">
            <v>XDR</v>
          </cell>
          <cell r="E14" t="str">
            <v xml:space="preserve">WATER SUPPLY ENGINEERING      </v>
          </cell>
          <cell r="F14" t="str">
            <v>Sum of prp</v>
          </cell>
          <cell r="G14">
            <v>0</v>
          </cell>
        </row>
        <row r="15">
          <cell r="C15">
            <v>25900</v>
          </cell>
          <cell r="D15" t="str">
            <v>XDR</v>
          </cell>
          <cell r="E15" t="str">
            <v xml:space="preserve">ECONOMIC RECOVERY             </v>
          </cell>
          <cell r="F15" t="str">
            <v>Sum of prp</v>
          </cell>
          <cell r="G15">
            <v>0</v>
          </cell>
        </row>
        <row r="16">
          <cell r="C16">
            <v>25950</v>
          </cell>
          <cell r="D16" t="str">
            <v>XDR</v>
          </cell>
          <cell r="E16" t="str">
            <v xml:space="preserve">HEALTH AND NUTRITION          </v>
          </cell>
          <cell r="F16" t="str">
            <v>Sum of prp</v>
          </cell>
          <cell r="G16">
            <v>0</v>
          </cell>
        </row>
        <row r="17">
          <cell r="C17">
            <v>26190</v>
          </cell>
          <cell r="D17" t="str">
            <v>XDR</v>
          </cell>
          <cell r="E17" t="str">
            <v xml:space="preserve">POPULATION AND AIDS CONTROL   </v>
          </cell>
          <cell r="F17" t="str">
            <v>Sum of prp</v>
          </cell>
          <cell r="G17">
            <v>0</v>
          </cell>
        </row>
        <row r="18">
          <cell r="C18">
            <v>31410</v>
          </cell>
          <cell r="D18" t="str">
            <v>XDR</v>
          </cell>
          <cell r="E18" t="str">
            <v xml:space="preserve">ECONOMIC MGMNT REFORM SUPPORT </v>
          </cell>
          <cell r="F18" t="str">
            <v>Sum of prp</v>
          </cell>
          <cell r="G18">
            <v>0</v>
          </cell>
        </row>
        <row r="19">
          <cell r="C19">
            <v>32990</v>
          </cell>
          <cell r="D19" t="str">
            <v>XDR</v>
          </cell>
          <cell r="E19" t="str">
            <v xml:space="preserve">THIRD STRUCTURAL ADJUSTMENT   </v>
          </cell>
          <cell r="F19" t="str">
            <v>Sum of prp</v>
          </cell>
          <cell r="G19">
            <v>0</v>
          </cell>
        </row>
        <row r="20">
          <cell r="C20">
            <v>7060</v>
          </cell>
          <cell r="D20" t="str">
            <v>USD</v>
          </cell>
          <cell r="E20" t="str">
            <v xml:space="preserve">WEST VOLTA AGRICULTURAL DEV.  </v>
          </cell>
          <cell r="F20" t="str">
            <v>Sum of prp</v>
          </cell>
          <cell r="G20">
            <v>54000</v>
          </cell>
        </row>
        <row r="21">
          <cell r="C21">
            <v>7440</v>
          </cell>
          <cell r="D21" t="str">
            <v>USD</v>
          </cell>
          <cell r="E21" t="str">
            <v xml:space="preserve">REGIONAL RAILWAY              </v>
          </cell>
          <cell r="F21" t="str">
            <v>Sum of prp</v>
          </cell>
          <cell r="G21">
            <v>78000</v>
          </cell>
        </row>
        <row r="22">
          <cell r="C22">
            <v>7660</v>
          </cell>
          <cell r="D22" t="str">
            <v>USD</v>
          </cell>
          <cell r="E22" t="str">
            <v xml:space="preserve">URBAN DEVELOPMENT             </v>
          </cell>
          <cell r="F22" t="str">
            <v>Sum of prp</v>
          </cell>
          <cell r="G22">
            <v>122915</v>
          </cell>
        </row>
        <row r="23">
          <cell r="C23">
            <v>10130</v>
          </cell>
          <cell r="D23" t="str">
            <v>USD</v>
          </cell>
          <cell r="E23" t="str">
            <v xml:space="preserve">NIENA DIONKELE RICE DEV.      </v>
          </cell>
          <cell r="F23" t="str">
            <v>Sum of prp</v>
          </cell>
          <cell r="G23">
            <v>18360</v>
          </cell>
        </row>
        <row r="24">
          <cell r="C24">
            <v>12840</v>
          </cell>
          <cell r="D24" t="str">
            <v>XDR</v>
          </cell>
          <cell r="E24" t="str">
            <v xml:space="preserve">VOLTA NOIRE AGRICULTURAL DEV. </v>
          </cell>
          <cell r="F24" t="str">
            <v>Sum of prp</v>
          </cell>
          <cell r="G24">
            <v>11434</v>
          </cell>
        </row>
        <row r="25">
          <cell r="C25">
            <v>12850</v>
          </cell>
          <cell r="D25" t="str">
            <v>XDR</v>
          </cell>
          <cell r="E25" t="str">
            <v>HAUTS-BASSINS AGRICULTURAL DEV</v>
          </cell>
          <cell r="F25" t="str">
            <v>Sum of prp</v>
          </cell>
          <cell r="G25">
            <v>8053</v>
          </cell>
        </row>
        <row r="26">
          <cell r="C26">
            <v>12930</v>
          </cell>
          <cell r="D26" t="str">
            <v>XDR</v>
          </cell>
          <cell r="E26" t="str">
            <v xml:space="preserve">KOUDOUGOU PILOT AGRICULTURAL  </v>
          </cell>
          <cell r="F26" t="str">
            <v>Sum of prp</v>
          </cell>
          <cell r="G26">
            <v>22294</v>
          </cell>
        </row>
        <row r="27">
          <cell r="C27">
            <v>14820</v>
          </cell>
          <cell r="D27" t="str">
            <v>XDR</v>
          </cell>
          <cell r="E27" t="str">
            <v xml:space="preserve">MINING EXPLOR. &amp; TECH ASSIST  </v>
          </cell>
          <cell r="F27" t="str">
            <v>Sum of prp</v>
          </cell>
          <cell r="G27">
            <v>25068</v>
          </cell>
        </row>
        <row r="28">
          <cell r="C28">
            <v>1410</v>
          </cell>
          <cell r="D28" t="str">
            <v>USD</v>
          </cell>
          <cell r="E28" t="str">
            <v xml:space="preserve">TELECOMMUNICATIONS            </v>
          </cell>
          <cell r="F28" t="str">
            <v>Sum of prp</v>
          </cell>
          <cell r="G28">
            <v>13020.08</v>
          </cell>
        </row>
        <row r="29">
          <cell r="C29">
            <v>2250</v>
          </cell>
          <cell r="D29" t="str">
            <v>USD</v>
          </cell>
          <cell r="E29" t="str">
            <v xml:space="preserve">COTTON                        </v>
          </cell>
          <cell r="F29" t="str">
            <v>Sum of prp</v>
          </cell>
          <cell r="G29">
            <v>95048.55</v>
          </cell>
        </row>
        <row r="30">
          <cell r="C30">
            <v>3161</v>
          </cell>
          <cell r="D30" t="str">
            <v>USD</v>
          </cell>
          <cell r="E30" t="str">
            <v xml:space="preserve">ROAD                          </v>
          </cell>
          <cell r="F30" t="str">
            <v>Sum of prp</v>
          </cell>
          <cell r="G30">
            <v>42000</v>
          </cell>
        </row>
        <row r="31">
          <cell r="C31">
            <v>3162</v>
          </cell>
          <cell r="D31" t="str">
            <v>USD</v>
          </cell>
          <cell r="E31" t="str">
            <v xml:space="preserve">ROAD                          </v>
          </cell>
          <cell r="F31" t="str">
            <v>Sum of prp</v>
          </cell>
          <cell r="G31">
            <v>20250</v>
          </cell>
        </row>
        <row r="32">
          <cell r="C32">
            <v>3170</v>
          </cell>
          <cell r="D32" t="str">
            <v>USD</v>
          </cell>
          <cell r="E32" t="str">
            <v xml:space="preserve">RURAL DEVELOPMENT FUND        </v>
          </cell>
          <cell r="F32" t="str">
            <v>Sum of prp</v>
          </cell>
          <cell r="G32">
            <v>33000</v>
          </cell>
        </row>
        <row r="33">
          <cell r="C33">
            <v>4300</v>
          </cell>
          <cell r="D33" t="str">
            <v>USD</v>
          </cell>
          <cell r="E33" t="str">
            <v xml:space="preserve">EDUCATION                     </v>
          </cell>
          <cell r="F33" t="str">
            <v>Sum of prp</v>
          </cell>
          <cell r="G33">
            <v>42750</v>
          </cell>
        </row>
        <row r="34">
          <cell r="C34">
            <v>4310</v>
          </cell>
          <cell r="D34" t="str">
            <v>USD</v>
          </cell>
          <cell r="E34" t="str">
            <v xml:space="preserve">SECOND TELECOMMUNICATIONS     </v>
          </cell>
          <cell r="F34" t="str">
            <v>Sum of prp</v>
          </cell>
          <cell r="G34">
            <v>67500</v>
          </cell>
        </row>
        <row r="35">
          <cell r="C35">
            <v>4960</v>
          </cell>
          <cell r="D35" t="str">
            <v>USD</v>
          </cell>
          <cell r="E35" t="str">
            <v xml:space="preserve">BOUGOURIBA AGRICULTURAL DEV.  </v>
          </cell>
          <cell r="F35" t="str">
            <v>Sum of prp</v>
          </cell>
          <cell r="G35">
            <v>120000</v>
          </cell>
        </row>
        <row r="36">
          <cell r="C36">
            <v>5570</v>
          </cell>
          <cell r="D36" t="str">
            <v>USD</v>
          </cell>
          <cell r="E36" t="str">
            <v xml:space="preserve">LIVESTOCK DEVELOPMENT         </v>
          </cell>
          <cell r="F36" t="str">
            <v>Sum of prp</v>
          </cell>
          <cell r="G36">
            <v>90000</v>
          </cell>
        </row>
        <row r="37">
          <cell r="C37">
            <v>5790</v>
          </cell>
          <cell r="D37" t="str">
            <v>USD</v>
          </cell>
          <cell r="E37" t="str">
            <v xml:space="preserve">RURAL ROADS                   </v>
          </cell>
          <cell r="F37" t="str">
            <v>Sum of prp</v>
          </cell>
          <cell r="G37">
            <v>112410</v>
          </cell>
        </row>
        <row r="38">
          <cell r="C38">
            <v>6400</v>
          </cell>
          <cell r="D38" t="str">
            <v>USD</v>
          </cell>
          <cell r="E38" t="str">
            <v xml:space="preserve">SECOND RURAL DEVELOPMENT FUND </v>
          </cell>
          <cell r="F38" t="str">
            <v>Sum of prp</v>
          </cell>
          <cell r="G38">
            <v>140966</v>
          </cell>
        </row>
        <row r="39">
          <cell r="C39">
            <v>6530</v>
          </cell>
          <cell r="D39" t="str">
            <v>USD</v>
          </cell>
          <cell r="E39" t="str">
            <v xml:space="preserve">THIRD HIGHWAY                 </v>
          </cell>
          <cell r="F39" t="str">
            <v>Sum of prp</v>
          </cell>
          <cell r="G39">
            <v>300000</v>
          </cell>
        </row>
        <row r="40">
          <cell r="C40">
            <v>7590</v>
          </cell>
          <cell r="D40" t="str">
            <v>USD</v>
          </cell>
          <cell r="E40" t="str">
            <v xml:space="preserve">ARTISAN SMALL &amp; MEDIUM SCALE  </v>
          </cell>
          <cell r="F40" t="str">
            <v>Sum of prp</v>
          </cell>
          <cell r="G40">
            <v>47801</v>
          </cell>
        </row>
        <row r="41">
          <cell r="C41">
            <v>9560</v>
          </cell>
          <cell r="D41" t="str">
            <v>USD</v>
          </cell>
          <cell r="E41" t="str">
            <v xml:space="preserve">SECOND EDUCATION              </v>
          </cell>
          <cell r="F41" t="str">
            <v>Sum of prp</v>
          </cell>
          <cell r="G41">
            <v>155903</v>
          </cell>
        </row>
        <row r="42">
          <cell r="C42">
            <v>11640</v>
          </cell>
          <cell r="D42" t="str">
            <v>XDR</v>
          </cell>
          <cell r="E42" t="str">
            <v xml:space="preserve">FOURTH HIGHWAY                </v>
          </cell>
          <cell r="F42" t="str">
            <v>Sum of prp</v>
          </cell>
          <cell r="G42">
            <v>186523</v>
          </cell>
        </row>
        <row r="43">
          <cell r="C43">
            <v>12180</v>
          </cell>
          <cell r="D43" t="str">
            <v>XDR</v>
          </cell>
          <cell r="E43" t="str">
            <v xml:space="preserve">3RD RURAL DEVELOPMENT FUND    </v>
          </cell>
          <cell r="F43" t="str">
            <v>Sum of prp</v>
          </cell>
          <cell r="G43">
            <v>68000</v>
          </cell>
        </row>
        <row r="44">
          <cell r="C44">
            <v>15500</v>
          </cell>
          <cell r="D44" t="str">
            <v>XDR</v>
          </cell>
          <cell r="E44" t="str">
            <v xml:space="preserve">FERTILIZER                    </v>
          </cell>
          <cell r="F44" t="str">
            <v>Sum of prp</v>
          </cell>
          <cell r="G44">
            <v>38375</v>
          </cell>
        </row>
        <row r="45">
          <cell r="C45">
            <v>15980</v>
          </cell>
          <cell r="D45" t="str">
            <v>XDR</v>
          </cell>
          <cell r="E45" t="str">
            <v xml:space="preserve">PRIMARY EDUCATION DEV.        </v>
          </cell>
          <cell r="F45" t="str">
            <v>Sum of prp</v>
          </cell>
          <cell r="G45">
            <v>102242</v>
          </cell>
        </row>
        <row r="46">
          <cell r="C46">
            <v>18960</v>
          </cell>
          <cell r="D46" t="str">
            <v>XDR</v>
          </cell>
          <cell r="E46" t="str">
            <v xml:space="preserve">AGRICULTURAL RESEARCH         </v>
          </cell>
          <cell r="F46" t="str">
            <v>Sum of prp</v>
          </cell>
          <cell r="G46">
            <v>141000</v>
          </cell>
        </row>
        <row r="47">
          <cell r="C47">
            <v>22810</v>
          </cell>
          <cell r="D47" t="str">
            <v>XDR</v>
          </cell>
          <cell r="E47" t="str">
            <v xml:space="preserve">STRUCTURAL ADJUSTMENT         </v>
          </cell>
          <cell r="F47" t="str">
            <v>Sum of prp</v>
          </cell>
          <cell r="G47">
            <v>0</v>
          </cell>
        </row>
        <row r="48">
          <cell r="C48">
            <v>22820</v>
          </cell>
          <cell r="D48" t="str">
            <v>XDR</v>
          </cell>
          <cell r="E48" t="str">
            <v xml:space="preserve">PUBLIC WORKS &amp; EMPLOYMENT     </v>
          </cell>
          <cell r="F48" t="str">
            <v>Sum of prp</v>
          </cell>
          <cell r="G48">
            <v>0</v>
          </cell>
        </row>
        <row r="49">
          <cell r="C49">
            <v>23320</v>
          </cell>
          <cell r="D49" t="str">
            <v>XDR</v>
          </cell>
          <cell r="E49" t="str">
            <v xml:space="preserve">TRANSPORT SECTOR ADJUSTMENT   </v>
          </cell>
          <cell r="F49" t="str">
            <v>Sum of prp</v>
          </cell>
          <cell r="G49">
            <v>0</v>
          </cell>
        </row>
        <row r="50">
          <cell r="C50">
            <v>27280</v>
          </cell>
          <cell r="D50" t="str">
            <v>XDR</v>
          </cell>
          <cell r="E50" t="str">
            <v xml:space="preserve">URBAN ENVIRONMENT             </v>
          </cell>
          <cell r="F50" t="str">
            <v>Sum of prp</v>
          </cell>
          <cell r="G50">
            <v>0</v>
          </cell>
        </row>
        <row r="51">
          <cell r="C51">
            <v>29740</v>
          </cell>
          <cell r="D51" t="str">
            <v>XDR</v>
          </cell>
          <cell r="E51" t="str">
            <v xml:space="preserve">2ND NTL AGRICUL SERVICES      </v>
          </cell>
          <cell r="F51" t="str">
            <v>Sum of prp</v>
          </cell>
          <cell r="G51">
            <v>0</v>
          </cell>
        </row>
        <row r="52">
          <cell r="C52">
            <v>31610</v>
          </cell>
          <cell r="D52" t="str">
            <v>XDR</v>
          </cell>
          <cell r="E52" t="str">
            <v xml:space="preserve">PILOT PRIVATE IRRIGATION DEV  </v>
          </cell>
          <cell r="F52" t="str">
            <v>Sum of prp</v>
          </cell>
          <cell r="G52">
            <v>0</v>
          </cell>
        </row>
        <row r="53">
          <cell r="C53">
            <v>4420</v>
          </cell>
          <cell r="D53" t="str">
            <v>USD</v>
          </cell>
          <cell r="E53" t="str">
            <v xml:space="preserve">DROUGHT RELIEF                </v>
          </cell>
          <cell r="F53" t="str">
            <v>Sum of prp</v>
          </cell>
          <cell r="G53">
            <v>30000</v>
          </cell>
        </row>
        <row r="54">
          <cell r="C54">
            <v>9820</v>
          </cell>
          <cell r="D54" t="str">
            <v>USD</v>
          </cell>
          <cell r="E54" t="str">
            <v xml:space="preserve">FORESTRY                      </v>
          </cell>
          <cell r="F54" t="str">
            <v>Sum of prp</v>
          </cell>
          <cell r="G54">
            <v>72266.36</v>
          </cell>
        </row>
        <row r="55">
          <cell r="C55">
            <v>12350</v>
          </cell>
          <cell r="D55" t="str">
            <v>XDR</v>
          </cell>
          <cell r="E55" t="str">
            <v xml:space="preserve">THIRD TELECOMMUNICATIONS      </v>
          </cell>
          <cell r="F55" t="str">
            <v>Sum of prp</v>
          </cell>
          <cell r="G55">
            <v>74500</v>
          </cell>
        </row>
        <row r="56">
          <cell r="C56" t="str">
            <v>N0070</v>
          </cell>
          <cell r="D56" t="str">
            <v>XDR</v>
          </cell>
          <cell r="E56" t="str">
            <v xml:space="preserve">POST-PRIMARY EDUCATION        </v>
          </cell>
          <cell r="F56" t="str">
            <v>Sum of prp</v>
          </cell>
          <cell r="G56">
            <v>0</v>
          </cell>
        </row>
        <row r="57">
          <cell r="C57" t="str">
            <v>N0290</v>
          </cell>
          <cell r="D57" t="str">
            <v>XDR</v>
          </cell>
          <cell r="E57" t="str">
            <v>MINING SECTOR CAPACITY BUILDIN</v>
          </cell>
          <cell r="F57" t="str">
            <v>Sum of prp</v>
          </cell>
          <cell r="G57">
            <v>0</v>
          </cell>
        </row>
        <row r="58">
          <cell r="C58">
            <v>10970</v>
          </cell>
          <cell r="D58" t="str">
            <v>XDR</v>
          </cell>
          <cell r="E58" t="str">
            <v xml:space="preserve">2ND BOUGOURIBA AGRICUL DEV    </v>
          </cell>
          <cell r="F58" t="str">
            <v>Sum of int</v>
          </cell>
          <cell r="G58">
            <v>32458.562999999998</v>
          </cell>
        </row>
        <row r="59">
          <cell r="C59">
            <v>16070</v>
          </cell>
          <cell r="D59" t="str">
            <v>XDR</v>
          </cell>
          <cell r="E59" t="str">
            <v xml:space="preserve">HEALTH SERVICES DEVELOPMENT   </v>
          </cell>
          <cell r="F59" t="str">
            <v>Sum of int</v>
          </cell>
          <cell r="G59">
            <v>94091.476999999999</v>
          </cell>
        </row>
        <row r="60">
          <cell r="C60">
            <v>19790</v>
          </cell>
          <cell r="D60" t="str">
            <v>XDR</v>
          </cell>
          <cell r="E60" t="str">
            <v xml:space="preserve">AGRICULTURAL SERVICES         </v>
          </cell>
          <cell r="F60" t="str">
            <v>Sum of int</v>
          </cell>
          <cell r="G60">
            <v>113812.308</v>
          </cell>
        </row>
        <row r="61">
          <cell r="C61">
            <v>20670</v>
          </cell>
          <cell r="D61" t="str">
            <v>XDR</v>
          </cell>
          <cell r="E61" t="str">
            <v xml:space="preserve">SECOND URBAN                  </v>
          </cell>
          <cell r="F61" t="str">
            <v>Sum of int</v>
          </cell>
          <cell r="G61">
            <v>67500</v>
          </cell>
        </row>
        <row r="62">
          <cell r="C62">
            <v>20671</v>
          </cell>
          <cell r="D62" t="str">
            <v>XDR</v>
          </cell>
          <cell r="E62" t="str">
            <v xml:space="preserve">SECOND URBAN                  </v>
          </cell>
          <cell r="F62" t="str">
            <v>Sum of int</v>
          </cell>
          <cell r="G62">
            <v>23540.431</v>
          </cell>
        </row>
        <row r="63">
          <cell r="C63">
            <v>22290</v>
          </cell>
          <cell r="D63" t="str">
            <v>XDR</v>
          </cell>
          <cell r="E63" t="str">
            <v xml:space="preserve">ENVIRONMENTAL MANAGEMENT      </v>
          </cell>
          <cell r="F63" t="str">
            <v>Sum of int</v>
          </cell>
          <cell r="G63">
            <v>43125</v>
          </cell>
        </row>
        <row r="64">
          <cell r="C64">
            <v>22440</v>
          </cell>
          <cell r="D64" t="str">
            <v>XDR</v>
          </cell>
          <cell r="E64" t="str">
            <v xml:space="preserve">FOURTH EDUCATION              </v>
          </cell>
          <cell r="F64" t="str">
            <v>Sum of int</v>
          </cell>
          <cell r="G64">
            <v>66584.756999999998</v>
          </cell>
        </row>
        <row r="65">
          <cell r="C65">
            <v>23780</v>
          </cell>
          <cell r="D65" t="str">
            <v>XDR</v>
          </cell>
          <cell r="E65" t="str">
            <v xml:space="preserve">PUBLIC INSTITUTIONAL DEV      </v>
          </cell>
          <cell r="F65" t="str">
            <v>Sum of int</v>
          </cell>
          <cell r="G65">
            <v>30334.752637499998</v>
          </cell>
        </row>
        <row r="66">
          <cell r="C66">
            <v>23810</v>
          </cell>
          <cell r="D66" t="str">
            <v>XDR</v>
          </cell>
          <cell r="E66" t="str">
            <v>AGRICULTURAL SECTOR ADJUSTMENT</v>
          </cell>
          <cell r="F66" t="str">
            <v>Sum of int</v>
          </cell>
          <cell r="G66">
            <v>77250</v>
          </cell>
        </row>
        <row r="67">
          <cell r="C67">
            <v>24140</v>
          </cell>
          <cell r="D67" t="str">
            <v>XDR</v>
          </cell>
          <cell r="E67" t="str">
            <v xml:space="preserve">FOOD SECURITY AND NUTRITION   </v>
          </cell>
          <cell r="F67" t="str">
            <v>Sum of int</v>
          </cell>
          <cell r="G67">
            <v>19919.250712500001</v>
          </cell>
        </row>
        <row r="68">
          <cell r="C68">
            <v>24720</v>
          </cell>
          <cell r="D68" t="str">
            <v>XDR</v>
          </cell>
          <cell r="E68" t="str">
            <v xml:space="preserve">PRIVATE SECTOR ASSISTANCE     </v>
          </cell>
          <cell r="F68" t="str">
            <v>Sum of int</v>
          </cell>
          <cell r="G68">
            <v>10174.854074999999</v>
          </cell>
        </row>
        <row r="69">
          <cell r="C69">
            <v>25190</v>
          </cell>
          <cell r="D69" t="str">
            <v>XDR</v>
          </cell>
          <cell r="E69" t="str">
            <v xml:space="preserve">WATER SUPPLY ENGINEERING      </v>
          </cell>
          <cell r="F69" t="str">
            <v>Sum of int</v>
          </cell>
          <cell r="G69">
            <v>10846.665000000001</v>
          </cell>
        </row>
        <row r="70">
          <cell r="C70">
            <v>25900</v>
          </cell>
          <cell r="D70" t="str">
            <v>XDR</v>
          </cell>
          <cell r="E70" t="str">
            <v xml:space="preserve">ECONOMIC RECOVERY             </v>
          </cell>
          <cell r="F70" t="str">
            <v>Sum of int</v>
          </cell>
          <cell r="G70">
            <v>67500</v>
          </cell>
        </row>
        <row r="71">
          <cell r="C71">
            <v>25950</v>
          </cell>
          <cell r="D71" t="str">
            <v>XDR</v>
          </cell>
          <cell r="E71" t="str">
            <v xml:space="preserve">HEALTH AND NUTRITION          </v>
          </cell>
          <cell r="F71" t="str">
            <v>Sum of int</v>
          </cell>
          <cell r="G71">
            <v>52630.330087499999</v>
          </cell>
        </row>
        <row r="72">
          <cell r="C72">
            <v>26190</v>
          </cell>
          <cell r="D72" t="str">
            <v>XDR</v>
          </cell>
          <cell r="E72" t="str">
            <v xml:space="preserve">POPULATION AND AIDS CONTROL   </v>
          </cell>
          <cell r="F72" t="str">
            <v>Sum of int</v>
          </cell>
          <cell r="G72">
            <v>48396.948675</v>
          </cell>
        </row>
        <row r="73">
          <cell r="C73">
            <v>31410</v>
          </cell>
          <cell r="D73" t="str">
            <v>XDR</v>
          </cell>
          <cell r="E73" t="str">
            <v xml:space="preserve">ECONOMIC MGMNT REFORM SUPPORT </v>
          </cell>
          <cell r="F73" t="str">
            <v>Sum of int</v>
          </cell>
          <cell r="G73">
            <v>41250</v>
          </cell>
        </row>
        <row r="74">
          <cell r="C74">
            <v>32990</v>
          </cell>
          <cell r="D74" t="str">
            <v>XDR</v>
          </cell>
          <cell r="E74" t="str">
            <v xml:space="preserve">THIRD STRUCTURAL ADJUSTMENT   </v>
          </cell>
          <cell r="F74" t="str">
            <v>Sum of int</v>
          </cell>
          <cell r="G74">
            <v>67500</v>
          </cell>
        </row>
        <row r="75">
          <cell r="C75">
            <v>7060</v>
          </cell>
          <cell r="D75" t="str">
            <v>USD</v>
          </cell>
          <cell r="E75" t="str">
            <v xml:space="preserve">WEST VOLTA AGRICULTURAL DEV.  </v>
          </cell>
          <cell r="F75" t="str">
            <v>Sum of int</v>
          </cell>
          <cell r="G75">
            <v>11137.5</v>
          </cell>
        </row>
        <row r="76">
          <cell r="C76">
            <v>7440</v>
          </cell>
          <cell r="D76" t="str">
            <v>USD</v>
          </cell>
          <cell r="E76" t="str">
            <v xml:space="preserve">REGIONAL RAILWAY              </v>
          </cell>
          <cell r="F76" t="str">
            <v>Sum of int</v>
          </cell>
          <cell r="G76">
            <v>16380</v>
          </cell>
        </row>
        <row r="77">
          <cell r="C77">
            <v>7660</v>
          </cell>
          <cell r="D77" t="str">
            <v>USD</v>
          </cell>
          <cell r="E77" t="str">
            <v xml:space="preserve">URBAN DEVELOPMENT             </v>
          </cell>
          <cell r="F77" t="str">
            <v>Sum of int</v>
          </cell>
          <cell r="G77">
            <v>25812.316999999999</v>
          </cell>
        </row>
        <row r="78">
          <cell r="C78">
            <v>10130</v>
          </cell>
          <cell r="D78" t="str">
            <v>USD</v>
          </cell>
          <cell r="E78" t="str">
            <v xml:space="preserve">NIENA DIONKELE RICE DEV.      </v>
          </cell>
          <cell r="F78" t="str">
            <v>Sum of int</v>
          </cell>
          <cell r="G78">
            <v>12462.197</v>
          </cell>
        </row>
        <row r="79">
          <cell r="C79">
            <v>12840</v>
          </cell>
          <cell r="D79" t="str">
            <v>XDR</v>
          </cell>
          <cell r="E79" t="str">
            <v xml:space="preserve">VOLTA NOIRE AGRICULTURAL DEV. </v>
          </cell>
          <cell r="F79" t="str">
            <v>Sum of int</v>
          </cell>
          <cell r="G79">
            <v>7932.8810000000003</v>
          </cell>
        </row>
        <row r="80">
          <cell r="C80">
            <v>12850</v>
          </cell>
          <cell r="D80" t="str">
            <v>XDR</v>
          </cell>
          <cell r="E80" t="str">
            <v>HAUTS-BASSINS AGRICULTURAL DEV</v>
          </cell>
          <cell r="F80" t="str">
            <v>Sum of int</v>
          </cell>
          <cell r="G80">
            <v>5587.3890000000001</v>
          </cell>
        </row>
        <row r="81">
          <cell r="C81">
            <v>12930</v>
          </cell>
          <cell r="D81" t="str">
            <v>XDR</v>
          </cell>
          <cell r="E81" t="str">
            <v xml:space="preserve">KOUDOUGOU PILOT AGRICULTURAL  </v>
          </cell>
          <cell r="F81" t="str">
            <v>Sum of int</v>
          </cell>
          <cell r="G81">
            <v>15550.316999999999</v>
          </cell>
        </row>
        <row r="82">
          <cell r="C82">
            <v>14820</v>
          </cell>
          <cell r="D82" t="str">
            <v>XDR</v>
          </cell>
          <cell r="E82" t="str">
            <v xml:space="preserve">MINING EXPLOR. &amp; TECH ASSIST  </v>
          </cell>
          <cell r="F82" t="str">
            <v>Sum of int</v>
          </cell>
          <cell r="G82">
            <v>17767.3</v>
          </cell>
        </row>
        <row r="83">
          <cell r="C83">
            <v>1410</v>
          </cell>
          <cell r="D83" t="str">
            <v>USD</v>
          </cell>
          <cell r="E83" t="str">
            <v xml:space="preserve">TELECOMMUNICATIONS            </v>
          </cell>
          <cell r="F83" t="str">
            <v>Sum of int</v>
          </cell>
          <cell r="G83">
            <v>1855.3620000000001</v>
          </cell>
        </row>
        <row r="84">
          <cell r="C84">
            <v>2250</v>
          </cell>
          <cell r="D84" t="str">
            <v>USD</v>
          </cell>
          <cell r="E84" t="str">
            <v xml:space="preserve">COTTON                        </v>
          </cell>
          <cell r="F84" t="str">
            <v>Sum of int</v>
          </cell>
          <cell r="G84">
            <v>14970.147000000001</v>
          </cell>
        </row>
        <row r="85">
          <cell r="C85">
            <v>3161</v>
          </cell>
          <cell r="D85" t="str">
            <v>USD</v>
          </cell>
          <cell r="E85" t="str">
            <v xml:space="preserve">ROAD                          </v>
          </cell>
          <cell r="F85" t="str">
            <v>Sum of int</v>
          </cell>
          <cell r="G85">
            <v>7087.5</v>
          </cell>
        </row>
        <row r="86">
          <cell r="C86">
            <v>3162</v>
          </cell>
          <cell r="D86" t="str">
            <v>USD</v>
          </cell>
          <cell r="E86" t="str">
            <v xml:space="preserve">ROAD                          </v>
          </cell>
          <cell r="F86" t="str">
            <v>Sum of int</v>
          </cell>
          <cell r="G86">
            <v>3417.1880000000001</v>
          </cell>
        </row>
        <row r="87">
          <cell r="C87">
            <v>3170</v>
          </cell>
          <cell r="D87" t="str">
            <v>USD</v>
          </cell>
          <cell r="E87" t="str">
            <v xml:space="preserve">RURAL DEVELOPMENT FUND        </v>
          </cell>
          <cell r="F87" t="str">
            <v>Sum of int</v>
          </cell>
          <cell r="G87">
            <v>5568.75</v>
          </cell>
        </row>
        <row r="88">
          <cell r="C88">
            <v>4300</v>
          </cell>
          <cell r="D88" t="str">
            <v>USD</v>
          </cell>
          <cell r="E88" t="str">
            <v xml:space="preserve">EDUCATION                     </v>
          </cell>
          <cell r="F88" t="str">
            <v>Sum of int</v>
          </cell>
          <cell r="G88">
            <v>7534.6880000000001</v>
          </cell>
        </row>
        <row r="89">
          <cell r="C89">
            <v>4310</v>
          </cell>
          <cell r="D89" t="str">
            <v>USD</v>
          </cell>
          <cell r="E89" t="str">
            <v xml:space="preserve">SECOND TELECOMMUNICATIONS     </v>
          </cell>
          <cell r="F89" t="str">
            <v>Sum of int</v>
          </cell>
          <cell r="G89">
            <v>11896.875</v>
          </cell>
        </row>
        <row r="90">
          <cell r="C90">
            <v>4960</v>
          </cell>
          <cell r="D90" t="str">
            <v>USD</v>
          </cell>
          <cell r="E90" t="str">
            <v xml:space="preserve">BOUGOURIBA AGRICULTURAL DEV.  </v>
          </cell>
          <cell r="F90" t="str">
            <v>Sum of int</v>
          </cell>
          <cell r="G90">
            <v>22050</v>
          </cell>
        </row>
        <row r="91">
          <cell r="C91">
            <v>5570</v>
          </cell>
          <cell r="D91" t="str">
            <v>USD</v>
          </cell>
          <cell r="E91" t="str">
            <v xml:space="preserve">LIVESTOCK DEVELOPMENT         </v>
          </cell>
          <cell r="F91" t="str">
            <v>Sum of int</v>
          </cell>
          <cell r="G91">
            <v>17212.5</v>
          </cell>
        </row>
        <row r="92">
          <cell r="C92">
            <v>5790</v>
          </cell>
          <cell r="D92" t="str">
            <v>USD</v>
          </cell>
          <cell r="E92" t="str">
            <v xml:space="preserve">RURAL ROADS                   </v>
          </cell>
          <cell r="F92" t="str">
            <v>Sum of int</v>
          </cell>
          <cell r="G92">
            <v>21499.114000000001</v>
          </cell>
        </row>
        <row r="93">
          <cell r="C93">
            <v>6400</v>
          </cell>
          <cell r="D93" t="str">
            <v>USD</v>
          </cell>
          <cell r="E93" t="str">
            <v xml:space="preserve">SECOND RURAL DEVELOPMENT FUND </v>
          </cell>
          <cell r="F93" t="str">
            <v>Sum of int</v>
          </cell>
          <cell r="G93">
            <v>28017.054</v>
          </cell>
        </row>
        <row r="94">
          <cell r="C94">
            <v>6530</v>
          </cell>
          <cell r="D94" t="str">
            <v>USD</v>
          </cell>
          <cell r="E94" t="str">
            <v xml:space="preserve">THIRD HIGHWAY                 </v>
          </cell>
          <cell r="F94" t="str">
            <v>Sum of int</v>
          </cell>
          <cell r="G94">
            <v>59625</v>
          </cell>
        </row>
        <row r="95">
          <cell r="C95">
            <v>7590</v>
          </cell>
          <cell r="D95" t="str">
            <v>USD</v>
          </cell>
          <cell r="E95" t="str">
            <v xml:space="preserve">ARTISAN SMALL &amp; MEDIUM SCALE  </v>
          </cell>
          <cell r="F95" t="str">
            <v>Sum of int</v>
          </cell>
          <cell r="G95">
            <v>10038.311</v>
          </cell>
        </row>
        <row r="96">
          <cell r="C96">
            <v>9560</v>
          </cell>
          <cell r="D96" t="str">
            <v>USD</v>
          </cell>
          <cell r="E96" t="str">
            <v xml:space="preserve">SECOND EDUCATION              </v>
          </cell>
          <cell r="F96" t="str">
            <v>Sum of int</v>
          </cell>
          <cell r="G96">
            <v>35078.398999999998</v>
          </cell>
        </row>
        <row r="97">
          <cell r="C97">
            <v>11640</v>
          </cell>
          <cell r="D97" t="str">
            <v>XDR</v>
          </cell>
          <cell r="E97" t="str">
            <v xml:space="preserve">FOURTH HIGHWAY                </v>
          </cell>
          <cell r="F97" t="str">
            <v>Sum of int</v>
          </cell>
          <cell r="G97">
            <v>128001.795</v>
          </cell>
        </row>
        <row r="98">
          <cell r="C98">
            <v>12180</v>
          </cell>
          <cell r="D98" t="str">
            <v>XDR</v>
          </cell>
          <cell r="E98" t="str">
            <v xml:space="preserve">3RD RURAL DEVELOPMENT FUND    </v>
          </cell>
          <cell r="F98" t="str">
            <v>Sum of int</v>
          </cell>
          <cell r="G98">
            <v>46920</v>
          </cell>
        </row>
        <row r="99">
          <cell r="C99">
            <v>15500</v>
          </cell>
          <cell r="D99" t="str">
            <v>XDR</v>
          </cell>
          <cell r="E99" t="str">
            <v xml:space="preserve">FERTILIZER                    </v>
          </cell>
          <cell r="F99" t="str">
            <v>Sum of int</v>
          </cell>
          <cell r="G99">
            <v>27342.881000000001</v>
          </cell>
        </row>
        <row r="100">
          <cell r="C100">
            <v>15980</v>
          </cell>
          <cell r="D100" t="str">
            <v>XDR</v>
          </cell>
          <cell r="E100" t="str">
            <v xml:space="preserve">PRIMARY EDUCATION DEV.        </v>
          </cell>
          <cell r="F100" t="str">
            <v>Sum of int</v>
          </cell>
          <cell r="G100">
            <v>73231.323000000004</v>
          </cell>
        </row>
        <row r="101">
          <cell r="C101">
            <v>18960</v>
          </cell>
          <cell r="D101" t="str">
            <v>XDR</v>
          </cell>
          <cell r="E101" t="str">
            <v xml:space="preserve">AGRICULTURAL RESEARCH         </v>
          </cell>
          <cell r="F101" t="str">
            <v>Sum of int</v>
          </cell>
          <cell r="G101">
            <v>50760</v>
          </cell>
        </row>
        <row r="102">
          <cell r="C102">
            <v>22810</v>
          </cell>
          <cell r="D102" t="str">
            <v>XDR</v>
          </cell>
          <cell r="E102" t="str">
            <v xml:space="preserve">STRUCTURAL ADJUSTMENT         </v>
          </cell>
          <cell r="F102" t="str">
            <v>Sum of int</v>
          </cell>
          <cell r="G102">
            <v>225000</v>
          </cell>
        </row>
        <row r="103">
          <cell r="C103">
            <v>22820</v>
          </cell>
          <cell r="D103" t="str">
            <v>XDR</v>
          </cell>
          <cell r="E103" t="str">
            <v xml:space="preserve">PUBLIC WORKS &amp; EMPLOYMENT     </v>
          </cell>
          <cell r="F103" t="str">
            <v>Sum of int</v>
          </cell>
          <cell r="G103">
            <v>56250</v>
          </cell>
        </row>
        <row r="104">
          <cell r="C104">
            <v>23320</v>
          </cell>
          <cell r="D104" t="str">
            <v>XDR</v>
          </cell>
          <cell r="E104" t="str">
            <v xml:space="preserve">TRANSPORT SECTOR ADJUSTMENT   </v>
          </cell>
          <cell r="F104" t="str">
            <v>Sum of int</v>
          </cell>
          <cell r="G104">
            <v>170195.64517500001</v>
          </cell>
        </row>
        <row r="105">
          <cell r="C105">
            <v>27280</v>
          </cell>
          <cell r="D105" t="str">
            <v>XDR</v>
          </cell>
          <cell r="E105" t="str">
            <v xml:space="preserve">URBAN ENVIRONMENT             </v>
          </cell>
          <cell r="F105" t="str">
            <v>Sum of int</v>
          </cell>
          <cell r="G105">
            <v>35676.802125000002</v>
          </cell>
        </row>
        <row r="106">
          <cell r="C106">
            <v>29740</v>
          </cell>
          <cell r="D106" t="str">
            <v>XDR</v>
          </cell>
          <cell r="E106" t="str">
            <v xml:space="preserve">2ND NTL AGRICUL SERVICES      </v>
          </cell>
          <cell r="F106" t="str">
            <v>Sum of int</v>
          </cell>
          <cell r="G106">
            <v>15142.856249999999</v>
          </cell>
        </row>
        <row r="107">
          <cell r="C107">
            <v>31610</v>
          </cell>
          <cell r="D107" t="str">
            <v>XDR</v>
          </cell>
          <cell r="E107" t="str">
            <v xml:space="preserve">PILOT PRIVATE IRRIGATION DEV  </v>
          </cell>
          <cell r="F107" t="str">
            <v>Sum of int</v>
          </cell>
          <cell r="G107">
            <v>1715.9456249999998</v>
          </cell>
        </row>
        <row r="108">
          <cell r="C108">
            <v>4420</v>
          </cell>
          <cell r="D108" t="str">
            <v>USD</v>
          </cell>
          <cell r="E108" t="str">
            <v xml:space="preserve">DROUGHT RELIEF                </v>
          </cell>
          <cell r="F108" t="str">
            <v>Sum of int</v>
          </cell>
          <cell r="G108">
            <v>5287.5</v>
          </cell>
        </row>
        <row r="109">
          <cell r="C109">
            <v>9820</v>
          </cell>
          <cell r="D109" t="str">
            <v>USD</v>
          </cell>
          <cell r="E109" t="str">
            <v xml:space="preserve">FORESTRY                      </v>
          </cell>
          <cell r="F109" t="str">
            <v>Sum of int</v>
          </cell>
          <cell r="G109">
            <v>16260.058999999999</v>
          </cell>
        </row>
        <row r="110">
          <cell r="C110">
            <v>12350</v>
          </cell>
          <cell r="D110" t="str">
            <v>XDR</v>
          </cell>
          <cell r="E110" t="str">
            <v xml:space="preserve">THIRD TELECOMMUNICATIONS      </v>
          </cell>
          <cell r="F110" t="str">
            <v>Sum of int</v>
          </cell>
          <cell r="G110">
            <v>51405</v>
          </cell>
        </row>
        <row r="111">
          <cell r="C111" t="str">
            <v>N0070</v>
          </cell>
          <cell r="D111" t="str">
            <v>XDR</v>
          </cell>
          <cell r="E111" t="str">
            <v xml:space="preserve">POST-PRIMARY EDUCATION        </v>
          </cell>
          <cell r="F111" t="str">
            <v>Sum of int</v>
          </cell>
          <cell r="G111">
            <v>12008.654437499999</v>
          </cell>
        </row>
        <row r="112">
          <cell r="C112" t="str">
            <v>N0290</v>
          </cell>
          <cell r="D112" t="str">
            <v>XDR</v>
          </cell>
          <cell r="E112" t="str">
            <v>MINING SECTOR CAPACITY BUILDIN</v>
          </cell>
          <cell r="F112" t="str">
            <v>Sum of int</v>
          </cell>
          <cell r="G112">
            <v>6942.3496875000001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  <sheetName val="Main_Output_Table"/>
      <sheetName val="BoP_Sum_(comp)"/>
      <sheetName val="DS_after2001_(2)"/>
      <sheetName val="Chart1_DS"/>
      <sheetName val="A-II_3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DSA_output"/>
      <sheetName val="CY_BOT_CASHFLOW"/>
      <sheetName val="A_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PNF"/>
      <sheetName val="GOES"/>
      <sheetName val="RGG"/>
      <sheetName val="EPNF"/>
      <sheetName val="TRANSF2002-MIH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BOP Input"/>
      <sheetName val="sources"/>
      <sheetName val="Interest"/>
      <sheetName val="Petrol tax"/>
      <sheetName val="cocoa tax"/>
      <sheetName val="SR tables"/>
      <sheetName val="SR newtable"/>
      <sheetName val="RED tables"/>
      <sheetName val="Chart inputs"/>
      <sheetName val="chart"/>
      <sheetName val="output to SEI and NA"/>
      <sheetName val="C_basef14.3p10.6"/>
      <sheetName val="gas112601"/>
      <sheetName val="2001-02 Debt Service "/>
      <sheetName val="Debtind"/>
      <sheetName val="Q5"/>
      <sheetName val="Codigos"/>
      <sheetName val="SPNF"/>
      <sheetName val="MDGs"/>
      <sheetName val="Table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rated"/>
      <sheetName val="Contractual"/>
      <sheetName val="Sheet1"/>
      <sheetName val="Pivot"/>
      <sheetName val="MLI.IDA"/>
      <sheetName val="STOCK"/>
      <sheetName val="Buyback-ad"/>
      <sheetName val="T7.IDA Delivery"/>
      <sheetName val="GRAFPROM"/>
      <sheetName val="sour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D4">
            <v>950</v>
          </cell>
          <cell r="E4" t="str">
            <v xml:space="preserve">RAILWAY                       </v>
          </cell>
          <cell r="F4" t="str">
            <v>USD</v>
          </cell>
          <cell r="G4">
            <v>1</v>
          </cell>
          <cell r="H4">
            <v>5483870.5700000003</v>
          </cell>
          <cell r="I4">
            <v>0.75</v>
          </cell>
          <cell r="J4">
            <v>20564.514999999999</v>
          </cell>
          <cell r="K4">
            <v>0</v>
          </cell>
          <cell r="L4">
            <v>0</v>
          </cell>
          <cell r="M4">
            <v>0</v>
          </cell>
          <cell r="N4">
            <v>161290.29999999999</v>
          </cell>
          <cell r="O4">
            <v>0</v>
          </cell>
          <cell r="P4">
            <v>5322580.2699999996</v>
          </cell>
          <cell r="Q4">
            <v>0</v>
          </cell>
          <cell r="R4">
            <v>5483870.5700000003</v>
          </cell>
          <cell r="S4">
            <v>0</v>
          </cell>
          <cell r="U4">
            <v>5483870.5700000003</v>
          </cell>
          <cell r="V4">
            <v>161290.29999999999</v>
          </cell>
          <cell r="W4">
            <v>20564.514999999999</v>
          </cell>
        </row>
        <row r="5">
          <cell r="D5">
            <v>4910</v>
          </cell>
          <cell r="E5" t="str">
            <v xml:space="preserve">INTEGRATED RURAL DEVELOPMENT  </v>
          </cell>
          <cell r="F5" t="str">
            <v>USD</v>
          </cell>
          <cell r="G5">
            <v>1</v>
          </cell>
          <cell r="H5">
            <v>5880000</v>
          </cell>
          <cell r="I5">
            <v>0.75</v>
          </cell>
          <cell r="J5">
            <v>22050</v>
          </cell>
          <cell r="K5">
            <v>0</v>
          </cell>
          <cell r="L5">
            <v>0</v>
          </cell>
          <cell r="M5">
            <v>0</v>
          </cell>
          <cell r="N5">
            <v>120000</v>
          </cell>
          <cell r="O5">
            <v>0</v>
          </cell>
          <cell r="P5">
            <v>5760000</v>
          </cell>
          <cell r="Q5">
            <v>0</v>
          </cell>
          <cell r="R5">
            <v>5880000</v>
          </cell>
          <cell r="S5">
            <v>0</v>
          </cell>
          <cell r="U5">
            <v>5880000</v>
          </cell>
          <cell r="V5">
            <v>120000</v>
          </cell>
          <cell r="W5">
            <v>22050</v>
          </cell>
        </row>
        <row r="6">
          <cell r="D6">
            <v>5380</v>
          </cell>
          <cell r="E6" t="str">
            <v xml:space="preserve">LIVESTOCK                     </v>
          </cell>
          <cell r="F6" t="str">
            <v>USD</v>
          </cell>
          <cell r="G6">
            <v>1</v>
          </cell>
          <cell r="H6">
            <v>10174500</v>
          </cell>
          <cell r="I6">
            <v>0.75</v>
          </cell>
          <cell r="J6">
            <v>38154.375</v>
          </cell>
          <cell r="K6">
            <v>0</v>
          </cell>
          <cell r="L6">
            <v>0</v>
          </cell>
          <cell r="M6">
            <v>0</v>
          </cell>
          <cell r="N6">
            <v>199500</v>
          </cell>
          <cell r="O6">
            <v>0</v>
          </cell>
          <cell r="P6">
            <v>9975000</v>
          </cell>
          <cell r="Q6">
            <v>0</v>
          </cell>
          <cell r="R6">
            <v>10174500</v>
          </cell>
          <cell r="S6">
            <v>0</v>
          </cell>
          <cell r="U6">
            <v>10174500</v>
          </cell>
          <cell r="V6">
            <v>199500</v>
          </cell>
          <cell r="W6">
            <v>38154.375</v>
          </cell>
        </row>
        <row r="7">
          <cell r="D7">
            <v>9860</v>
          </cell>
          <cell r="E7" t="str">
            <v xml:space="preserve">INDUSTRIAL DEVELOPMENT        </v>
          </cell>
          <cell r="F7" t="str">
            <v>USD</v>
          </cell>
          <cell r="G7">
            <v>1</v>
          </cell>
          <cell r="H7">
            <v>7216585.0099999998</v>
          </cell>
          <cell r="I7">
            <v>0.75</v>
          </cell>
          <cell r="J7">
            <v>27062.194</v>
          </cell>
          <cell r="K7">
            <v>0</v>
          </cell>
          <cell r="L7">
            <v>0</v>
          </cell>
          <cell r="M7">
            <v>0</v>
          </cell>
          <cell r="N7">
            <v>39870</v>
          </cell>
          <cell r="O7">
            <v>0</v>
          </cell>
          <cell r="P7">
            <v>7176715.0099999998</v>
          </cell>
          <cell r="Q7">
            <v>0</v>
          </cell>
          <cell r="R7">
            <v>7216585.0099999998</v>
          </cell>
          <cell r="S7">
            <v>0</v>
          </cell>
          <cell r="U7">
            <v>7216585.0099999998</v>
          </cell>
          <cell r="V7">
            <v>39870</v>
          </cell>
          <cell r="W7">
            <v>27062.194</v>
          </cell>
        </row>
        <row r="8">
          <cell r="D8">
            <v>11040</v>
          </cell>
          <cell r="E8" t="str">
            <v xml:space="preserve">ROAD MAINTENANCE              </v>
          </cell>
          <cell r="F8" t="str">
            <v>XDR</v>
          </cell>
          <cell r="G8">
            <v>1</v>
          </cell>
          <cell r="H8">
            <v>12237955.35</v>
          </cell>
          <cell r="I8">
            <v>0.75</v>
          </cell>
          <cell r="J8">
            <v>45892.332999999999</v>
          </cell>
          <cell r="K8">
            <v>0</v>
          </cell>
          <cell r="L8">
            <v>0</v>
          </cell>
          <cell r="M8">
            <v>0</v>
          </cell>
          <cell r="N8">
            <v>66874</v>
          </cell>
          <cell r="O8">
            <v>0</v>
          </cell>
          <cell r="P8">
            <v>12171081.35</v>
          </cell>
          <cell r="Q8">
            <v>0</v>
          </cell>
          <cell r="R8">
            <v>12237955.35</v>
          </cell>
          <cell r="S8">
            <v>0</v>
          </cell>
          <cell r="U8">
            <v>12237955.35</v>
          </cell>
          <cell r="V8">
            <v>66874</v>
          </cell>
          <cell r="W8">
            <v>45892.332999999999</v>
          </cell>
        </row>
        <row r="9">
          <cell r="D9">
            <v>3210</v>
          </cell>
          <cell r="E9" t="str">
            <v xml:space="preserve">TELECOMMUNICATIONS            </v>
          </cell>
          <cell r="F9" t="str">
            <v>USD</v>
          </cell>
          <cell r="G9">
            <v>1</v>
          </cell>
          <cell r="H9">
            <v>2430000</v>
          </cell>
          <cell r="I9">
            <v>0.75</v>
          </cell>
          <cell r="J9">
            <v>9112.5</v>
          </cell>
          <cell r="K9">
            <v>0</v>
          </cell>
          <cell r="L9">
            <v>0</v>
          </cell>
          <cell r="M9">
            <v>0</v>
          </cell>
          <cell r="N9">
            <v>54000</v>
          </cell>
          <cell r="O9">
            <v>0</v>
          </cell>
          <cell r="P9">
            <v>2376000</v>
          </cell>
          <cell r="Q9">
            <v>0</v>
          </cell>
          <cell r="R9">
            <v>2430000</v>
          </cell>
          <cell r="S9">
            <v>0</v>
          </cell>
          <cell r="U9">
            <v>2430000</v>
          </cell>
          <cell r="V9">
            <v>54000</v>
          </cell>
          <cell r="W9">
            <v>9112.5</v>
          </cell>
        </row>
        <row r="10">
          <cell r="D10">
            <v>3840</v>
          </cell>
          <cell r="E10" t="str">
            <v xml:space="preserve">SECOND RAILWAYS               </v>
          </cell>
          <cell r="F10" t="str">
            <v>USD</v>
          </cell>
          <cell r="G10">
            <v>1</v>
          </cell>
          <cell r="H10">
            <v>4723500</v>
          </cell>
          <cell r="I10">
            <v>0.75</v>
          </cell>
          <cell r="J10">
            <v>17713.125</v>
          </cell>
          <cell r="K10">
            <v>0</v>
          </cell>
          <cell r="L10">
            <v>0</v>
          </cell>
          <cell r="M10">
            <v>0</v>
          </cell>
          <cell r="N10">
            <v>100500</v>
          </cell>
          <cell r="O10">
            <v>0</v>
          </cell>
          <cell r="P10">
            <v>4623000</v>
          </cell>
          <cell r="Q10">
            <v>0</v>
          </cell>
          <cell r="R10">
            <v>4723500</v>
          </cell>
          <cell r="S10">
            <v>0</v>
          </cell>
          <cell r="U10">
            <v>4723500</v>
          </cell>
          <cell r="V10">
            <v>100500</v>
          </cell>
          <cell r="W10">
            <v>17713.125</v>
          </cell>
        </row>
        <row r="11">
          <cell r="D11">
            <v>4200</v>
          </cell>
          <cell r="E11" t="str">
            <v xml:space="preserve">EDUCATION                     </v>
          </cell>
          <cell r="F11" t="str">
            <v>USD</v>
          </cell>
          <cell r="G11">
            <v>1</v>
          </cell>
          <cell r="H11">
            <v>3525000</v>
          </cell>
          <cell r="I11">
            <v>0.75</v>
          </cell>
          <cell r="J11">
            <v>13218.75</v>
          </cell>
          <cell r="K11">
            <v>0</v>
          </cell>
          <cell r="L11">
            <v>0</v>
          </cell>
          <cell r="M11">
            <v>0</v>
          </cell>
          <cell r="N11">
            <v>75000</v>
          </cell>
          <cell r="O11">
            <v>0</v>
          </cell>
          <cell r="P11">
            <v>3450000</v>
          </cell>
          <cell r="Q11">
            <v>0</v>
          </cell>
          <cell r="R11">
            <v>3525000</v>
          </cell>
          <cell r="S11">
            <v>0</v>
          </cell>
          <cell r="U11">
            <v>3525000</v>
          </cell>
          <cell r="V11">
            <v>75000</v>
          </cell>
          <cell r="W11">
            <v>13218.75</v>
          </cell>
        </row>
        <row r="12">
          <cell r="D12">
            <v>4430</v>
          </cell>
          <cell r="E12" t="str">
            <v xml:space="preserve">DROUGHT RELIEF                </v>
          </cell>
          <cell r="F12" t="str">
            <v>USD</v>
          </cell>
          <cell r="G12">
            <v>1</v>
          </cell>
          <cell r="H12">
            <v>1800000</v>
          </cell>
          <cell r="I12">
            <v>0.75</v>
          </cell>
          <cell r="J12">
            <v>6750</v>
          </cell>
          <cell r="K12">
            <v>0</v>
          </cell>
          <cell r="L12">
            <v>0</v>
          </cell>
          <cell r="M12">
            <v>0</v>
          </cell>
          <cell r="N12">
            <v>37500</v>
          </cell>
          <cell r="O12">
            <v>0</v>
          </cell>
          <cell r="P12">
            <v>1762500</v>
          </cell>
          <cell r="Q12">
            <v>0</v>
          </cell>
          <cell r="R12">
            <v>1800000</v>
          </cell>
          <cell r="S12">
            <v>0</v>
          </cell>
          <cell r="U12">
            <v>1800000</v>
          </cell>
          <cell r="V12">
            <v>37500</v>
          </cell>
          <cell r="W12">
            <v>6750</v>
          </cell>
        </row>
        <row r="13">
          <cell r="D13">
            <v>7130</v>
          </cell>
          <cell r="E13" t="str">
            <v xml:space="preserve">THIRD RAILWAY                 </v>
          </cell>
          <cell r="F13" t="str">
            <v>USD</v>
          </cell>
          <cell r="G13">
            <v>1</v>
          </cell>
          <cell r="H13">
            <v>8662500</v>
          </cell>
          <cell r="I13">
            <v>0.75</v>
          </cell>
          <cell r="J13">
            <v>32484.375</v>
          </cell>
          <cell r="K13">
            <v>0</v>
          </cell>
          <cell r="L13">
            <v>0</v>
          </cell>
          <cell r="M13">
            <v>0</v>
          </cell>
          <cell r="N13">
            <v>157500</v>
          </cell>
          <cell r="O13">
            <v>0</v>
          </cell>
          <cell r="P13">
            <v>8505000</v>
          </cell>
          <cell r="Q13">
            <v>0</v>
          </cell>
          <cell r="R13">
            <v>8662500</v>
          </cell>
          <cell r="S13">
            <v>0</v>
          </cell>
          <cell r="U13">
            <v>8662500</v>
          </cell>
          <cell r="V13">
            <v>157500</v>
          </cell>
          <cell r="W13">
            <v>32484.375</v>
          </cell>
        </row>
        <row r="14">
          <cell r="D14">
            <v>12820</v>
          </cell>
          <cell r="E14" t="str">
            <v xml:space="preserve">POWER/WATER                   </v>
          </cell>
          <cell r="F14" t="str">
            <v>XDR</v>
          </cell>
          <cell r="G14">
            <v>1</v>
          </cell>
          <cell r="H14">
            <v>18864428.760000002</v>
          </cell>
          <cell r="I14">
            <v>0.75</v>
          </cell>
          <cell r="J14">
            <v>70741.607999999993</v>
          </cell>
          <cell r="K14">
            <v>0</v>
          </cell>
          <cell r="L14">
            <v>0</v>
          </cell>
          <cell r="M14">
            <v>0</v>
          </cell>
          <cell r="N14">
            <v>101969</v>
          </cell>
          <cell r="O14">
            <v>0</v>
          </cell>
          <cell r="P14">
            <v>18762459.760000002</v>
          </cell>
          <cell r="Q14">
            <v>0</v>
          </cell>
          <cell r="R14">
            <v>18864428.760000002</v>
          </cell>
          <cell r="S14">
            <v>0</v>
          </cell>
          <cell r="U14">
            <v>18864428.760000002</v>
          </cell>
          <cell r="V14">
            <v>101969</v>
          </cell>
          <cell r="W14">
            <v>70741.607999999993</v>
          </cell>
        </row>
        <row r="15">
          <cell r="D15">
            <v>15970</v>
          </cell>
          <cell r="E15" t="str">
            <v xml:space="preserve">MOPTI AREA DEVELOPMENT        </v>
          </cell>
          <cell r="F15" t="str">
            <v>XDR</v>
          </cell>
          <cell r="G15">
            <v>1</v>
          </cell>
          <cell r="H15">
            <v>13306744.02</v>
          </cell>
          <cell r="I15">
            <v>0.75</v>
          </cell>
          <cell r="J15">
            <v>49900.29</v>
          </cell>
          <cell r="K15">
            <v>0</v>
          </cell>
          <cell r="L15">
            <v>0</v>
          </cell>
          <cell r="M15">
            <v>0</v>
          </cell>
          <cell r="N15">
            <v>69668</v>
          </cell>
          <cell r="O15">
            <v>0</v>
          </cell>
          <cell r="P15">
            <v>13237076.02</v>
          </cell>
          <cell r="Q15">
            <v>0</v>
          </cell>
          <cell r="R15">
            <v>13306744.02</v>
          </cell>
          <cell r="S15">
            <v>0</v>
          </cell>
          <cell r="U15">
            <v>13306744.02</v>
          </cell>
          <cell r="V15">
            <v>69668</v>
          </cell>
          <cell r="W15">
            <v>49900.29</v>
          </cell>
        </row>
        <row r="16">
          <cell r="D16">
            <v>21630</v>
          </cell>
          <cell r="E16" t="str">
            <v xml:space="preserve">AGRICULTURAL SECTOR           </v>
          </cell>
          <cell r="F16" t="str">
            <v>XDR</v>
          </cell>
          <cell r="G16">
            <v>1</v>
          </cell>
          <cell r="H16">
            <v>40106938.899999999</v>
          </cell>
          <cell r="I16">
            <v>0.75</v>
          </cell>
          <cell r="J16">
            <v>150401.02100000001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40106938.899999999</v>
          </cell>
          <cell r="Q16">
            <v>0</v>
          </cell>
          <cell r="R16">
            <v>40106938.899999999</v>
          </cell>
          <cell r="S16">
            <v>0</v>
          </cell>
          <cell r="U16">
            <v>40106938.899999999</v>
          </cell>
          <cell r="V16">
            <v>0</v>
          </cell>
          <cell r="W16">
            <v>150401.02100000001</v>
          </cell>
        </row>
        <row r="17">
          <cell r="D17">
            <v>28280</v>
          </cell>
          <cell r="E17" t="str">
            <v xml:space="preserve">VOCATIONAL EDUCATION &amp; TRNG   </v>
          </cell>
          <cell r="F17" t="str">
            <v>XDR</v>
          </cell>
          <cell r="G17">
            <v>1</v>
          </cell>
          <cell r="H17">
            <v>3530050.13</v>
          </cell>
          <cell r="I17">
            <v>0.75</v>
          </cell>
          <cell r="J17">
            <v>13237.688</v>
          </cell>
          <cell r="K17">
            <v>5469949.8700000001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3530050.13</v>
          </cell>
          <cell r="Q17">
            <v>5469949.8700000001</v>
          </cell>
          <cell r="R17">
            <v>3530050.13</v>
          </cell>
          <cell r="S17">
            <v>5469949.8700000001</v>
          </cell>
          <cell r="T17">
            <v>9000000</v>
          </cell>
          <cell r="U17">
            <v>3530050.13</v>
          </cell>
          <cell r="V17">
            <v>0</v>
          </cell>
          <cell r="W17">
            <v>13237.6879875</v>
          </cell>
        </row>
        <row r="18">
          <cell r="D18">
            <v>13070</v>
          </cell>
          <cell r="E18" t="str">
            <v>ECONOMIC MANAGEMENT &amp; TRAINING</v>
          </cell>
          <cell r="F18" t="str">
            <v>XDR</v>
          </cell>
          <cell r="G18">
            <v>2</v>
          </cell>
          <cell r="H18">
            <v>8935574.3499999996</v>
          </cell>
          <cell r="I18">
            <v>0.75</v>
          </cell>
          <cell r="J18">
            <v>33508.404000000002</v>
          </cell>
          <cell r="K18">
            <v>0</v>
          </cell>
          <cell r="L18">
            <v>0</v>
          </cell>
          <cell r="M18">
            <v>0</v>
          </cell>
          <cell r="N18">
            <v>48067</v>
          </cell>
          <cell r="O18">
            <v>0</v>
          </cell>
          <cell r="P18">
            <v>8887507.3499999996</v>
          </cell>
          <cell r="Q18">
            <v>0</v>
          </cell>
          <cell r="R18">
            <v>8935574.3499999996</v>
          </cell>
          <cell r="S18">
            <v>0</v>
          </cell>
          <cell r="U18">
            <v>8935574.3499999996</v>
          </cell>
          <cell r="V18">
            <v>48067</v>
          </cell>
          <cell r="W18">
            <v>33508.404000000002</v>
          </cell>
        </row>
        <row r="19">
          <cell r="D19">
            <v>11340</v>
          </cell>
          <cell r="E19" t="str">
            <v xml:space="preserve">PETROLEUM EXPLORATN PROMOTION </v>
          </cell>
          <cell r="F19" t="str">
            <v>XDR</v>
          </cell>
          <cell r="G19">
            <v>2</v>
          </cell>
          <cell r="H19">
            <v>2759007.95</v>
          </cell>
          <cell r="I19">
            <v>0.75</v>
          </cell>
          <cell r="J19">
            <v>10346.280000000001</v>
          </cell>
          <cell r="K19">
            <v>0</v>
          </cell>
          <cell r="L19">
            <v>0</v>
          </cell>
          <cell r="M19">
            <v>0</v>
          </cell>
          <cell r="N19">
            <v>15076</v>
          </cell>
          <cell r="O19">
            <v>0</v>
          </cell>
          <cell r="P19">
            <v>2743931.95</v>
          </cell>
          <cell r="Q19">
            <v>0</v>
          </cell>
          <cell r="R19">
            <v>2759007.95</v>
          </cell>
          <cell r="S19">
            <v>0</v>
          </cell>
          <cell r="U19">
            <v>2759007.95</v>
          </cell>
          <cell r="V19">
            <v>15076</v>
          </cell>
          <cell r="W19">
            <v>10346.280000000001</v>
          </cell>
        </row>
        <row r="20">
          <cell r="D20">
            <v>12000</v>
          </cell>
          <cell r="E20" t="str">
            <v xml:space="preserve">SECOND TELECOMMUNICATIONS     </v>
          </cell>
          <cell r="F20" t="str">
            <v>XDR</v>
          </cell>
          <cell r="G20">
            <v>2</v>
          </cell>
          <cell r="H20">
            <v>10856000</v>
          </cell>
          <cell r="I20">
            <v>0.75</v>
          </cell>
          <cell r="J20">
            <v>40710</v>
          </cell>
          <cell r="K20">
            <v>0</v>
          </cell>
          <cell r="L20">
            <v>0</v>
          </cell>
          <cell r="M20">
            <v>0</v>
          </cell>
          <cell r="N20">
            <v>59000</v>
          </cell>
          <cell r="O20">
            <v>0</v>
          </cell>
          <cell r="P20">
            <v>10797000</v>
          </cell>
          <cell r="Q20">
            <v>0</v>
          </cell>
          <cell r="R20">
            <v>10856000</v>
          </cell>
          <cell r="S20">
            <v>0</v>
          </cell>
          <cell r="U20">
            <v>10856000</v>
          </cell>
          <cell r="V20">
            <v>59000</v>
          </cell>
          <cell r="W20">
            <v>40710</v>
          </cell>
        </row>
        <row r="21">
          <cell r="D21">
            <v>14310</v>
          </cell>
          <cell r="E21" t="str">
            <v xml:space="preserve">RURAL WATER SUPPLY            </v>
          </cell>
          <cell r="F21" t="str">
            <v>XDR</v>
          </cell>
          <cell r="G21">
            <v>2</v>
          </cell>
          <cell r="H21">
            <v>3750811.27</v>
          </cell>
          <cell r="I21">
            <v>0.75</v>
          </cell>
          <cell r="J21">
            <v>14065.541999999999</v>
          </cell>
          <cell r="K21">
            <v>0</v>
          </cell>
          <cell r="L21">
            <v>0</v>
          </cell>
          <cell r="M21">
            <v>0</v>
          </cell>
          <cell r="N21">
            <v>51652</v>
          </cell>
          <cell r="O21">
            <v>0</v>
          </cell>
          <cell r="P21">
            <v>3699159.27</v>
          </cell>
          <cell r="Q21">
            <v>0</v>
          </cell>
          <cell r="R21">
            <v>3750811.27</v>
          </cell>
          <cell r="S21">
            <v>0</v>
          </cell>
          <cell r="U21">
            <v>3750811.27</v>
          </cell>
          <cell r="V21">
            <v>51652</v>
          </cell>
          <cell r="W21">
            <v>14065.541999999999</v>
          </cell>
        </row>
        <row r="22">
          <cell r="D22">
            <v>14420</v>
          </cell>
          <cell r="E22" t="str">
            <v xml:space="preserve">THIRD EDUCATION               </v>
          </cell>
          <cell r="F22" t="str">
            <v>XDR</v>
          </cell>
          <cell r="G22">
            <v>2</v>
          </cell>
          <cell r="H22">
            <v>4195800</v>
          </cell>
          <cell r="I22">
            <v>0.75</v>
          </cell>
          <cell r="J22">
            <v>15734.25</v>
          </cell>
          <cell r="K22">
            <v>0</v>
          </cell>
          <cell r="L22">
            <v>0</v>
          </cell>
          <cell r="M22">
            <v>0</v>
          </cell>
          <cell r="N22">
            <v>22200</v>
          </cell>
          <cell r="O22">
            <v>0</v>
          </cell>
          <cell r="P22">
            <v>4173600</v>
          </cell>
          <cell r="Q22">
            <v>0</v>
          </cell>
          <cell r="R22">
            <v>4195800</v>
          </cell>
          <cell r="S22">
            <v>0</v>
          </cell>
          <cell r="U22">
            <v>4195800</v>
          </cell>
          <cell r="V22">
            <v>22200</v>
          </cell>
          <cell r="W22">
            <v>15734.25</v>
          </cell>
        </row>
        <row r="23">
          <cell r="D23" t="str">
            <v>F0070</v>
          </cell>
          <cell r="E23" t="str">
            <v xml:space="preserve">RURAL WATER SUPPLY            </v>
          </cell>
          <cell r="F23" t="str">
            <v>XDR</v>
          </cell>
          <cell r="G23">
            <v>2</v>
          </cell>
          <cell r="H23">
            <v>5093829.28</v>
          </cell>
          <cell r="I23">
            <v>0.75</v>
          </cell>
          <cell r="J23">
            <v>19101.86</v>
          </cell>
          <cell r="K23">
            <v>0</v>
          </cell>
          <cell r="L23">
            <v>0</v>
          </cell>
          <cell r="M23">
            <v>0</v>
          </cell>
          <cell r="N23">
            <v>27094</v>
          </cell>
          <cell r="O23">
            <v>0</v>
          </cell>
          <cell r="P23">
            <v>5066735.28</v>
          </cell>
          <cell r="Q23">
            <v>0</v>
          </cell>
          <cell r="R23">
            <v>5093829.28</v>
          </cell>
          <cell r="S23">
            <v>0</v>
          </cell>
          <cell r="U23">
            <v>5093829.28</v>
          </cell>
          <cell r="V23">
            <v>27094</v>
          </cell>
          <cell r="W23">
            <v>19101.86</v>
          </cell>
        </row>
        <row r="24">
          <cell r="D24" t="str">
            <v>F0100</v>
          </cell>
          <cell r="E24" t="str">
            <v xml:space="preserve">THIRD EDUCATION               </v>
          </cell>
          <cell r="F24" t="str">
            <v>XDR</v>
          </cell>
          <cell r="G24">
            <v>2</v>
          </cell>
          <cell r="H24">
            <v>4374241.41</v>
          </cell>
          <cell r="I24">
            <v>0.75</v>
          </cell>
          <cell r="J24">
            <v>16403.404999999999</v>
          </cell>
          <cell r="K24">
            <v>0</v>
          </cell>
          <cell r="L24">
            <v>0</v>
          </cell>
          <cell r="M24">
            <v>0</v>
          </cell>
          <cell r="N24">
            <v>23144</v>
          </cell>
          <cell r="O24">
            <v>0</v>
          </cell>
          <cell r="P24">
            <v>4351097.41</v>
          </cell>
          <cell r="Q24">
            <v>0</v>
          </cell>
          <cell r="R24">
            <v>4374241.41</v>
          </cell>
          <cell r="S24">
            <v>0</v>
          </cell>
          <cell r="U24">
            <v>4374241.41</v>
          </cell>
          <cell r="V24">
            <v>23144</v>
          </cell>
          <cell r="W24">
            <v>16403.404999999999</v>
          </cell>
        </row>
        <row r="25">
          <cell r="D25">
            <v>27370</v>
          </cell>
          <cell r="E25" t="str">
            <v>AGRICUL TRADING AND PROCESSING</v>
          </cell>
          <cell r="F25" t="str">
            <v>XDR</v>
          </cell>
          <cell r="G25">
            <v>2</v>
          </cell>
          <cell r="H25">
            <v>2297447.41</v>
          </cell>
          <cell r="I25">
            <v>0.75</v>
          </cell>
          <cell r="J25">
            <v>8615.4279999999999</v>
          </cell>
          <cell r="K25">
            <v>1602552.59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2297447.41</v>
          </cell>
          <cell r="Q25">
            <v>1602552.59</v>
          </cell>
          <cell r="R25">
            <v>2297447.41</v>
          </cell>
          <cell r="S25">
            <v>1602552.59</v>
          </cell>
          <cell r="T25">
            <v>3900000</v>
          </cell>
          <cell r="U25">
            <v>2297447.41</v>
          </cell>
          <cell r="V25">
            <v>0</v>
          </cell>
          <cell r="W25">
            <v>8615.4277875000007</v>
          </cell>
        </row>
        <row r="26">
          <cell r="D26">
            <v>31550</v>
          </cell>
          <cell r="E26" t="str">
            <v xml:space="preserve">HEALTH SECTOR DEV PROGRAM     </v>
          </cell>
          <cell r="F26" t="str">
            <v>XDR</v>
          </cell>
          <cell r="G26">
            <v>2</v>
          </cell>
          <cell r="H26">
            <v>646437.05000000005</v>
          </cell>
          <cell r="I26">
            <v>0.75</v>
          </cell>
          <cell r="J26">
            <v>2424.1390000000001</v>
          </cell>
          <cell r="K26">
            <v>27853562.949999999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646437.05000000005</v>
          </cell>
          <cell r="Q26">
            <v>27853562.949999999</v>
          </cell>
          <cell r="R26">
            <v>646437.05000000005</v>
          </cell>
          <cell r="S26">
            <v>27853562.949999999</v>
          </cell>
          <cell r="T26">
            <v>28500000</v>
          </cell>
          <cell r="U26">
            <v>646437.05000000075</v>
          </cell>
          <cell r="V26">
            <v>0</v>
          </cell>
          <cell r="W26">
            <v>2424.1389375000026</v>
          </cell>
        </row>
        <row r="27">
          <cell r="D27">
            <v>16770</v>
          </cell>
          <cell r="E27" t="str">
            <v xml:space="preserve">SECOND URBAN                  </v>
          </cell>
          <cell r="F27" t="str">
            <v>XDR</v>
          </cell>
          <cell r="G27">
            <v>3</v>
          </cell>
          <cell r="H27">
            <v>24178345.93</v>
          </cell>
          <cell r="I27">
            <v>0.75</v>
          </cell>
          <cell r="J27">
            <v>90668.797000000006</v>
          </cell>
          <cell r="K27">
            <v>0</v>
          </cell>
          <cell r="L27">
            <v>0</v>
          </cell>
          <cell r="M27">
            <v>0</v>
          </cell>
          <cell r="N27">
            <v>125276</v>
          </cell>
          <cell r="O27">
            <v>0</v>
          </cell>
          <cell r="P27">
            <v>24053069.93</v>
          </cell>
          <cell r="Q27">
            <v>0</v>
          </cell>
          <cell r="R27">
            <v>24178345.93</v>
          </cell>
          <cell r="S27">
            <v>0</v>
          </cell>
          <cell r="U27">
            <v>24178345.93</v>
          </cell>
          <cell r="V27">
            <v>125276</v>
          </cell>
          <cell r="W27">
            <v>90668.797000000006</v>
          </cell>
        </row>
        <row r="28">
          <cell r="D28">
            <v>19060</v>
          </cell>
          <cell r="E28" t="str">
            <v xml:space="preserve">OFFICE DU NIGER CONSOLIDATION </v>
          </cell>
          <cell r="F28" t="str">
            <v>XDR</v>
          </cell>
          <cell r="G28">
            <v>3</v>
          </cell>
          <cell r="H28">
            <v>30049490.649999999</v>
          </cell>
          <cell r="I28">
            <v>0.75</v>
          </cell>
          <cell r="J28">
            <v>112685.59</v>
          </cell>
          <cell r="K28">
            <v>0</v>
          </cell>
          <cell r="L28">
            <v>0</v>
          </cell>
          <cell r="M28">
            <v>0</v>
          </cell>
          <cell r="N28">
            <v>309788</v>
          </cell>
          <cell r="O28">
            <v>0</v>
          </cell>
          <cell r="P28">
            <v>29739702.649999999</v>
          </cell>
          <cell r="Q28">
            <v>0</v>
          </cell>
          <cell r="R28">
            <v>30049490.649999999</v>
          </cell>
          <cell r="S28">
            <v>0</v>
          </cell>
          <cell r="U28">
            <v>30049490.649999999</v>
          </cell>
          <cell r="V28">
            <v>309788</v>
          </cell>
          <cell r="W28">
            <v>112685.59</v>
          </cell>
        </row>
        <row r="29">
          <cell r="D29" t="str">
            <v>A0350</v>
          </cell>
          <cell r="E29" t="str">
            <v xml:space="preserve">OFFICE DU NIGER CONSOLIDATION </v>
          </cell>
          <cell r="F29" t="str">
            <v>XDR</v>
          </cell>
          <cell r="G29">
            <v>3</v>
          </cell>
          <cell r="H29">
            <v>6961568.9699999997</v>
          </cell>
          <cell r="I29">
            <v>0.75</v>
          </cell>
          <cell r="J29">
            <v>26105.883999999998</v>
          </cell>
          <cell r="K29">
            <v>0</v>
          </cell>
          <cell r="L29">
            <v>0</v>
          </cell>
          <cell r="M29">
            <v>0</v>
          </cell>
          <cell r="N29">
            <v>35337</v>
          </cell>
          <cell r="O29">
            <v>0</v>
          </cell>
          <cell r="P29">
            <v>6926231.9699999997</v>
          </cell>
          <cell r="Q29">
            <v>0</v>
          </cell>
          <cell r="R29">
            <v>6961568.9699999997</v>
          </cell>
          <cell r="S29">
            <v>0</v>
          </cell>
          <cell r="U29">
            <v>6961568.9699999997</v>
          </cell>
          <cell r="V29">
            <v>35337</v>
          </cell>
          <cell r="W29">
            <v>26105.883999999998</v>
          </cell>
        </row>
        <row r="30">
          <cell r="D30">
            <v>23700</v>
          </cell>
          <cell r="E30" t="str">
            <v xml:space="preserve">NATURAL RESOURCE MANAGEMENT   </v>
          </cell>
          <cell r="F30" t="str">
            <v>XDR</v>
          </cell>
          <cell r="G30">
            <v>3</v>
          </cell>
          <cell r="H30">
            <v>13672630.92</v>
          </cell>
          <cell r="I30">
            <v>0.75</v>
          </cell>
          <cell r="J30">
            <v>51272.366000000002</v>
          </cell>
          <cell r="K30">
            <v>1327369.08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13672630.92</v>
          </cell>
          <cell r="Q30">
            <v>1327369.08</v>
          </cell>
          <cell r="R30">
            <v>13672630.92</v>
          </cell>
          <cell r="S30">
            <v>1327369.08</v>
          </cell>
          <cell r="T30">
            <v>15000000</v>
          </cell>
          <cell r="U30">
            <v>13672630.92</v>
          </cell>
          <cell r="V30">
            <v>0</v>
          </cell>
          <cell r="W30">
            <v>51272.365949999999</v>
          </cell>
        </row>
        <row r="31">
          <cell r="D31">
            <v>19980</v>
          </cell>
          <cell r="E31" t="str">
            <v xml:space="preserve">SECOND POWER                  </v>
          </cell>
          <cell r="F31" t="str">
            <v>XDR</v>
          </cell>
          <cell r="G31">
            <v>3</v>
          </cell>
          <cell r="H31">
            <v>23434839.969999999</v>
          </cell>
          <cell r="I31">
            <v>0.75</v>
          </cell>
          <cell r="J31">
            <v>87880.65</v>
          </cell>
          <cell r="K31">
            <v>0</v>
          </cell>
          <cell r="L31">
            <v>0</v>
          </cell>
          <cell r="M31">
            <v>0</v>
          </cell>
          <cell r="N31">
            <v>236715</v>
          </cell>
          <cell r="O31">
            <v>0</v>
          </cell>
          <cell r="P31">
            <v>23198124.969999999</v>
          </cell>
          <cell r="Q31">
            <v>0</v>
          </cell>
          <cell r="R31">
            <v>23434839.969999999</v>
          </cell>
          <cell r="S31">
            <v>0</v>
          </cell>
          <cell r="U31">
            <v>23434839.969999999</v>
          </cell>
          <cell r="V31">
            <v>236715</v>
          </cell>
          <cell r="W31">
            <v>87880.65</v>
          </cell>
        </row>
        <row r="32">
          <cell r="D32">
            <v>20540</v>
          </cell>
          <cell r="E32" t="str">
            <v>EDUCATION SECTOR CONSOLIDATION</v>
          </cell>
          <cell r="F32" t="str">
            <v>XDR</v>
          </cell>
          <cell r="G32">
            <v>3</v>
          </cell>
          <cell r="H32">
            <v>18361199.170000002</v>
          </cell>
          <cell r="I32">
            <v>0.75</v>
          </cell>
          <cell r="J32">
            <v>68854.497000000003</v>
          </cell>
          <cell r="K32">
            <v>0</v>
          </cell>
          <cell r="L32">
            <v>0</v>
          </cell>
          <cell r="M32">
            <v>0</v>
          </cell>
          <cell r="N32">
            <v>185465</v>
          </cell>
          <cell r="O32">
            <v>0</v>
          </cell>
          <cell r="P32">
            <v>18175734.170000002</v>
          </cell>
          <cell r="Q32">
            <v>0</v>
          </cell>
          <cell r="R32">
            <v>18361199.170000002</v>
          </cell>
          <cell r="S32">
            <v>0</v>
          </cell>
          <cell r="U32">
            <v>18361199.170000002</v>
          </cell>
          <cell r="V32">
            <v>185465</v>
          </cell>
          <cell r="W32">
            <v>68854.497000000003</v>
          </cell>
        </row>
        <row r="33">
          <cell r="D33" t="str">
            <v>N0210</v>
          </cell>
          <cell r="E33" t="str">
            <v>PILOT PRIVATE IRRIGATION PROMO</v>
          </cell>
          <cell r="F33" t="str">
            <v>XDR</v>
          </cell>
          <cell r="G33">
            <v>3</v>
          </cell>
          <cell r="H33">
            <v>678299.1</v>
          </cell>
          <cell r="I33">
            <v>0.75</v>
          </cell>
          <cell r="J33">
            <v>2543.6219999999998</v>
          </cell>
          <cell r="K33">
            <v>2321700.9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678299.1</v>
          </cell>
          <cell r="Q33">
            <v>2321700.9</v>
          </cell>
          <cell r="R33">
            <v>678299.1</v>
          </cell>
          <cell r="S33">
            <v>2321700.9</v>
          </cell>
          <cell r="T33">
            <v>3000000</v>
          </cell>
          <cell r="U33">
            <v>678299.1</v>
          </cell>
          <cell r="V33">
            <v>0</v>
          </cell>
          <cell r="W33">
            <v>2543.6216250000002</v>
          </cell>
        </row>
        <row r="34">
          <cell r="D34">
            <v>28500</v>
          </cell>
          <cell r="E34" t="str">
            <v xml:space="preserve">SELINGUE POWER REHABILITATION </v>
          </cell>
          <cell r="F34" t="str">
            <v>XDR</v>
          </cell>
          <cell r="G34">
            <v>3</v>
          </cell>
          <cell r="H34">
            <v>12391609.359999999</v>
          </cell>
          <cell r="I34">
            <v>0.75</v>
          </cell>
          <cell r="J34">
            <v>46468.535000000003</v>
          </cell>
          <cell r="K34">
            <v>6108390.6399999997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12391609.359999999</v>
          </cell>
          <cell r="Q34">
            <v>6108390.6399999997</v>
          </cell>
          <cell r="R34">
            <v>12391609.359999999</v>
          </cell>
          <cell r="S34">
            <v>6108390.6399999997</v>
          </cell>
          <cell r="T34">
            <v>18500000</v>
          </cell>
          <cell r="U34">
            <v>12391609.359999999</v>
          </cell>
          <cell r="V34">
            <v>0</v>
          </cell>
          <cell r="W34">
            <v>46468.535099999994</v>
          </cell>
        </row>
        <row r="35">
          <cell r="D35">
            <v>29700</v>
          </cell>
          <cell r="E35" t="str">
            <v xml:space="preserve">REGIONAL HYDROPOWER DEV       </v>
          </cell>
          <cell r="F35" t="str">
            <v>XDR</v>
          </cell>
          <cell r="G35">
            <v>3</v>
          </cell>
          <cell r="H35">
            <v>4109800.04</v>
          </cell>
          <cell r="I35">
            <v>0.75</v>
          </cell>
          <cell r="J35">
            <v>15411.75</v>
          </cell>
          <cell r="K35">
            <v>8490199.9600000009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4109800.04</v>
          </cell>
          <cell r="Q35">
            <v>8490199.9600000009</v>
          </cell>
          <cell r="R35">
            <v>4109800.04</v>
          </cell>
          <cell r="S35">
            <v>8490199.9600000009</v>
          </cell>
          <cell r="T35">
            <v>12600000</v>
          </cell>
          <cell r="U35">
            <v>4109800.04</v>
          </cell>
          <cell r="V35">
            <v>0</v>
          </cell>
          <cell r="W35">
            <v>15411.750149999996</v>
          </cell>
        </row>
        <row r="36">
          <cell r="D36" t="str">
            <v>N0040</v>
          </cell>
          <cell r="E36" t="str">
            <v xml:space="preserve">URBAN DEV. &amp; DECENTRALIZATION </v>
          </cell>
          <cell r="F36" t="str">
            <v>XDR</v>
          </cell>
          <cell r="G36">
            <v>3</v>
          </cell>
          <cell r="H36">
            <v>6033277.75</v>
          </cell>
          <cell r="I36">
            <v>0.75</v>
          </cell>
          <cell r="J36">
            <v>22624.792000000001</v>
          </cell>
          <cell r="K36">
            <v>49466722.25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6033277.75</v>
          </cell>
          <cell r="Q36">
            <v>49466722.25</v>
          </cell>
          <cell r="R36">
            <v>6033277.75</v>
          </cell>
          <cell r="S36">
            <v>49466722.25</v>
          </cell>
          <cell r="T36">
            <v>55500000</v>
          </cell>
          <cell r="U36">
            <v>6033277.75</v>
          </cell>
          <cell r="V36">
            <v>0</v>
          </cell>
          <cell r="W36">
            <v>22624.791562499999</v>
          </cell>
        </row>
        <row r="37">
          <cell r="D37">
            <v>7330</v>
          </cell>
          <cell r="E37" t="str">
            <v xml:space="preserve">SECOND EDUCATION              </v>
          </cell>
          <cell r="F37" t="str">
            <v>USD</v>
          </cell>
          <cell r="G37">
            <v>4</v>
          </cell>
          <cell r="H37">
            <v>7962830.4299999997</v>
          </cell>
          <cell r="I37">
            <v>0.75</v>
          </cell>
          <cell r="J37">
            <v>29860.614000000001</v>
          </cell>
          <cell r="K37">
            <v>0</v>
          </cell>
          <cell r="L37">
            <v>0</v>
          </cell>
          <cell r="M37">
            <v>0</v>
          </cell>
          <cell r="N37">
            <v>144778</v>
          </cell>
          <cell r="O37">
            <v>0</v>
          </cell>
          <cell r="P37">
            <v>7818052.4299999997</v>
          </cell>
          <cell r="Q37">
            <v>0</v>
          </cell>
          <cell r="R37">
            <v>7962830.4299999997</v>
          </cell>
          <cell r="S37">
            <v>0</v>
          </cell>
          <cell r="U37">
            <v>7962830.4299999997</v>
          </cell>
          <cell r="V37">
            <v>144778</v>
          </cell>
          <cell r="W37">
            <v>29860.614000000001</v>
          </cell>
        </row>
        <row r="38">
          <cell r="D38">
            <v>7530</v>
          </cell>
          <cell r="E38" t="str">
            <v xml:space="preserve">SECOND MOPTI RICE             </v>
          </cell>
          <cell r="F38" t="str">
            <v>USD</v>
          </cell>
          <cell r="G38">
            <v>4</v>
          </cell>
          <cell r="H38">
            <v>12600000</v>
          </cell>
          <cell r="I38">
            <v>0.75</v>
          </cell>
          <cell r="J38">
            <v>47250</v>
          </cell>
          <cell r="K38">
            <v>0</v>
          </cell>
          <cell r="L38">
            <v>0</v>
          </cell>
          <cell r="M38">
            <v>0</v>
          </cell>
          <cell r="N38">
            <v>225000</v>
          </cell>
          <cell r="O38">
            <v>0</v>
          </cell>
          <cell r="P38">
            <v>12375000</v>
          </cell>
          <cell r="Q38">
            <v>0</v>
          </cell>
          <cell r="R38">
            <v>12600000</v>
          </cell>
          <cell r="S38">
            <v>0</v>
          </cell>
          <cell r="U38">
            <v>12600000</v>
          </cell>
          <cell r="V38">
            <v>225000</v>
          </cell>
          <cell r="W38">
            <v>47250</v>
          </cell>
        </row>
        <row r="39">
          <cell r="D39">
            <v>8540</v>
          </cell>
          <cell r="E39" t="str">
            <v>TECHNICAL ASSIST.&amp; ENGINEERING</v>
          </cell>
          <cell r="F39" t="str">
            <v>USD</v>
          </cell>
          <cell r="G39">
            <v>4</v>
          </cell>
          <cell r="H39">
            <v>3913747.78</v>
          </cell>
          <cell r="I39">
            <v>0.75</v>
          </cell>
          <cell r="J39">
            <v>14676.554</v>
          </cell>
          <cell r="K39">
            <v>0</v>
          </cell>
          <cell r="L39">
            <v>0</v>
          </cell>
          <cell r="M39">
            <v>0</v>
          </cell>
          <cell r="N39">
            <v>67478</v>
          </cell>
          <cell r="O39">
            <v>0</v>
          </cell>
          <cell r="P39">
            <v>3846269.78</v>
          </cell>
          <cell r="Q39">
            <v>0</v>
          </cell>
          <cell r="R39">
            <v>3913747.78</v>
          </cell>
          <cell r="S39">
            <v>0</v>
          </cell>
          <cell r="U39">
            <v>3913747.78</v>
          </cell>
          <cell r="V39">
            <v>67478</v>
          </cell>
          <cell r="W39">
            <v>14676.554</v>
          </cell>
        </row>
        <row r="40">
          <cell r="D40">
            <v>16290</v>
          </cell>
          <cell r="E40" t="str">
            <v xml:space="preserve">FIFTH HIGHWAY                 </v>
          </cell>
          <cell r="F40" t="str">
            <v>XDR</v>
          </cell>
          <cell r="G40">
            <v>4</v>
          </cell>
          <cell r="H40">
            <v>48418500</v>
          </cell>
          <cell r="I40">
            <v>0.75</v>
          </cell>
          <cell r="J40">
            <v>181569.375</v>
          </cell>
          <cell r="K40">
            <v>0</v>
          </cell>
          <cell r="L40">
            <v>0</v>
          </cell>
          <cell r="M40">
            <v>0</v>
          </cell>
          <cell r="N40">
            <v>253500</v>
          </cell>
          <cell r="O40">
            <v>0</v>
          </cell>
          <cell r="P40">
            <v>48165000</v>
          </cell>
          <cell r="Q40">
            <v>0</v>
          </cell>
          <cell r="R40">
            <v>48418500</v>
          </cell>
          <cell r="S40">
            <v>0</v>
          </cell>
          <cell r="U40">
            <v>48418500</v>
          </cell>
          <cell r="V40">
            <v>253500</v>
          </cell>
          <cell r="W40">
            <v>181569.375</v>
          </cell>
        </row>
        <row r="41">
          <cell r="D41">
            <v>23710</v>
          </cell>
          <cell r="E41" t="str">
            <v>PUBLIC WORKS AND CAPACITY BLDG</v>
          </cell>
          <cell r="F41" t="str">
            <v>XDR</v>
          </cell>
          <cell r="G41">
            <v>4</v>
          </cell>
          <cell r="H41">
            <v>14510908.390000001</v>
          </cell>
          <cell r="I41">
            <v>0.75</v>
          </cell>
          <cell r="J41">
            <v>54415.906000000003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14510908.390000001</v>
          </cell>
          <cell r="Q41">
            <v>0</v>
          </cell>
          <cell r="R41">
            <v>14510908.390000001</v>
          </cell>
          <cell r="S41">
            <v>0</v>
          </cell>
          <cell r="U41">
            <v>14510908.390000001</v>
          </cell>
          <cell r="V41">
            <v>0</v>
          </cell>
          <cell r="W41">
            <v>54415.906000000003</v>
          </cell>
        </row>
        <row r="42">
          <cell r="D42">
            <v>23711</v>
          </cell>
          <cell r="E42" t="str">
            <v>PUBLIC WORKS AND CAPACITY BLDG</v>
          </cell>
          <cell r="F42" t="str">
            <v>XDR</v>
          </cell>
          <cell r="G42">
            <v>4</v>
          </cell>
          <cell r="H42">
            <v>6602857.9299999997</v>
          </cell>
          <cell r="I42">
            <v>0.75</v>
          </cell>
          <cell r="J42">
            <v>24760.717000000001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6602857.9299999997</v>
          </cell>
          <cell r="Q42">
            <v>0</v>
          </cell>
          <cell r="R42">
            <v>6602857.9299999997</v>
          </cell>
          <cell r="S42">
            <v>0</v>
          </cell>
          <cell r="U42">
            <v>6602857.9299999997</v>
          </cell>
          <cell r="V42">
            <v>0</v>
          </cell>
          <cell r="W42">
            <v>24760.717000000001</v>
          </cell>
        </row>
        <row r="43">
          <cell r="D43">
            <v>23900</v>
          </cell>
          <cell r="E43" t="str">
            <v xml:space="preserve">MINING SECTOR CAPACITY-BLDG   </v>
          </cell>
          <cell r="F43" t="str">
            <v>XDR</v>
          </cell>
          <cell r="G43">
            <v>4</v>
          </cell>
          <cell r="H43">
            <v>4358718.6399999997</v>
          </cell>
          <cell r="I43">
            <v>0.75</v>
          </cell>
          <cell r="J43">
            <v>16345.195</v>
          </cell>
          <cell r="K43">
            <v>41281.360000000001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4358718.6399999997</v>
          </cell>
          <cell r="Q43">
            <v>41281.360000000001</v>
          </cell>
          <cell r="R43">
            <v>4358718.6399999997</v>
          </cell>
          <cell r="S43">
            <v>41281.360000000001</v>
          </cell>
          <cell r="T43">
            <v>4400000</v>
          </cell>
          <cell r="U43">
            <v>4358718.6399999997</v>
          </cell>
          <cell r="V43">
            <v>0</v>
          </cell>
          <cell r="W43">
            <v>16345.194899999999</v>
          </cell>
        </row>
        <row r="44">
          <cell r="D44">
            <v>14030</v>
          </cell>
          <cell r="E44" t="str">
            <v xml:space="preserve">BIOMASS ALCOHOL &amp; ENERGY      </v>
          </cell>
          <cell r="F44" t="str">
            <v>XDR</v>
          </cell>
          <cell r="G44">
            <v>4</v>
          </cell>
          <cell r="H44">
            <v>6573831.2599999998</v>
          </cell>
          <cell r="I44">
            <v>0.75</v>
          </cell>
          <cell r="J44">
            <v>24651.866999999998</v>
          </cell>
          <cell r="K44">
            <v>0</v>
          </cell>
          <cell r="L44">
            <v>0</v>
          </cell>
          <cell r="M44">
            <v>0</v>
          </cell>
          <cell r="N44">
            <v>35154</v>
          </cell>
          <cell r="O44">
            <v>0</v>
          </cell>
          <cell r="P44">
            <v>6538677.2599999998</v>
          </cell>
          <cell r="Q44">
            <v>0</v>
          </cell>
          <cell r="R44">
            <v>6573831.2599999998</v>
          </cell>
          <cell r="S44">
            <v>0</v>
          </cell>
          <cell r="U44">
            <v>6573831.2599999998</v>
          </cell>
          <cell r="V44">
            <v>35154</v>
          </cell>
          <cell r="W44">
            <v>24651.866999999998</v>
          </cell>
        </row>
        <row r="45">
          <cell r="D45">
            <v>16540</v>
          </cell>
          <cell r="E45" t="str">
            <v xml:space="preserve">SECOND FORESTRY               </v>
          </cell>
          <cell r="F45" t="str">
            <v>XDR</v>
          </cell>
          <cell r="G45">
            <v>4</v>
          </cell>
          <cell r="H45">
            <v>5657477.4299999997</v>
          </cell>
          <cell r="I45">
            <v>0.75</v>
          </cell>
          <cell r="J45">
            <v>21215.54</v>
          </cell>
          <cell r="K45">
            <v>0</v>
          </cell>
          <cell r="L45">
            <v>0</v>
          </cell>
          <cell r="M45">
            <v>0</v>
          </cell>
          <cell r="N45">
            <v>29465</v>
          </cell>
          <cell r="O45">
            <v>0</v>
          </cell>
          <cell r="P45">
            <v>5628012.4299999997</v>
          </cell>
          <cell r="Q45">
            <v>0</v>
          </cell>
          <cell r="R45">
            <v>5657477.4299999997</v>
          </cell>
          <cell r="S45">
            <v>0</v>
          </cell>
          <cell r="U45">
            <v>5657477.4299999997</v>
          </cell>
          <cell r="V45">
            <v>29465</v>
          </cell>
          <cell r="W45">
            <v>21215.54</v>
          </cell>
        </row>
        <row r="46">
          <cell r="D46">
            <v>21880</v>
          </cell>
          <cell r="E46" t="str">
            <v xml:space="preserve">STRUCTURAL ADJUSTMENT         </v>
          </cell>
          <cell r="F46" t="str">
            <v>XDR</v>
          </cell>
          <cell r="G46">
            <v>4</v>
          </cell>
          <cell r="H46">
            <v>50290160.079999998</v>
          </cell>
          <cell r="I46">
            <v>0.75</v>
          </cell>
          <cell r="J46">
            <v>188588.1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50290160.079999998</v>
          </cell>
          <cell r="Q46">
            <v>0</v>
          </cell>
          <cell r="R46">
            <v>50290160.079999998</v>
          </cell>
          <cell r="S46">
            <v>0</v>
          </cell>
          <cell r="U46">
            <v>50290160.079999998</v>
          </cell>
          <cell r="V46">
            <v>0</v>
          </cell>
          <cell r="W46">
            <v>188588.1</v>
          </cell>
        </row>
        <row r="47">
          <cell r="D47">
            <v>22170</v>
          </cell>
          <cell r="E47" t="str">
            <v>2ND HEALTH, POPULATION &amp; RURAL</v>
          </cell>
          <cell r="F47" t="str">
            <v>XDR</v>
          </cell>
          <cell r="G47">
            <v>4</v>
          </cell>
          <cell r="H47">
            <v>19123353.859999999</v>
          </cell>
          <cell r="I47">
            <v>0.75</v>
          </cell>
          <cell r="J47">
            <v>71712.577000000005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19123353.859999999</v>
          </cell>
          <cell r="Q47">
            <v>0</v>
          </cell>
          <cell r="R47">
            <v>19123353.859999999</v>
          </cell>
          <cell r="S47">
            <v>0</v>
          </cell>
          <cell r="U47">
            <v>19123353.859999999</v>
          </cell>
          <cell r="V47">
            <v>0</v>
          </cell>
          <cell r="W47">
            <v>71712.577000000005</v>
          </cell>
        </row>
        <row r="48">
          <cell r="D48">
            <v>26730</v>
          </cell>
          <cell r="E48" t="str">
            <v xml:space="preserve">EDUCATION SECTORAL ADJUSTMENT </v>
          </cell>
          <cell r="F48" t="str">
            <v>XDR</v>
          </cell>
          <cell r="G48">
            <v>4</v>
          </cell>
          <cell r="H48">
            <v>34300000</v>
          </cell>
          <cell r="I48">
            <v>0.75</v>
          </cell>
          <cell r="J48">
            <v>128625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34300000</v>
          </cell>
          <cell r="Q48">
            <v>0</v>
          </cell>
          <cell r="R48">
            <v>34300000</v>
          </cell>
          <cell r="S48">
            <v>0</v>
          </cell>
          <cell r="U48">
            <v>34300000</v>
          </cell>
          <cell r="V48">
            <v>0</v>
          </cell>
          <cell r="W48">
            <v>128625</v>
          </cell>
        </row>
        <row r="49">
          <cell r="D49">
            <v>26170</v>
          </cell>
          <cell r="E49" t="str">
            <v xml:space="preserve">TRANSPORT SECTOR              </v>
          </cell>
          <cell r="F49" t="str">
            <v>XDR</v>
          </cell>
          <cell r="G49">
            <v>4</v>
          </cell>
          <cell r="H49">
            <v>30513173.690000001</v>
          </cell>
          <cell r="I49">
            <v>0.75</v>
          </cell>
          <cell r="J49">
            <v>114424.401</v>
          </cell>
          <cell r="K49">
            <v>15586826.310000001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30513173.690000001</v>
          </cell>
          <cell r="Q49">
            <v>15586826.310000001</v>
          </cell>
          <cell r="R49">
            <v>30513173.690000001</v>
          </cell>
          <cell r="S49">
            <v>15586826.310000001</v>
          </cell>
          <cell r="T49">
            <v>46100000</v>
          </cell>
          <cell r="U49">
            <v>30513173.689999998</v>
          </cell>
          <cell r="V49">
            <v>0</v>
          </cell>
          <cell r="W49">
            <v>114424.40133749999</v>
          </cell>
        </row>
        <row r="50">
          <cell r="D50">
            <v>19370</v>
          </cell>
          <cell r="E50" t="str">
            <v xml:space="preserve">PUBLIC ENTERPRISE SECTOR ADJ. </v>
          </cell>
          <cell r="F50" t="str">
            <v>XDR</v>
          </cell>
          <cell r="G50">
            <v>5</v>
          </cell>
          <cell r="H50">
            <v>28518000</v>
          </cell>
          <cell r="I50">
            <v>0.75</v>
          </cell>
          <cell r="J50">
            <v>106942.5</v>
          </cell>
          <cell r="K50">
            <v>0</v>
          </cell>
          <cell r="L50">
            <v>0</v>
          </cell>
          <cell r="M50">
            <v>0</v>
          </cell>
          <cell r="N50">
            <v>294000</v>
          </cell>
          <cell r="O50">
            <v>0</v>
          </cell>
          <cell r="P50">
            <v>28224000</v>
          </cell>
          <cell r="Q50">
            <v>0</v>
          </cell>
          <cell r="R50">
            <v>28518000</v>
          </cell>
          <cell r="S50">
            <v>0</v>
          </cell>
          <cell r="U50">
            <v>28518000</v>
          </cell>
          <cell r="V50">
            <v>294000</v>
          </cell>
          <cell r="W50">
            <v>106942.5</v>
          </cell>
        </row>
        <row r="51">
          <cell r="D51">
            <v>19380</v>
          </cell>
          <cell r="E51" t="str">
            <v>PUBLIC ENTERPRISE INSTITU. DEV</v>
          </cell>
          <cell r="F51" t="str">
            <v>XDR</v>
          </cell>
          <cell r="G51">
            <v>5</v>
          </cell>
          <cell r="H51">
            <v>6641880.5499999998</v>
          </cell>
          <cell r="I51">
            <v>0.75</v>
          </cell>
          <cell r="J51">
            <v>24907.052</v>
          </cell>
          <cell r="K51">
            <v>0</v>
          </cell>
          <cell r="L51">
            <v>0</v>
          </cell>
          <cell r="M51">
            <v>0</v>
          </cell>
          <cell r="N51">
            <v>68472</v>
          </cell>
          <cell r="O51">
            <v>0</v>
          </cell>
          <cell r="P51">
            <v>6573408.5499999998</v>
          </cell>
          <cell r="Q51">
            <v>0</v>
          </cell>
          <cell r="R51">
            <v>6641880.5499999998</v>
          </cell>
          <cell r="S51">
            <v>0</v>
          </cell>
          <cell r="U51">
            <v>6641880.5499999998</v>
          </cell>
          <cell r="V51">
            <v>68472</v>
          </cell>
          <cell r="W51">
            <v>24907.052</v>
          </cell>
        </row>
        <row r="52">
          <cell r="D52">
            <v>22350</v>
          </cell>
          <cell r="E52" t="str">
            <v xml:space="preserve">AGRICULTURAL SERVICES         </v>
          </cell>
          <cell r="F52" t="str">
            <v>XDR</v>
          </cell>
          <cell r="G52">
            <v>5</v>
          </cell>
          <cell r="H52">
            <v>18300000</v>
          </cell>
          <cell r="I52">
            <v>0.75</v>
          </cell>
          <cell r="J52">
            <v>68625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18300000</v>
          </cell>
          <cell r="Q52">
            <v>0</v>
          </cell>
          <cell r="R52">
            <v>18300000</v>
          </cell>
          <cell r="S52">
            <v>0</v>
          </cell>
          <cell r="U52">
            <v>18300000</v>
          </cell>
          <cell r="V52">
            <v>0</v>
          </cell>
          <cell r="W52">
            <v>68625</v>
          </cell>
        </row>
        <row r="53">
          <cell r="D53">
            <v>25800</v>
          </cell>
          <cell r="E53" t="str">
            <v xml:space="preserve">ECONOMIC RECOVERY             </v>
          </cell>
          <cell r="F53" t="str">
            <v>XDR</v>
          </cell>
          <cell r="G53">
            <v>5</v>
          </cell>
          <cell r="H53">
            <v>18200000</v>
          </cell>
          <cell r="I53">
            <v>0.75</v>
          </cell>
          <cell r="J53">
            <v>68250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18200000</v>
          </cell>
          <cell r="Q53">
            <v>0</v>
          </cell>
          <cell r="R53">
            <v>18200000</v>
          </cell>
          <cell r="S53">
            <v>0</v>
          </cell>
          <cell r="U53">
            <v>18200000</v>
          </cell>
          <cell r="V53">
            <v>0</v>
          </cell>
          <cell r="W53">
            <v>68250</v>
          </cell>
        </row>
        <row r="54">
          <cell r="D54">
            <v>25570</v>
          </cell>
          <cell r="E54" t="str">
            <v>NATIONAL AGRICULTURAL RESEARCH</v>
          </cell>
          <cell r="F54" t="str">
            <v>XDR</v>
          </cell>
          <cell r="G54">
            <v>5</v>
          </cell>
          <cell r="H54">
            <v>10346435.42</v>
          </cell>
          <cell r="I54">
            <v>0.75</v>
          </cell>
          <cell r="J54">
            <v>38799.133000000002</v>
          </cell>
          <cell r="K54">
            <v>3853564.58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10346435.42</v>
          </cell>
          <cell r="Q54">
            <v>3853564.58</v>
          </cell>
          <cell r="R54">
            <v>10346435.42</v>
          </cell>
          <cell r="S54">
            <v>3853564.58</v>
          </cell>
          <cell r="T54">
            <v>14200000</v>
          </cell>
          <cell r="U54">
            <v>10346435.42</v>
          </cell>
          <cell r="V54">
            <v>0</v>
          </cell>
          <cell r="W54">
            <v>38799.132825000001</v>
          </cell>
        </row>
        <row r="55">
          <cell r="D55">
            <v>8830</v>
          </cell>
          <cell r="E55" t="str">
            <v xml:space="preserve">FORESTRY                      </v>
          </cell>
          <cell r="F55" t="str">
            <v>USD</v>
          </cell>
          <cell r="G55">
            <v>5</v>
          </cell>
          <cell r="H55">
            <v>3915000</v>
          </cell>
          <cell r="I55">
            <v>0.75</v>
          </cell>
          <cell r="J55">
            <v>14681.25</v>
          </cell>
          <cell r="K55">
            <v>0</v>
          </cell>
          <cell r="L55">
            <v>0</v>
          </cell>
          <cell r="M55">
            <v>0</v>
          </cell>
          <cell r="N55">
            <v>67500</v>
          </cell>
          <cell r="O55">
            <v>0</v>
          </cell>
          <cell r="P55">
            <v>3847500</v>
          </cell>
          <cell r="Q55">
            <v>0</v>
          </cell>
          <cell r="R55">
            <v>3915000</v>
          </cell>
          <cell r="S55">
            <v>0</v>
          </cell>
          <cell r="U55">
            <v>3915000</v>
          </cell>
          <cell r="V55">
            <v>67500</v>
          </cell>
          <cell r="W55">
            <v>14681.25</v>
          </cell>
        </row>
        <row r="56">
          <cell r="D56">
            <v>11740</v>
          </cell>
          <cell r="E56" t="str">
            <v xml:space="preserve">ODIPAC TECHNICAL ASSISTANCE   </v>
          </cell>
          <cell r="F56" t="str">
            <v>XDR</v>
          </cell>
          <cell r="G56">
            <v>5</v>
          </cell>
          <cell r="H56">
            <v>5032500</v>
          </cell>
          <cell r="I56">
            <v>0.75</v>
          </cell>
          <cell r="J56">
            <v>18871.875</v>
          </cell>
          <cell r="K56">
            <v>0</v>
          </cell>
          <cell r="L56">
            <v>0</v>
          </cell>
          <cell r="M56">
            <v>0</v>
          </cell>
          <cell r="N56">
            <v>27500</v>
          </cell>
          <cell r="O56">
            <v>0</v>
          </cell>
          <cell r="P56">
            <v>5005000</v>
          </cell>
          <cell r="Q56">
            <v>0</v>
          </cell>
          <cell r="R56">
            <v>5032500</v>
          </cell>
          <cell r="S56">
            <v>0</v>
          </cell>
          <cell r="U56">
            <v>5032500</v>
          </cell>
          <cell r="V56">
            <v>27500</v>
          </cell>
          <cell r="W56">
            <v>18871.875</v>
          </cell>
        </row>
        <row r="57">
          <cell r="D57">
            <v>14220</v>
          </cell>
          <cell r="E57" t="str">
            <v xml:space="preserve">HEALTH DEVELOPMENT            </v>
          </cell>
          <cell r="F57" t="str">
            <v>XDR</v>
          </cell>
          <cell r="G57">
            <v>5</v>
          </cell>
          <cell r="H57">
            <v>14647893.75</v>
          </cell>
          <cell r="I57">
            <v>0.75</v>
          </cell>
          <cell r="J57">
            <v>54929.601999999999</v>
          </cell>
          <cell r="K57">
            <v>0</v>
          </cell>
          <cell r="L57">
            <v>0</v>
          </cell>
          <cell r="M57">
            <v>0</v>
          </cell>
          <cell r="N57">
            <v>77914</v>
          </cell>
          <cell r="O57">
            <v>0</v>
          </cell>
          <cell r="P57">
            <v>14569979.75</v>
          </cell>
          <cell r="Q57">
            <v>0</v>
          </cell>
          <cell r="R57">
            <v>14647893.75</v>
          </cell>
          <cell r="S57">
            <v>0</v>
          </cell>
          <cell r="U57">
            <v>14647893.75</v>
          </cell>
          <cell r="V57">
            <v>77914</v>
          </cell>
          <cell r="W57">
            <v>54929.601999999999</v>
          </cell>
        </row>
        <row r="58">
          <cell r="D58">
            <v>24320</v>
          </cell>
          <cell r="E58" t="str">
            <v xml:space="preserve">PRIVATE SECTOR ASSISTANCE     </v>
          </cell>
          <cell r="F58" t="str">
            <v>XDR</v>
          </cell>
          <cell r="G58">
            <v>5</v>
          </cell>
          <cell r="H58">
            <v>4205896.78</v>
          </cell>
          <cell r="I58">
            <v>0.75</v>
          </cell>
          <cell r="J58">
            <v>15772.112999999999</v>
          </cell>
          <cell r="K58">
            <v>3994103.22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4205896.78</v>
          </cell>
          <cell r="Q58">
            <v>3994103.22</v>
          </cell>
          <cell r="R58">
            <v>4205896.78</v>
          </cell>
          <cell r="S58">
            <v>3994103.22</v>
          </cell>
          <cell r="T58">
            <v>8200000</v>
          </cell>
          <cell r="U58">
            <v>4205896.78</v>
          </cell>
          <cell r="V58">
            <v>0</v>
          </cell>
          <cell r="W58">
            <v>15772.112924999998</v>
          </cell>
        </row>
        <row r="59">
          <cell r="D59">
            <v>28940</v>
          </cell>
          <cell r="E59" t="str">
            <v xml:space="preserve">ECONOMIC MANAGEMENT           </v>
          </cell>
          <cell r="F59" t="str">
            <v>XDR</v>
          </cell>
          <cell r="G59">
            <v>5</v>
          </cell>
          <cell r="H59">
            <v>34520652.109999999</v>
          </cell>
          <cell r="I59">
            <v>0.75</v>
          </cell>
          <cell r="J59">
            <v>129452.44500000001</v>
          </cell>
          <cell r="K59">
            <v>7079347.8899999997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34520652.109999999</v>
          </cell>
          <cell r="Q59">
            <v>7079347.8899999997</v>
          </cell>
          <cell r="R59">
            <v>34520652.109999999</v>
          </cell>
          <cell r="S59">
            <v>7079347.8899999997</v>
          </cell>
          <cell r="T59">
            <v>41600000</v>
          </cell>
          <cell r="U59">
            <v>34520652.109999999</v>
          </cell>
          <cell r="V59">
            <v>0</v>
          </cell>
          <cell r="W59">
            <v>129452.44541249999</v>
          </cell>
        </row>
        <row r="60">
          <cell r="D60">
            <v>1970</v>
          </cell>
          <cell r="E60" t="str">
            <v xml:space="preserve">HIGHWAY                       </v>
          </cell>
          <cell r="F60" t="str">
            <v>USD</v>
          </cell>
          <cell r="G60">
            <v>6</v>
          </cell>
          <cell r="H60">
            <v>5448468.3200000003</v>
          </cell>
          <cell r="I60">
            <v>0.75</v>
          </cell>
          <cell r="J60">
            <v>20431.756000000001</v>
          </cell>
          <cell r="K60">
            <v>0</v>
          </cell>
          <cell r="L60">
            <v>0</v>
          </cell>
          <cell r="M60">
            <v>0</v>
          </cell>
          <cell r="N60">
            <v>132889.47</v>
          </cell>
          <cell r="O60">
            <v>0</v>
          </cell>
          <cell r="P60">
            <v>5315578.8499999996</v>
          </cell>
          <cell r="Q60">
            <v>0</v>
          </cell>
          <cell r="R60">
            <v>5448468.3200000003</v>
          </cell>
          <cell r="S60">
            <v>0</v>
          </cell>
          <cell r="U60">
            <v>5448468.3200000003</v>
          </cell>
          <cell r="V60">
            <v>132889.47</v>
          </cell>
          <cell r="W60">
            <v>20431.756000000001</v>
          </cell>
        </row>
        <row r="61">
          <cell r="D61">
            <v>2770</v>
          </cell>
          <cell r="E61" t="str">
            <v xml:space="preserve">MOPTI RICE                    </v>
          </cell>
          <cell r="F61" t="str">
            <v>USD</v>
          </cell>
          <cell r="G61">
            <v>6</v>
          </cell>
          <cell r="H61">
            <v>4563672.46</v>
          </cell>
          <cell r="I61">
            <v>0.75</v>
          </cell>
          <cell r="J61">
            <v>17113.772000000001</v>
          </cell>
          <cell r="K61">
            <v>0</v>
          </cell>
          <cell r="L61">
            <v>0</v>
          </cell>
          <cell r="M61">
            <v>0</v>
          </cell>
          <cell r="N61">
            <v>103719.83</v>
          </cell>
          <cell r="O61">
            <v>0</v>
          </cell>
          <cell r="P61">
            <v>4459952.63</v>
          </cell>
          <cell r="Q61">
            <v>0</v>
          </cell>
          <cell r="R61">
            <v>4563672.46</v>
          </cell>
          <cell r="S61">
            <v>0</v>
          </cell>
          <cell r="U61">
            <v>4563672.46</v>
          </cell>
          <cell r="V61">
            <v>103719.83</v>
          </cell>
          <cell r="W61">
            <v>17113.772000000001</v>
          </cell>
        </row>
        <row r="62">
          <cell r="D62">
            <v>2771</v>
          </cell>
          <cell r="E62" t="str">
            <v xml:space="preserve">MOPTI RICE                    </v>
          </cell>
          <cell r="F62" t="str">
            <v>USD</v>
          </cell>
          <cell r="G62">
            <v>6</v>
          </cell>
          <cell r="H62">
            <v>1716000</v>
          </cell>
          <cell r="I62">
            <v>0.75</v>
          </cell>
          <cell r="J62">
            <v>6435</v>
          </cell>
          <cell r="K62">
            <v>0</v>
          </cell>
          <cell r="L62">
            <v>0</v>
          </cell>
          <cell r="M62">
            <v>0</v>
          </cell>
          <cell r="N62">
            <v>39000</v>
          </cell>
          <cell r="O62">
            <v>0</v>
          </cell>
          <cell r="P62">
            <v>1677000</v>
          </cell>
          <cell r="Q62">
            <v>0</v>
          </cell>
          <cell r="R62">
            <v>1716000</v>
          </cell>
          <cell r="S62">
            <v>0</v>
          </cell>
          <cell r="U62">
            <v>1716000</v>
          </cell>
          <cell r="V62">
            <v>39000</v>
          </cell>
          <cell r="W62">
            <v>6435</v>
          </cell>
        </row>
        <row r="63">
          <cell r="D63">
            <v>3830</v>
          </cell>
          <cell r="E63" t="str">
            <v xml:space="preserve">SECOND HIGHWAY                </v>
          </cell>
          <cell r="F63" t="str">
            <v>USD</v>
          </cell>
          <cell r="G63">
            <v>6</v>
          </cell>
          <cell r="H63">
            <v>6555000</v>
          </cell>
          <cell r="I63">
            <v>0.75</v>
          </cell>
          <cell r="J63">
            <v>24581.25</v>
          </cell>
          <cell r="K63">
            <v>0</v>
          </cell>
          <cell r="L63">
            <v>0</v>
          </cell>
          <cell r="M63">
            <v>0</v>
          </cell>
          <cell r="N63">
            <v>142500</v>
          </cell>
          <cell r="O63">
            <v>0</v>
          </cell>
          <cell r="P63">
            <v>6412500</v>
          </cell>
          <cell r="Q63">
            <v>0</v>
          </cell>
          <cell r="R63">
            <v>6555000</v>
          </cell>
          <cell r="S63">
            <v>0</v>
          </cell>
          <cell r="U63">
            <v>6555000</v>
          </cell>
          <cell r="V63">
            <v>142500</v>
          </cell>
          <cell r="W63">
            <v>24581.25</v>
          </cell>
        </row>
        <row r="64">
          <cell r="D64">
            <v>3831</v>
          </cell>
          <cell r="E64" t="str">
            <v xml:space="preserve">SECOND HIGHWAY                </v>
          </cell>
          <cell r="F64" t="str">
            <v>USD</v>
          </cell>
          <cell r="G64">
            <v>6</v>
          </cell>
          <cell r="H64">
            <v>5727000</v>
          </cell>
          <cell r="I64">
            <v>0.75</v>
          </cell>
          <cell r="J64">
            <v>21476.25</v>
          </cell>
          <cell r="K64">
            <v>0</v>
          </cell>
          <cell r="L64">
            <v>0</v>
          </cell>
          <cell r="M64">
            <v>0</v>
          </cell>
          <cell r="N64">
            <v>124500</v>
          </cell>
          <cell r="O64">
            <v>0</v>
          </cell>
          <cell r="P64">
            <v>5602500</v>
          </cell>
          <cell r="Q64">
            <v>0</v>
          </cell>
          <cell r="R64">
            <v>5727000</v>
          </cell>
          <cell r="S64">
            <v>0</v>
          </cell>
          <cell r="U64">
            <v>5727000</v>
          </cell>
          <cell r="V64">
            <v>124500</v>
          </cell>
          <cell r="W64">
            <v>21476.25</v>
          </cell>
        </row>
        <row r="65">
          <cell r="D65">
            <v>5990</v>
          </cell>
          <cell r="E65" t="str">
            <v xml:space="preserve">THIRD HIGHWAY                 </v>
          </cell>
          <cell r="F65" t="str">
            <v>USD</v>
          </cell>
          <cell r="G65">
            <v>6</v>
          </cell>
          <cell r="H65">
            <v>7771879.4199999999</v>
          </cell>
          <cell r="I65">
            <v>0.75</v>
          </cell>
          <cell r="J65">
            <v>29144.547999999999</v>
          </cell>
          <cell r="K65">
            <v>0</v>
          </cell>
          <cell r="L65">
            <v>0</v>
          </cell>
          <cell r="M65">
            <v>0</v>
          </cell>
          <cell r="N65">
            <v>149460</v>
          </cell>
          <cell r="O65">
            <v>0</v>
          </cell>
          <cell r="P65">
            <v>7622419.4199999999</v>
          </cell>
          <cell r="Q65">
            <v>0</v>
          </cell>
          <cell r="R65">
            <v>7771879.4199999999</v>
          </cell>
          <cell r="S65">
            <v>0</v>
          </cell>
          <cell r="U65">
            <v>7771879.4199999999</v>
          </cell>
          <cell r="V65">
            <v>149460</v>
          </cell>
          <cell r="W65">
            <v>29144.547999999999</v>
          </cell>
        </row>
        <row r="66">
          <cell r="D66">
            <v>6690</v>
          </cell>
          <cell r="E66" t="str">
            <v xml:space="preserve">MALI-SUD AGRICULTURAL         </v>
          </cell>
          <cell r="F66" t="str">
            <v>USD</v>
          </cell>
          <cell r="G66">
            <v>6</v>
          </cell>
          <cell r="H66">
            <v>11971600.779999999</v>
          </cell>
          <cell r="I66">
            <v>0.75</v>
          </cell>
          <cell r="J66">
            <v>44893.502999999997</v>
          </cell>
          <cell r="K66">
            <v>0</v>
          </cell>
          <cell r="L66">
            <v>0</v>
          </cell>
          <cell r="M66">
            <v>0</v>
          </cell>
          <cell r="N66">
            <v>225878</v>
          </cell>
          <cell r="O66">
            <v>0</v>
          </cell>
          <cell r="P66">
            <v>11745722.779999999</v>
          </cell>
          <cell r="Q66">
            <v>0</v>
          </cell>
          <cell r="R66">
            <v>11971600.779999999</v>
          </cell>
          <cell r="S66">
            <v>0</v>
          </cell>
          <cell r="U66">
            <v>11971600.779999999</v>
          </cell>
          <cell r="V66">
            <v>225878</v>
          </cell>
          <cell r="W66">
            <v>44893.502999999997</v>
          </cell>
        </row>
        <row r="67">
          <cell r="D67">
            <v>9430</v>
          </cell>
          <cell r="E67" t="str">
            <v xml:space="preserve">URBAN DEVELOPMENT             </v>
          </cell>
          <cell r="F67" t="str">
            <v>USD</v>
          </cell>
          <cell r="G67">
            <v>6</v>
          </cell>
          <cell r="H67">
            <v>10620000</v>
          </cell>
          <cell r="I67">
            <v>0.75</v>
          </cell>
          <cell r="J67">
            <v>39825</v>
          </cell>
          <cell r="K67">
            <v>0</v>
          </cell>
          <cell r="L67">
            <v>0</v>
          </cell>
          <cell r="M67">
            <v>0</v>
          </cell>
          <cell r="N67">
            <v>180000</v>
          </cell>
          <cell r="O67">
            <v>0</v>
          </cell>
          <cell r="P67">
            <v>10440000</v>
          </cell>
          <cell r="Q67">
            <v>0</v>
          </cell>
          <cell r="R67">
            <v>10620000</v>
          </cell>
          <cell r="S67">
            <v>0</v>
          </cell>
          <cell r="U67">
            <v>10620000</v>
          </cell>
          <cell r="V67">
            <v>180000</v>
          </cell>
          <cell r="W67">
            <v>39825</v>
          </cell>
        </row>
        <row r="68">
          <cell r="D68">
            <v>14150</v>
          </cell>
          <cell r="E68" t="str">
            <v>2ND MALI-SUD RURAL DEVELOPMENT</v>
          </cell>
          <cell r="F68" t="str">
            <v>XDR</v>
          </cell>
          <cell r="G68">
            <v>6</v>
          </cell>
          <cell r="H68">
            <v>22520840.969999999</v>
          </cell>
          <cell r="I68">
            <v>0.75</v>
          </cell>
          <cell r="J68">
            <v>84453.153999999995</v>
          </cell>
          <cell r="K68">
            <v>0</v>
          </cell>
          <cell r="L68">
            <v>0</v>
          </cell>
          <cell r="M68">
            <v>0</v>
          </cell>
          <cell r="N68">
            <v>120432</v>
          </cell>
          <cell r="O68">
            <v>0</v>
          </cell>
          <cell r="P68">
            <v>22400408.969999999</v>
          </cell>
          <cell r="Q68">
            <v>0</v>
          </cell>
          <cell r="R68">
            <v>22520840.969999999</v>
          </cell>
          <cell r="S68">
            <v>0</v>
          </cell>
          <cell r="U68">
            <v>22520840.969999999</v>
          </cell>
          <cell r="V68">
            <v>120432</v>
          </cell>
          <cell r="W68">
            <v>84453.153999999995</v>
          </cell>
        </row>
        <row r="69">
          <cell r="D69" t="str">
            <v>N0370</v>
          </cell>
          <cell r="E69" t="str">
            <v xml:space="preserve">GRASSROOTS HUNGER &amp; POVERTY   </v>
          </cell>
          <cell r="F69" t="str">
            <v>XDR</v>
          </cell>
          <cell r="G69">
            <v>6</v>
          </cell>
          <cell r="H69">
            <v>3194397.77</v>
          </cell>
          <cell r="I69">
            <v>0.75</v>
          </cell>
          <cell r="J69">
            <v>11978.992</v>
          </cell>
          <cell r="K69">
            <v>12705602.23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3194397.77</v>
          </cell>
          <cell r="Q69">
            <v>12705602.23</v>
          </cell>
          <cell r="R69">
            <v>3194397.77</v>
          </cell>
          <cell r="S69">
            <v>12705602.23</v>
          </cell>
          <cell r="T69">
            <v>15900000</v>
          </cell>
          <cell r="U69">
            <v>3194397.77</v>
          </cell>
          <cell r="V69">
            <v>0</v>
          </cell>
          <cell r="W69">
            <v>11978.991637499998</v>
          </cell>
        </row>
        <row r="70">
          <cell r="D70">
            <v>950</v>
          </cell>
          <cell r="E70" t="str">
            <v xml:space="preserve">RAILWAY                       </v>
          </cell>
          <cell r="F70" t="str">
            <v>USD</v>
          </cell>
          <cell r="G70">
            <v>7</v>
          </cell>
          <cell r="H70">
            <v>5322580.2699999996</v>
          </cell>
          <cell r="I70">
            <v>0.75</v>
          </cell>
          <cell r="J70">
            <v>19959.675999999999</v>
          </cell>
          <cell r="K70">
            <v>0</v>
          </cell>
          <cell r="L70">
            <v>0</v>
          </cell>
          <cell r="M70">
            <v>0</v>
          </cell>
          <cell r="N70">
            <v>161290.29999999999</v>
          </cell>
          <cell r="O70">
            <v>0</v>
          </cell>
          <cell r="P70">
            <v>5161289.97</v>
          </cell>
          <cell r="Q70">
            <v>0</v>
          </cell>
          <cell r="V70">
            <v>161290.29999999999</v>
          </cell>
          <cell r="W70">
            <v>19959.675999999999</v>
          </cell>
        </row>
        <row r="71">
          <cell r="D71">
            <v>4910</v>
          </cell>
          <cell r="E71" t="str">
            <v xml:space="preserve">INTEGRATED RURAL DEVELOPMENT  </v>
          </cell>
          <cell r="F71" t="str">
            <v>USD</v>
          </cell>
          <cell r="G71">
            <v>7</v>
          </cell>
          <cell r="H71">
            <v>5760000</v>
          </cell>
          <cell r="I71">
            <v>0.75</v>
          </cell>
          <cell r="J71">
            <v>21600</v>
          </cell>
          <cell r="K71">
            <v>0</v>
          </cell>
          <cell r="L71">
            <v>0</v>
          </cell>
          <cell r="M71">
            <v>0</v>
          </cell>
          <cell r="N71">
            <v>120000</v>
          </cell>
          <cell r="O71">
            <v>0</v>
          </cell>
          <cell r="P71">
            <v>5640000</v>
          </cell>
          <cell r="Q71">
            <v>0</v>
          </cell>
          <cell r="V71">
            <v>120000</v>
          </cell>
          <cell r="W71">
            <v>21600</v>
          </cell>
        </row>
        <row r="72">
          <cell r="D72">
            <v>5380</v>
          </cell>
          <cell r="E72" t="str">
            <v xml:space="preserve">LIVESTOCK                     </v>
          </cell>
          <cell r="F72" t="str">
            <v>USD</v>
          </cell>
          <cell r="G72">
            <v>7</v>
          </cell>
          <cell r="H72">
            <v>9975000</v>
          </cell>
          <cell r="I72">
            <v>0.75</v>
          </cell>
          <cell r="J72">
            <v>37406.25</v>
          </cell>
          <cell r="K72">
            <v>0</v>
          </cell>
          <cell r="L72">
            <v>0</v>
          </cell>
          <cell r="M72">
            <v>0</v>
          </cell>
          <cell r="N72">
            <v>199500</v>
          </cell>
          <cell r="O72">
            <v>0</v>
          </cell>
          <cell r="P72">
            <v>9775500</v>
          </cell>
          <cell r="Q72">
            <v>0</v>
          </cell>
          <cell r="V72">
            <v>199500</v>
          </cell>
          <cell r="W72">
            <v>37406.25</v>
          </cell>
        </row>
        <row r="73">
          <cell r="D73">
            <v>9860</v>
          </cell>
          <cell r="E73" t="str">
            <v xml:space="preserve">INDUSTRIAL DEVELOPMENT        </v>
          </cell>
          <cell r="F73" t="str">
            <v>USD</v>
          </cell>
          <cell r="G73">
            <v>7</v>
          </cell>
          <cell r="H73">
            <v>7176715.0099999998</v>
          </cell>
          <cell r="I73">
            <v>0.75</v>
          </cell>
          <cell r="J73">
            <v>26912.681</v>
          </cell>
          <cell r="K73">
            <v>0</v>
          </cell>
          <cell r="L73">
            <v>0</v>
          </cell>
          <cell r="M73">
            <v>0</v>
          </cell>
          <cell r="N73">
            <v>119611</v>
          </cell>
          <cell r="O73">
            <v>0</v>
          </cell>
          <cell r="P73">
            <v>7057104.0099999998</v>
          </cell>
          <cell r="Q73">
            <v>0</v>
          </cell>
          <cell r="V73">
            <v>119611</v>
          </cell>
          <cell r="W73">
            <v>26912.681</v>
          </cell>
        </row>
        <row r="74">
          <cell r="D74">
            <v>11040</v>
          </cell>
          <cell r="E74" t="str">
            <v xml:space="preserve">ROAD MAINTENANCE              </v>
          </cell>
          <cell r="F74" t="str">
            <v>XDR</v>
          </cell>
          <cell r="G74">
            <v>7</v>
          </cell>
          <cell r="H74">
            <v>12171081.35</v>
          </cell>
          <cell r="I74">
            <v>0.75</v>
          </cell>
          <cell r="J74">
            <v>45641.555</v>
          </cell>
          <cell r="K74">
            <v>0</v>
          </cell>
          <cell r="L74">
            <v>0</v>
          </cell>
          <cell r="M74">
            <v>0</v>
          </cell>
          <cell r="N74">
            <v>66874</v>
          </cell>
          <cell r="O74">
            <v>0</v>
          </cell>
          <cell r="P74">
            <v>12104207.35</v>
          </cell>
          <cell r="Q74">
            <v>0</v>
          </cell>
          <cell r="V74">
            <v>66874</v>
          </cell>
          <cell r="W74">
            <v>45641.555</v>
          </cell>
        </row>
        <row r="75">
          <cell r="D75">
            <v>3210</v>
          </cell>
          <cell r="E75" t="str">
            <v xml:space="preserve">TELECOMMUNICATIONS            </v>
          </cell>
          <cell r="F75" t="str">
            <v>USD</v>
          </cell>
          <cell r="G75">
            <v>7</v>
          </cell>
          <cell r="H75">
            <v>2376000</v>
          </cell>
          <cell r="I75">
            <v>0.75</v>
          </cell>
          <cell r="J75">
            <v>8910</v>
          </cell>
          <cell r="K75">
            <v>0</v>
          </cell>
          <cell r="L75">
            <v>0</v>
          </cell>
          <cell r="M75">
            <v>0</v>
          </cell>
          <cell r="N75">
            <v>54000</v>
          </cell>
          <cell r="O75">
            <v>0</v>
          </cell>
          <cell r="P75">
            <v>2322000</v>
          </cell>
          <cell r="Q75">
            <v>0</v>
          </cell>
          <cell r="V75">
            <v>54000</v>
          </cell>
          <cell r="W75">
            <v>8910</v>
          </cell>
        </row>
        <row r="76">
          <cell r="D76">
            <v>3840</v>
          </cell>
          <cell r="E76" t="str">
            <v xml:space="preserve">SECOND RAILWAYS               </v>
          </cell>
          <cell r="F76" t="str">
            <v>USD</v>
          </cell>
          <cell r="G76">
            <v>7</v>
          </cell>
          <cell r="H76">
            <v>4623000</v>
          </cell>
          <cell r="I76">
            <v>0.75</v>
          </cell>
          <cell r="J76">
            <v>17336.25</v>
          </cell>
          <cell r="K76">
            <v>0</v>
          </cell>
          <cell r="L76">
            <v>0</v>
          </cell>
          <cell r="M76">
            <v>0</v>
          </cell>
          <cell r="N76">
            <v>100500</v>
          </cell>
          <cell r="O76">
            <v>0</v>
          </cell>
          <cell r="P76">
            <v>4522500</v>
          </cell>
          <cell r="Q76">
            <v>0</v>
          </cell>
          <cell r="V76">
            <v>100500</v>
          </cell>
          <cell r="W76">
            <v>17336.25</v>
          </cell>
        </row>
        <row r="77">
          <cell r="D77">
            <v>4200</v>
          </cell>
          <cell r="E77" t="str">
            <v xml:space="preserve">EDUCATION                     </v>
          </cell>
          <cell r="F77" t="str">
            <v>USD</v>
          </cell>
          <cell r="G77">
            <v>7</v>
          </cell>
          <cell r="H77">
            <v>3450000</v>
          </cell>
          <cell r="I77">
            <v>0.75</v>
          </cell>
          <cell r="J77">
            <v>12937.5</v>
          </cell>
          <cell r="K77">
            <v>0</v>
          </cell>
          <cell r="L77">
            <v>0</v>
          </cell>
          <cell r="M77">
            <v>0</v>
          </cell>
          <cell r="N77">
            <v>75000</v>
          </cell>
          <cell r="O77">
            <v>0</v>
          </cell>
          <cell r="P77">
            <v>3375000</v>
          </cell>
          <cell r="Q77">
            <v>0</v>
          </cell>
          <cell r="V77">
            <v>75000</v>
          </cell>
          <cell r="W77">
            <v>12937.5</v>
          </cell>
        </row>
        <row r="78">
          <cell r="D78">
            <v>4430</v>
          </cell>
          <cell r="E78" t="str">
            <v xml:space="preserve">DROUGHT RELIEF                </v>
          </cell>
          <cell r="F78" t="str">
            <v>USD</v>
          </cell>
          <cell r="G78">
            <v>7</v>
          </cell>
          <cell r="H78">
            <v>1762500</v>
          </cell>
          <cell r="I78">
            <v>0.75</v>
          </cell>
          <cell r="J78">
            <v>6609.375</v>
          </cell>
          <cell r="K78">
            <v>0</v>
          </cell>
          <cell r="L78">
            <v>0</v>
          </cell>
          <cell r="M78">
            <v>0</v>
          </cell>
          <cell r="N78">
            <v>37500</v>
          </cell>
          <cell r="O78">
            <v>0</v>
          </cell>
          <cell r="P78">
            <v>1725000</v>
          </cell>
          <cell r="Q78">
            <v>0</v>
          </cell>
          <cell r="V78">
            <v>37500</v>
          </cell>
          <cell r="W78">
            <v>6609.375</v>
          </cell>
        </row>
        <row r="79">
          <cell r="D79">
            <v>7130</v>
          </cell>
          <cell r="E79" t="str">
            <v xml:space="preserve">THIRD RAILWAY                 </v>
          </cell>
          <cell r="F79" t="str">
            <v>USD</v>
          </cell>
          <cell r="G79">
            <v>7</v>
          </cell>
          <cell r="H79">
            <v>8505000</v>
          </cell>
          <cell r="I79">
            <v>0.75</v>
          </cell>
          <cell r="J79">
            <v>31893.75</v>
          </cell>
          <cell r="K79">
            <v>0</v>
          </cell>
          <cell r="L79">
            <v>0</v>
          </cell>
          <cell r="M79">
            <v>0</v>
          </cell>
          <cell r="N79">
            <v>157500</v>
          </cell>
          <cell r="O79">
            <v>0</v>
          </cell>
          <cell r="P79">
            <v>8347500</v>
          </cell>
          <cell r="Q79">
            <v>0</v>
          </cell>
          <cell r="V79">
            <v>157500</v>
          </cell>
          <cell r="W79">
            <v>31893.75</v>
          </cell>
        </row>
        <row r="80">
          <cell r="D80">
            <v>12820</v>
          </cell>
          <cell r="E80" t="str">
            <v xml:space="preserve">POWER/WATER                   </v>
          </cell>
          <cell r="F80" t="str">
            <v>XDR</v>
          </cell>
          <cell r="G80">
            <v>7</v>
          </cell>
          <cell r="H80">
            <v>18762459.760000002</v>
          </cell>
          <cell r="I80">
            <v>0.75</v>
          </cell>
          <cell r="J80">
            <v>70359.224000000002</v>
          </cell>
          <cell r="K80">
            <v>0</v>
          </cell>
          <cell r="L80">
            <v>0</v>
          </cell>
          <cell r="M80">
            <v>0</v>
          </cell>
          <cell r="N80">
            <v>101969</v>
          </cell>
          <cell r="O80">
            <v>0</v>
          </cell>
          <cell r="P80">
            <v>18660490.760000002</v>
          </cell>
          <cell r="Q80">
            <v>0</v>
          </cell>
          <cell r="V80">
            <v>101969</v>
          </cell>
          <cell r="W80">
            <v>70359.224000000002</v>
          </cell>
        </row>
        <row r="81">
          <cell r="D81">
            <v>15970</v>
          </cell>
          <cell r="E81" t="str">
            <v xml:space="preserve">MOPTI AREA DEVELOPMENT        </v>
          </cell>
          <cell r="F81" t="str">
            <v>XDR</v>
          </cell>
          <cell r="G81">
            <v>7</v>
          </cell>
          <cell r="H81">
            <v>13237076.02</v>
          </cell>
          <cell r="I81">
            <v>0.75</v>
          </cell>
          <cell r="J81">
            <v>49639.035000000003</v>
          </cell>
          <cell r="K81">
            <v>0</v>
          </cell>
          <cell r="L81">
            <v>0</v>
          </cell>
          <cell r="M81">
            <v>0</v>
          </cell>
          <cell r="N81">
            <v>69668</v>
          </cell>
          <cell r="O81">
            <v>0</v>
          </cell>
          <cell r="P81">
            <v>13167408.02</v>
          </cell>
          <cell r="Q81">
            <v>0</v>
          </cell>
          <cell r="V81">
            <v>69668</v>
          </cell>
          <cell r="W81">
            <v>49639.035000000003</v>
          </cell>
        </row>
        <row r="82">
          <cell r="D82">
            <v>21630</v>
          </cell>
          <cell r="E82" t="str">
            <v xml:space="preserve">AGRICULTURAL SECTOR           </v>
          </cell>
          <cell r="F82" t="str">
            <v>XDR</v>
          </cell>
          <cell r="G82">
            <v>7</v>
          </cell>
          <cell r="H82">
            <v>40106938.899999999</v>
          </cell>
          <cell r="I82">
            <v>0.75</v>
          </cell>
          <cell r="J82">
            <v>150401.02100000001</v>
          </cell>
          <cell r="K82">
            <v>0</v>
          </cell>
          <cell r="L82">
            <v>0</v>
          </cell>
          <cell r="M82">
            <v>0</v>
          </cell>
          <cell r="N82">
            <v>401069</v>
          </cell>
          <cell r="O82">
            <v>0</v>
          </cell>
          <cell r="P82">
            <v>39705869.899999999</v>
          </cell>
          <cell r="Q82">
            <v>0</v>
          </cell>
          <cell r="V82">
            <v>401069</v>
          </cell>
          <cell r="W82">
            <v>150401.02100000001</v>
          </cell>
        </row>
        <row r="83">
          <cell r="D83">
            <v>28280</v>
          </cell>
          <cell r="E83" t="str">
            <v xml:space="preserve">VOCATIONAL EDUCATION &amp; TRNG   </v>
          </cell>
          <cell r="F83" t="str">
            <v>XDR</v>
          </cell>
          <cell r="G83">
            <v>7</v>
          </cell>
          <cell r="H83">
            <v>3530050.13</v>
          </cell>
          <cell r="I83">
            <v>0.75</v>
          </cell>
          <cell r="J83">
            <v>13237.688</v>
          </cell>
          <cell r="K83">
            <v>5469949.8700000001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3530050.13</v>
          </cell>
          <cell r="Q83">
            <v>5469949.8700000001</v>
          </cell>
          <cell r="V83">
            <v>0</v>
          </cell>
          <cell r="W83">
            <v>13237.6879875</v>
          </cell>
        </row>
        <row r="84">
          <cell r="D84">
            <v>13070</v>
          </cell>
          <cell r="E84" t="str">
            <v>ECONOMIC MANAGEMENT &amp; TRAINING</v>
          </cell>
          <cell r="F84" t="str">
            <v>XDR</v>
          </cell>
          <cell r="G84">
            <v>8</v>
          </cell>
          <cell r="H84">
            <v>8887507.3499999996</v>
          </cell>
          <cell r="I84">
            <v>0.75</v>
          </cell>
          <cell r="J84">
            <v>33328.152999999998</v>
          </cell>
          <cell r="K84">
            <v>0</v>
          </cell>
          <cell r="L84">
            <v>0</v>
          </cell>
          <cell r="M84">
            <v>0</v>
          </cell>
          <cell r="N84">
            <v>48067</v>
          </cell>
          <cell r="O84">
            <v>0</v>
          </cell>
          <cell r="P84">
            <v>8839440.3499999996</v>
          </cell>
          <cell r="Q84">
            <v>0</v>
          </cell>
          <cell r="V84">
            <v>48067</v>
          </cell>
          <cell r="W84">
            <v>33328.152999999998</v>
          </cell>
        </row>
        <row r="85">
          <cell r="D85">
            <v>11340</v>
          </cell>
          <cell r="E85" t="str">
            <v xml:space="preserve">PETROLEUM EXPLORATN PROMOTION </v>
          </cell>
          <cell r="F85" t="str">
            <v>XDR</v>
          </cell>
          <cell r="G85">
            <v>8</v>
          </cell>
          <cell r="H85">
            <v>2743931.95</v>
          </cell>
          <cell r="I85">
            <v>0.75</v>
          </cell>
          <cell r="J85">
            <v>10289.745000000001</v>
          </cell>
          <cell r="K85">
            <v>0</v>
          </cell>
          <cell r="L85">
            <v>0</v>
          </cell>
          <cell r="M85">
            <v>0</v>
          </cell>
          <cell r="N85">
            <v>15076</v>
          </cell>
          <cell r="O85">
            <v>0</v>
          </cell>
          <cell r="P85">
            <v>2728855.95</v>
          </cell>
          <cell r="Q85">
            <v>0</v>
          </cell>
          <cell r="V85">
            <v>15076</v>
          </cell>
          <cell r="W85">
            <v>10289.745000000001</v>
          </cell>
        </row>
        <row r="86">
          <cell r="D86">
            <v>12000</v>
          </cell>
          <cell r="E86" t="str">
            <v xml:space="preserve">SECOND TELECOMMUNICATIONS     </v>
          </cell>
          <cell r="F86" t="str">
            <v>XDR</v>
          </cell>
          <cell r="G86">
            <v>8</v>
          </cell>
          <cell r="H86">
            <v>10797000</v>
          </cell>
          <cell r="I86">
            <v>0.75</v>
          </cell>
          <cell r="J86">
            <v>40488.75</v>
          </cell>
          <cell r="K86">
            <v>0</v>
          </cell>
          <cell r="L86">
            <v>0</v>
          </cell>
          <cell r="M86">
            <v>0</v>
          </cell>
          <cell r="N86">
            <v>59000</v>
          </cell>
          <cell r="O86">
            <v>0</v>
          </cell>
          <cell r="P86">
            <v>10738000</v>
          </cell>
          <cell r="Q86">
            <v>0</v>
          </cell>
          <cell r="V86">
            <v>59000</v>
          </cell>
          <cell r="W86">
            <v>40488.75</v>
          </cell>
        </row>
        <row r="87">
          <cell r="D87">
            <v>14310</v>
          </cell>
          <cell r="E87" t="str">
            <v xml:space="preserve">RURAL WATER SUPPLY            </v>
          </cell>
          <cell r="F87" t="str">
            <v>XDR</v>
          </cell>
          <cell r="G87">
            <v>8</v>
          </cell>
          <cell r="H87">
            <v>3699159.27</v>
          </cell>
          <cell r="I87">
            <v>0.75</v>
          </cell>
          <cell r="J87">
            <v>13871.847</v>
          </cell>
          <cell r="K87">
            <v>0</v>
          </cell>
          <cell r="L87">
            <v>0</v>
          </cell>
          <cell r="M87">
            <v>0</v>
          </cell>
          <cell r="N87">
            <v>51652</v>
          </cell>
          <cell r="O87">
            <v>0</v>
          </cell>
          <cell r="P87">
            <v>3647507.27</v>
          </cell>
          <cell r="Q87">
            <v>0</v>
          </cell>
          <cell r="V87">
            <v>51652</v>
          </cell>
          <cell r="W87">
            <v>13871.847</v>
          </cell>
        </row>
        <row r="88">
          <cell r="D88">
            <v>14420</v>
          </cell>
          <cell r="E88" t="str">
            <v xml:space="preserve">THIRD EDUCATION               </v>
          </cell>
          <cell r="F88" t="str">
            <v>XDR</v>
          </cell>
          <cell r="G88">
            <v>8</v>
          </cell>
          <cell r="H88">
            <v>4173600</v>
          </cell>
          <cell r="I88">
            <v>0.75</v>
          </cell>
          <cell r="J88">
            <v>15651</v>
          </cell>
          <cell r="K88">
            <v>0</v>
          </cell>
          <cell r="L88">
            <v>0</v>
          </cell>
          <cell r="M88">
            <v>0</v>
          </cell>
          <cell r="N88">
            <v>22200</v>
          </cell>
          <cell r="O88">
            <v>0</v>
          </cell>
          <cell r="P88">
            <v>4151400</v>
          </cell>
          <cell r="Q88">
            <v>0</v>
          </cell>
          <cell r="V88">
            <v>22200</v>
          </cell>
          <cell r="W88">
            <v>15651</v>
          </cell>
        </row>
        <row r="89">
          <cell r="D89" t="str">
            <v>F0070</v>
          </cell>
          <cell r="E89" t="str">
            <v xml:space="preserve">RURAL WATER SUPPLY            </v>
          </cell>
          <cell r="F89" t="str">
            <v>XDR</v>
          </cell>
          <cell r="G89">
            <v>8</v>
          </cell>
          <cell r="H89">
            <v>5066735.28</v>
          </cell>
          <cell r="I89">
            <v>0.75</v>
          </cell>
          <cell r="J89">
            <v>19000.257000000001</v>
          </cell>
          <cell r="K89">
            <v>0</v>
          </cell>
          <cell r="L89">
            <v>0</v>
          </cell>
          <cell r="M89">
            <v>0</v>
          </cell>
          <cell r="N89">
            <v>27094</v>
          </cell>
          <cell r="O89">
            <v>0</v>
          </cell>
          <cell r="P89">
            <v>5039641.28</v>
          </cell>
          <cell r="Q89">
            <v>0</v>
          </cell>
          <cell r="V89">
            <v>27094</v>
          </cell>
          <cell r="W89">
            <v>19000.257000000001</v>
          </cell>
        </row>
        <row r="90">
          <cell r="D90" t="str">
            <v>F0100</v>
          </cell>
          <cell r="E90" t="str">
            <v xml:space="preserve">THIRD EDUCATION               </v>
          </cell>
          <cell r="F90" t="str">
            <v>XDR</v>
          </cell>
          <cell r="G90">
            <v>8</v>
          </cell>
          <cell r="H90">
            <v>4351097.41</v>
          </cell>
          <cell r="I90">
            <v>0.75</v>
          </cell>
          <cell r="J90">
            <v>16316.615</v>
          </cell>
          <cell r="K90">
            <v>0</v>
          </cell>
          <cell r="L90">
            <v>0</v>
          </cell>
          <cell r="M90">
            <v>0</v>
          </cell>
          <cell r="N90">
            <v>23144</v>
          </cell>
          <cell r="O90">
            <v>0</v>
          </cell>
          <cell r="P90">
            <v>4327953.41</v>
          </cell>
          <cell r="Q90">
            <v>0</v>
          </cell>
          <cell r="V90">
            <v>23144</v>
          </cell>
          <cell r="W90">
            <v>16316.615</v>
          </cell>
        </row>
        <row r="91">
          <cell r="D91">
            <v>27370</v>
          </cell>
          <cell r="E91" t="str">
            <v>AGRICUL TRADING AND PROCESSING</v>
          </cell>
          <cell r="F91" t="str">
            <v>XDR</v>
          </cell>
          <cell r="G91">
            <v>8</v>
          </cell>
          <cell r="H91">
            <v>2297447.41</v>
          </cell>
          <cell r="I91">
            <v>0.75</v>
          </cell>
          <cell r="J91">
            <v>8615.4279999999999</v>
          </cell>
          <cell r="K91">
            <v>1602552.59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2297447.41</v>
          </cell>
          <cell r="Q91">
            <v>1602552.59</v>
          </cell>
          <cell r="V91">
            <v>0</v>
          </cell>
          <cell r="W91">
            <v>8615.4277875000007</v>
          </cell>
        </row>
        <row r="92">
          <cell r="D92">
            <v>31550</v>
          </cell>
          <cell r="E92" t="str">
            <v xml:space="preserve">HEALTH SECTOR DEV PROGRAM     </v>
          </cell>
          <cell r="F92" t="str">
            <v>XDR</v>
          </cell>
          <cell r="G92">
            <v>8</v>
          </cell>
          <cell r="H92">
            <v>646437.05000000005</v>
          </cell>
          <cell r="I92">
            <v>0.75</v>
          </cell>
          <cell r="J92">
            <v>2424.1390000000001</v>
          </cell>
          <cell r="K92">
            <v>27853562.949999999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646437.05000000005</v>
          </cell>
          <cell r="Q92">
            <v>27853562.949999999</v>
          </cell>
          <cell r="V92">
            <v>0</v>
          </cell>
          <cell r="W92">
            <v>2424.1389375000026</v>
          </cell>
        </row>
        <row r="93">
          <cell r="D93">
            <v>16770</v>
          </cell>
          <cell r="E93" t="str">
            <v xml:space="preserve">SECOND URBAN                  </v>
          </cell>
          <cell r="F93" t="str">
            <v>XDR</v>
          </cell>
          <cell r="G93">
            <v>9</v>
          </cell>
          <cell r="H93">
            <v>24053069.93</v>
          </cell>
          <cell r="I93">
            <v>0.75</v>
          </cell>
          <cell r="J93">
            <v>90199.012000000002</v>
          </cell>
          <cell r="K93">
            <v>0</v>
          </cell>
          <cell r="L93">
            <v>0</v>
          </cell>
          <cell r="M93">
            <v>0</v>
          </cell>
          <cell r="N93">
            <v>125276</v>
          </cell>
          <cell r="O93">
            <v>0</v>
          </cell>
          <cell r="P93">
            <v>23927793.93</v>
          </cell>
          <cell r="Q93">
            <v>0</v>
          </cell>
          <cell r="V93">
            <v>125276</v>
          </cell>
          <cell r="W93">
            <v>90199.012000000002</v>
          </cell>
        </row>
        <row r="94">
          <cell r="D94">
            <v>19060</v>
          </cell>
          <cell r="E94" t="str">
            <v xml:space="preserve">OFFICE DU NIGER CONSOLIDATION </v>
          </cell>
          <cell r="F94" t="str">
            <v>XDR</v>
          </cell>
          <cell r="G94">
            <v>9</v>
          </cell>
          <cell r="H94">
            <v>29739702.649999999</v>
          </cell>
          <cell r="I94">
            <v>0.75</v>
          </cell>
          <cell r="J94">
            <v>111523.88499999999</v>
          </cell>
          <cell r="K94">
            <v>0</v>
          </cell>
          <cell r="L94">
            <v>0</v>
          </cell>
          <cell r="M94">
            <v>0</v>
          </cell>
          <cell r="N94">
            <v>309788</v>
          </cell>
          <cell r="O94">
            <v>0</v>
          </cell>
          <cell r="P94">
            <v>29429914.649999999</v>
          </cell>
          <cell r="Q94">
            <v>0</v>
          </cell>
          <cell r="V94">
            <v>309788</v>
          </cell>
          <cell r="W94">
            <v>111523.88499999999</v>
          </cell>
        </row>
        <row r="95">
          <cell r="D95" t="str">
            <v>A0350</v>
          </cell>
          <cell r="E95" t="str">
            <v xml:space="preserve">OFFICE DU NIGER CONSOLIDATION </v>
          </cell>
          <cell r="F95" t="str">
            <v>XDR</v>
          </cell>
          <cell r="G95">
            <v>9</v>
          </cell>
          <cell r="H95">
            <v>6926231.9699999997</v>
          </cell>
          <cell r="I95">
            <v>0.75</v>
          </cell>
          <cell r="J95">
            <v>25973.37</v>
          </cell>
          <cell r="K95">
            <v>0</v>
          </cell>
          <cell r="L95">
            <v>0</v>
          </cell>
          <cell r="M95">
            <v>0</v>
          </cell>
          <cell r="N95">
            <v>35337</v>
          </cell>
          <cell r="O95">
            <v>0</v>
          </cell>
          <cell r="P95">
            <v>6890894.9699999997</v>
          </cell>
          <cell r="Q95">
            <v>0</v>
          </cell>
          <cell r="V95">
            <v>35337</v>
          </cell>
          <cell r="W95">
            <v>25973.37</v>
          </cell>
        </row>
        <row r="96">
          <cell r="D96">
            <v>23700</v>
          </cell>
          <cell r="E96" t="str">
            <v xml:space="preserve">NATURAL RESOURCE MANAGEMENT   </v>
          </cell>
          <cell r="F96" t="str">
            <v>XDR</v>
          </cell>
          <cell r="G96">
            <v>9</v>
          </cell>
          <cell r="H96">
            <v>13672630.92</v>
          </cell>
          <cell r="I96">
            <v>0.75</v>
          </cell>
          <cell r="J96">
            <v>51272.366000000002</v>
          </cell>
          <cell r="K96">
            <v>1327369.08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13672630.92</v>
          </cell>
          <cell r="Q96">
            <v>1327369.08</v>
          </cell>
          <cell r="V96">
            <v>0</v>
          </cell>
          <cell r="W96">
            <v>51272.365949999999</v>
          </cell>
        </row>
        <row r="97">
          <cell r="D97">
            <v>19980</v>
          </cell>
          <cell r="E97" t="str">
            <v xml:space="preserve">SECOND POWER                  </v>
          </cell>
          <cell r="F97" t="str">
            <v>XDR</v>
          </cell>
          <cell r="G97">
            <v>9</v>
          </cell>
          <cell r="H97">
            <v>23198124.969999999</v>
          </cell>
          <cell r="I97">
            <v>0.75</v>
          </cell>
          <cell r="J97">
            <v>86992.968999999997</v>
          </cell>
          <cell r="K97">
            <v>0</v>
          </cell>
          <cell r="L97">
            <v>0</v>
          </cell>
          <cell r="M97">
            <v>0</v>
          </cell>
          <cell r="N97">
            <v>236715</v>
          </cell>
          <cell r="O97">
            <v>0</v>
          </cell>
          <cell r="P97">
            <v>22961409.969999999</v>
          </cell>
          <cell r="Q97">
            <v>0</v>
          </cell>
          <cell r="V97">
            <v>236715</v>
          </cell>
          <cell r="W97">
            <v>86992.968999999997</v>
          </cell>
        </row>
        <row r="98">
          <cell r="D98">
            <v>20540</v>
          </cell>
          <cell r="E98" t="str">
            <v>EDUCATION SECTOR CONSOLIDATION</v>
          </cell>
          <cell r="F98" t="str">
            <v>XDR</v>
          </cell>
          <cell r="G98">
            <v>9</v>
          </cell>
          <cell r="H98">
            <v>18175734.170000002</v>
          </cell>
          <cell r="I98">
            <v>0.75</v>
          </cell>
          <cell r="J98">
            <v>68159.002999999997</v>
          </cell>
          <cell r="K98">
            <v>0</v>
          </cell>
          <cell r="L98">
            <v>0</v>
          </cell>
          <cell r="M98">
            <v>0</v>
          </cell>
          <cell r="N98">
            <v>185465</v>
          </cell>
          <cell r="O98">
            <v>0</v>
          </cell>
          <cell r="P98">
            <v>17990269.170000002</v>
          </cell>
          <cell r="Q98">
            <v>0</v>
          </cell>
          <cell r="V98">
            <v>185465</v>
          </cell>
          <cell r="W98">
            <v>68159.002999999997</v>
          </cell>
        </row>
        <row r="99">
          <cell r="D99" t="str">
            <v>N0210</v>
          </cell>
          <cell r="E99" t="str">
            <v>PILOT PRIVATE IRRIGATION PROMO</v>
          </cell>
          <cell r="F99" t="str">
            <v>XDR</v>
          </cell>
          <cell r="G99">
            <v>9</v>
          </cell>
          <cell r="H99">
            <v>678299.1</v>
          </cell>
          <cell r="I99">
            <v>0.75</v>
          </cell>
          <cell r="J99">
            <v>2543.6219999999998</v>
          </cell>
          <cell r="K99">
            <v>2321700.9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678299.1</v>
          </cell>
          <cell r="Q99">
            <v>2321700.9</v>
          </cell>
          <cell r="V99">
            <v>0</v>
          </cell>
          <cell r="W99">
            <v>2543.6216250000002</v>
          </cell>
        </row>
        <row r="100">
          <cell r="D100">
            <v>28500</v>
          </cell>
          <cell r="E100" t="str">
            <v xml:space="preserve">SELINGUE POWER REHABILITATION </v>
          </cell>
          <cell r="F100" t="str">
            <v>XDR</v>
          </cell>
          <cell r="G100">
            <v>9</v>
          </cell>
          <cell r="H100">
            <v>12391609.359999999</v>
          </cell>
          <cell r="I100">
            <v>0.75</v>
          </cell>
          <cell r="J100">
            <v>46468.535000000003</v>
          </cell>
          <cell r="K100">
            <v>6108390.6399999997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12391609.359999999</v>
          </cell>
          <cell r="Q100">
            <v>6108390.6399999997</v>
          </cell>
          <cell r="V100">
            <v>0</v>
          </cell>
          <cell r="W100">
            <v>46468.535099999994</v>
          </cell>
        </row>
        <row r="101">
          <cell r="D101">
            <v>29700</v>
          </cell>
          <cell r="E101" t="str">
            <v xml:space="preserve">REGIONAL HYDROPOWER DEV       </v>
          </cell>
          <cell r="F101" t="str">
            <v>XDR</v>
          </cell>
          <cell r="G101">
            <v>9</v>
          </cell>
          <cell r="H101">
            <v>4109800.04</v>
          </cell>
          <cell r="I101">
            <v>0.75</v>
          </cell>
          <cell r="J101">
            <v>15411.75</v>
          </cell>
          <cell r="K101">
            <v>8490199.9600000009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4109800.04</v>
          </cell>
          <cell r="Q101">
            <v>8490199.9600000009</v>
          </cell>
          <cell r="V101">
            <v>0</v>
          </cell>
          <cell r="W101">
            <v>15411.750149999996</v>
          </cell>
        </row>
        <row r="102">
          <cell r="D102" t="str">
            <v>N0040</v>
          </cell>
          <cell r="E102" t="str">
            <v xml:space="preserve">URBAN DEV. &amp; DECENTRALIZATION </v>
          </cell>
          <cell r="F102" t="str">
            <v>XDR</v>
          </cell>
          <cell r="G102">
            <v>9</v>
          </cell>
          <cell r="H102">
            <v>6033277.75</v>
          </cell>
          <cell r="I102">
            <v>0.75</v>
          </cell>
          <cell r="J102">
            <v>22624.792000000001</v>
          </cell>
          <cell r="K102">
            <v>49466722.25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6033277.75</v>
          </cell>
          <cell r="Q102">
            <v>49466722.25</v>
          </cell>
          <cell r="V102">
            <v>0</v>
          </cell>
          <cell r="W102">
            <v>22624.791562499999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dj. SR final"/>
      <sheetName val="SR final"/>
      <sheetName val="Arrears"/>
      <sheetName val="SR table unadj."/>
      <sheetName val="ProgSumm"/>
      <sheetName val="Prog. FMI"/>
      <sheetName val="SR tab adj."/>
      <sheetName val="Adj. stocks"/>
      <sheetName val="Input Prog.CBE"/>
      <sheetName val="Paris Club"/>
      <sheetName val="SMP Monit."/>
      <sheetName val="Assump"/>
      <sheetName val="Quasi-fiscal"/>
      <sheetName val="PSBR"/>
      <sheetName val="Input PSBR;Q-F"/>
      <sheetName val="Sheet1"/>
      <sheetName val="Input Cable"/>
      <sheetName val="Input BCE"/>
      <sheetName val="Input BNF"/>
      <sheetName val="Input BP"/>
      <sheetName val="Input SB"/>
      <sheetName val="Report1"/>
      <sheetName val="BCE Table"/>
      <sheetName val="BP+BNF obs."/>
      <sheetName val="BCE (Prog.)"/>
      <sheetName val="cartera"/>
      <sheetName val="RED 33"/>
      <sheetName val="RED 34"/>
      <sheetName val="RED 36"/>
      <sheetName val="RED 37"/>
      <sheetName val="RED 3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Multipliers"/>
      <sheetName val="SR"/>
      <sheetName val="Program"/>
      <sheetName val="Resultado BC"/>
      <sheetName val="IMFprogram"/>
      <sheetName val="SR-Dollarization"/>
      <sheetName val="$-SR-Summary"/>
      <sheetName val="US$-Program"/>
      <sheetName val="Quasi-fiscal-$"/>
      <sheetName val="10-R"/>
      <sheetName val="10-R-New"/>
      <sheetName val="Sheet1"/>
      <sheetName val="FDIR"/>
      <sheetName val="$-Cable"/>
      <sheetName val="$-Cable-New"/>
      <sheetName val="MB&amp;Liabilities"/>
      <sheetName val="BCE-1-2-3"/>
      <sheetName val="BCE-4"/>
      <sheetName val="CableFMI"/>
      <sheetName val="BCE"/>
      <sheetName val="BCOS"/>
      <sheetName val="BNF"/>
      <sheetName val="Banking System"/>
      <sheetName val="Banks'loans"/>
      <sheetName val="STA 33"/>
      <sheetName val="STA 34"/>
      <sheetName val="STA 35"/>
      <sheetName val="STA 36"/>
      <sheetName val="STA 37"/>
      <sheetName val="STA 38"/>
      <sheetName val="STA 39"/>
      <sheetName val="To-Macro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  <sheetName val="datos_graf_"/>
      <sheetName val="Gasto_"/>
      <sheetName val="ING_SIN_DIF_"/>
      <sheetName val="ING_SIN_DIF_NI_COMISION"/>
      <sheetName val="ING_"/>
      <sheetName val="FINANCIAMIENTO_(2)"/>
      <sheetName val="Ingresos_Tributarios"/>
      <sheetName val="Ponderación_Impuestos"/>
      <sheetName val="ING_COMBUS"/>
      <sheetName val="LIST_GASTOS"/>
      <sheetName val="LIST_INGRESOS"/>
      <sheetName val="CUADROS_FISC_COMPARA902001-1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TP1 10C"/>
      <sheetName val="MP 10C"/>
      <sheetName val="CP 10C"/>
      <sheetName val="TP 10C"/>
      <sheetName val="BO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ights"/>
      <sheetName val="PCPIq"/>
      <sheetName val="PCPIm"/>
      <sheetName val="ControlSheet"/>
      <sheetName val="EDNA"/>
      <sheetName val="EERProfile"/>
      <sheetName val="Table1m"/>
      <sheetName val="Sheet1"/>
      <sheetName val="Sheet2"/>
      <sheetName val="Resultado BC"/>
      <sheetName val="Input PSBR;Q-F"/>
      <sheetName val="C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OVERVIEW"/>
      <sheetName val="BOP Summary"/>
      <sheetName val="BOP Details"/>
      <sheetName val="Exports"/>
      <sheetName val="Imports"/>
      <sheetName val="Services"/>
      <sheetName val="Capital"/>
      <sheetName val="TOT"/>
      <sheetName val="Debt Service"/>
      <sheetName val="GDP"/>
      <sheetName val="Inputs (Misc.)"/>
      <sheetName val="Outlink Real"/>
      <sheetName val="RED-43"/>
      <sheetName val="RED-44"/>
      <sheetName val="RED-45"/>
      <sheetName val="RED-46"/>
      <sheetName val="RED-47"/>
      <sheetName val="RED-48"/>
      <sheetName val="RED-49"/>
      <sheetName val="RED-50"/>
      <sheetName val="RED-51"/>
      <sheetName val="RED-52"/>
      <sheetName val="RED-53"/>
      <sheetName val="RED-54"/>
      <sheetName val="RED-55"/>
      <sheetName val="RED-56"/>
    </sheetNames>
    <sheetDataSet>
      <sheetData sheetId="0" refreshError="1"/>
      <sheetData sheetId="1" refreshError="1">
        <row r="1">
          <cell r="AU1" t="str">
            <v>ALTERNATIVE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CPI"/>
      <sheetName val="Output_CPI"/>
      <sheetName val="NAsect"/>
      <sheetName val="NA"/>
      <sheetName val="Diff"/>
      <sheetName val="WEOo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"/>
      <sheetName val="IN_Policy and Macro Asumptions"/>
      <sheetName val="IN_Public Sector Operations"/>
      <sheetName val="IN_Public Sector Cash Flow"/>
      <sheetName val="Amortization _end2001Debt"/>
      <sheetName val="Old Debt"/>
      <sheetName val="Assumptions_Newbase"/>
      <sheetName val="PSO_Newbase"/>
      <sheetName val="PSCF_Newbase"/>
      <sheetName val="Assumptions_Adverse"/>
      <sheetName val="PSO_Adverse"/>
      <sheetName val="PSCF_Adverse"/>
      <sheetName val="Assumptions_Adverse_RER"/>
      <sheetName val="PSO_Adverse_RER"/>
      <sheetName val="PSCF_Adverse_RER"/>
      <sheetName val="Assumptions_Adverse_growth"/>
      <sheetName val="PSO_Adverse_growth"/>
      <sheetName val="PSCF_Adverse_growth"/>
      <sheetName val="Assumptions_Adverse_PrimBal"/>
      <sheetName val="PSO_Adverse_PrimBal"/>
      <sheetName val="PSCF_Adverse_PrimBal"/>
      <sheetName val="Assumptions_Adverse_Interest"/>
      <sheetName val="PSO_Adverse_Interest"/>
      <sheetName val="PSCF_Adverse_Interest"/>
      <sheetName val="Assumptions_Adverse_recap"/>
      <sheetName val="PSO_Adverse_recap"/>
      <sheetName val="PSCF_Adverse_recap"/>
      <sheetName val="Assumptions_stab"/>
      <sheetName val="PSO_stab"/>
      <sheetName val="PSCF_stab"/>
      <sheetName val="Output_1"/>
      <sheetName val="Output_2"/>
      <sheetName val="Fig_Data"/>
      <sheetName val="Fig 1_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conditional delivery"/>
      <sheetName val="150dp"/>
      <sheetName val="#REF"/>
      <sheetName val="RED4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P table1 (before)"/>
      <sheetName val="DP table1 (after)"/>
      <sheetName val="DP Table2"/>
      <sheetName val="DP Table 3"/>
      <sheetName val="DP Table 4"/>
      <sheetName val="Table 5"/>
      <sheetName val="Table 6"/>
      <sheetName val="Table 7"/>
      <sheetName val="Table 8"/>
      <sheetName val="Assist"/>
      <sheetName val="Prp-PostCologne"/>
      <sheetName val="Int-PostCologne"/>
      <sheetName val="Int-PostNaples"/>
      <sheetName val="Prp-PostNaples"/>
      <sheetName val="Table 16"/>
      <sheetName val="Table 17"/>
      <sheetName val="Table 18"/>
      <sheetName val="Table 20"/>
      <sheetName val="Table 19"/>
      <sheetName val="Table 21"/>
      <sheetName val="burdensh"/>
      <sheetName val="Delivery"/>
      <sheetName val="Table 9"/>
      <sheetName val="Table 10"/>
      <sheetName val="Table 11"/>
      <sheetName val="HIPC status"/>
      <sheetName val="Table 14e"/>
      <sheetName val="Table 15e"/>
      <sheetName val="SEI"/>
      <sheetName val="Figure_2 "/>
      <sheetName val="Figure_3"/>
      <sheetName val="Figure 4"/>
      <sheetName val="Figure 5"/>
      <sheetName val="Figure 1"/>
      <sheetName val="Figure 3"/>
      <sheetName val="Figure 2"/>
      <sheetName val="DS Before"/>
      <sheetName val="DS category Before"/>
      <sheetName val="DS After"/>
      <sheetName val="DS category After"/>
      <sheetName val="DC Before"/>
      <sheetName val="DC After"/>
      <sheetName val="Bilateral Assistance"/>
      <sheetName val="Table 14"/>
      <sheetName val="Table 15"/>
      <sheetName val="Assistance"/>
      <sheetName val="NEW-ALL"/>
      <sheetName val="NEW-IDA"/>
      <sheetName val="NEW-IMF"/>
      <sheetName val="NEW-OTHMULT1"/>
      <sheetName val="NEW-OTHMULT2"/>
      <sheetName val="NEW-BIL"/>
      <sheetName val="150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 t="str">
            <v>Table 7. Cameroon:  External Debt Indicators, 1998/99-2018/19 1/</v>
          </cell>
        </row>
        <row r="8">
          <cell r="F8" t="str">
            <v>1998/99</v>
          </cell>
          <cell r="G8" t="str">
            <v>1999/00</v>
          </cell>
          <cell r="H8" t="str">
            <v>2000/01</v>
          </cell>
          <cell r="I8" t="str">
            <v>2001/02</v>
          </cell>
          <cell r="J8" t="str">
            <v>2002/03</v>
          </cell>
          <cell r="K8" t="str">
            <v>2003/04</v>
          </cell>
        </row>
        <row r="10">
          <cell r="F10" t="str">
            <v>(in millions of U.S. dollars)</v>
          </cell>
        </row>
        <row r="12">
          <cell r="A12" t="str">
            <v>Nominal debt stock after rescheduling (Naples terms)</v>
          </cell>
          <cell r="F12">
            <v>6357.7184168219273</v>
          </cell>
          <cell r="G12">
            <v>6481.660887150676</v>
          </cell>
          <cell r="H12">
            <v>6719.9666640959704</v>
          </cell>
          <cell r="I12">
            <v>6968.8356917664223</v>
          </cell>
          <cell r="J12">
            <v>7262.095267667215</v>
          </cell>
          <cell r="K12">
            <v>7579.7397630717069</v>
          </cell>
        </row>
        <row r="13">
          <cell r="A13" t="str">
            <v xml:space="preserve">    Multilateral</v>
          </cell>
          <cell r="F13">
            <v>1645.555550082544</v>
          </cell>
          <cell r="G13">
            <v>1716.6089949511547</v>
          </cell>
          <cell r="H13">
            <v>1859.8331109392902</v>
          </cell>
          <cell r="I13">
            <v>1994.5494521689329</v>
          </cell>
          <cell r="J13">
            <v>2151.7692840083319</v>
          </cell>
          <cell r="K13">
            <v>2324.5529891649776</v>
          </cell>
        </row>
        <row r="14">
          <cell r="A14" t="str">
            <v xml:space="preserve">    Official bilateral</v>
          </cell>
          <cell r="F14">
            <v>4480.3356982688983</v>
          </cell>
          <cell r="G14">
            <v>4533.2247237290358</v>
          </cell>
          <cell r="H14">
            <v>4628.3063846861951</v>
          </cell>
          <cell r="I14">
            <v>4742.4590711270039</v>
          </cell>
          <cell r="J14">
            <v>4878.4988151883981</v>
          </cell>
          <cell r="K14">
            <v>5023.3596054362442</v>
          </cell>
        </row>
        <row r="15">
          <cell r="A15" t="str">
            <v xml:space="preserve">    Multilateral: less new loans</v>
          </cell>
          <cell r="F15">
            <v>1645.555550082544</v>
          </cell>
          <cell r="G15">
            <v>1518.8578752643425</v>
          </cell>
          <cell r="H15">
            <v>1407.3756504263397</v>
          </cell>
          <cell r="I15">
            <v>1315.8118329598121</v>
          </cell>
          <cell r="J15">
            <v>1236.5782451322964</v>
          </cell>
          <cell r="K15">
            <v>1150.0403332518172</v>
          </cell>
        </row>
        <row r="16">
          <cell r="A16" t="str">
            <v xml:space="preserve">    Official Bilateral: less new loans</v>
          </cell>
          <cell r="F16">
            <v>4480.3356982688983</v>
          </cell>
          <cell r="G16">
            <v>4380.4229139655436</v>
          </cell>
          <cell r="H16">
            <v>4284.3024756910881</v>
          </cell>
          <cell r="I16">
            <v>4185.1083203923763</v>
          </cell>
          <cell r="J16">
            <v>4090.723733510712</v>
          </cell>
          <cell r="K16">
            <v>3982.6798143944184</v>
          </cell>
        </row>
        <row r="17">
          <cell r="A17" t="str">
            <v xml:space="preserve">     Of which:  Paris Club</v>
          </cell>
          <cell r="F17">
            <v>4405.9385717547839</v>
          </cell>
          <cell r="G17">
            <v>4312.0997123221568</v>
          </cell>
          <cell r="H17">
            <v>4222.0531989184283</v>
          </cell>
          <cell r="I17">
            <v>4128.9329684904433</v>
          </cell>
          <cell r="J17">
            <v>4038.4666833235046</v>
          </cell>
          <cell r="K17">
            <v>3933.0349030168104</v>
          </cell>
        </row>
        <row r="18">
          <cell r="A18" t="str">
            <v xml:space="preserve">    Commercial</v>
          </cell>
          <cell r="F18">
            <v>231.82716847048474</v>
          </cell>
          <cell r="G18">
            <v>231.82716847048474</v>
          </cell>
          <cell r="H18">
            <v>231.82716847048474</v>
          </cell>
          <cell r="I18">
            <v>231.82716847048474</v>
          </cell>
          <cell r="J18">
            <v>231.82716847048474</v>
          </cell>
          <cell r="K18">
            <v>231.82716847048474</v>
          </cell>
        </row>
        <row r="19">
          <cell r="A19" t="str">
            <v xml:space="preserve">    New debt</v>
          </cell>
          <cell r="F19">
            <v>0</v>
          </cell>
          <cell r="G19">
            <v>350.55292945030408</v>
          </cell>
          <cell r="H19">
            <v>796.46136950805749</v>
          </cell>
          <cell r="I19">
            <v>1236.0883699437481</v>
          </cell>
          <cell r="J19">
            <v>1702.9661205537213</v>
          </cell>
          <cell r="K19">
            <v>2215.1924469549863</v>
          </cell>
        </row>
        <row r="20">
          <cell r="A20" t="str">
            <v xml:space="preserve">       Of which:  multilateral</v>
          </cell>
          <cell r="F20">
            <v>0</v>
          </cell>
          <cell r="G20">
            <v>197.75111968681219</v>
          </cell>
          <cell r="H20">
            <v>452.4574605129506</v>
          </cell>
          <cell r="I20">
            <v>678.73761920912079</v>
          </cell>
          <cell r="J20">
            <v>915.19103887603535</v>
          </cell>
          <cell r="K20">
            <v>1174.5126559131604</v>
          </cell>
        </row>
        <row r="21">
          <cell r="A21" t="str">
            <v>Nominal debt before rescheduling</v>
          </cell>
          <cell r="F21">
            <v>7678.9449600214793</v>
          </cell>
          <cell r="G21">
            <v>7511.1881442628537</v>
          </cell>
          <cell r="H21">
            <v>7501.243456479624</v>
          </cell>
          <cell r="I21">
            <v>7523.0022720488987</v>
          </cell>
          <cell r="J21">
            <v>7583.559408530059</v>
          </cell>
          <cell r="K21">
            <v>7615.0859920347757</v>
          </cell>
        </row>
        <row r="22">
          <cell r="A22" t="str">
            <v xml:space="preserve">    Multilateral</v>
          </cell>
        </row>
        <row r="23">
          <cell r="A23" t="str">
            <v xml:space="preserve">    Official Bilateral</v>
          </cell>
        </row>
        <row r="24">
          <cell r="A24" t="str">
            <v xml:space="preserve">     o/w Paris Club</v>
          </cell>
        </row>
        <row r="25">
          <cell r="A25" t="str">
            <v xml:space="preserve">    Commercial</v>
          </cell>
        </row>
        <row r="26">
          <cell r="A26" t="str">
            <v xml:space="preserve">    New debt</v>
          </cell>
          <cell r="F26">
            <v>0</v>
          </cell>
          <cell r="G26">
            <v>350.55292945030408</v>
          </cell>
          <cell r="H26">
            <v>796.46136950805749</v>
          </cell>
          <cell r="I26">
            <v>1236.0883699437481</v>
          </cell>
          <cell r="J26">
            <v>1702.9661205537213</v>
          </cell>
          <cell r="K26">
            <v>2215.1924469549863</v>
          </cell>
        </row>
        <row r="27">
          <cell r="A27" t="str">
            <v xml:space="preserve">     o/w Multilateral</v>
          </cell>
          <cell r="F27">
            <v>0</v>
          </cell>
          <cell r="G27">
            <v>197.75111968681219</v>
          </cell>
          <cell r="H27">
            <v>452.4574605129506</v>
          </cell>
          <cell r="I27">
            <v>678.73761920912079</v>
          </cell>
          <cell r="J27">
            <v>915.19103887603535</v>
          </cell>
          <cell r="K27">
            <v>1174.5126559131604</v>
          </cell>
        </row>
        <row r="30">
          <cell r="A30" t="str">
            <v>NPV of debt after rescheduling (Naples terms)</v>
          </cell>
          <cell r="F30">
            <v>4896.2639910299586</v>
          </cell>
          <cell r="G30">
            <v>4877.3383868914507</v>
          </cell>
          <cell r="H30">
            <v>4932.9750505073152</v>
          </cell>
          <cell r="I30">
            <v>5019.077812326429</v>
          </cell>
          <cell r="J30">
            <v>5147.4463366523569</v>
          </cell>
          <cell r="K30">
            <v>5288.938031729067</v>
          </cell>
        </row>
        <row r="31">
          <cell r="A31" t="str">
            <v xml:space="preserve">    Multilateral</v>
          </cell>
          <cell r="F31">
            <v>1196.1020713170217</v>
          </cell>
          <cell r="G31">
            <v>1165.3370073683307</v>
          </cell>
          <cell r="H31">
            <v>1176.4484278245664</v>
          </cell>
          <cell r="I31">
            <v>1202.7865713837959</v>
          </cell>
          <cell r="J31">
            <v>1251.4629346671461</v>
          </cell>
          <cell r="K31">
            <v>1307.2090605836815</v>
          </cell>
        </row>
        <row r="32">
          <cell r="A32" t="str">
            <v xml:space="preserve">    Official bilateral</v>
          </cell>
          <cell r="F32">
            <v>3498.1324648042523</v>
          </cell>
          <cell r="G32">
            <v>3509.0190304369112</v>
          </cell>
          <cell r="H32">
            <v>3552.5474319396576</v>
          </cell>
          <cell r="I32">
            <v>3611.2692342055561</v>
          </cell>
          <cell r="J32">
            <v>3689.8704845806274</v>
          </cell>
          <cell r="K32">
            <v>3774.4748302734342</v>
          </cell>
        </row>
        <row r="33">
          <cell r="A33" t="str">
            <v xml:space="preserve">     Of which:  Paris Club</v>
          </cell>
          <cell r="F33">
            <v>3451.7647491762755</v>
          </cell>
          <cell r="G33">
            <v>3374.9318470540557</v>
          </cell>
          <cell r="H33">
            <v>3305.1674487777955</v>
          </cell>
          <cell r="I33">
            <v>3234.0994797880358</v>
          </cell>
          <cell r="J33">
            <v>3166.7786828105354</v>
          </cell>
          <cell r="K33">
            <v>3086.3295429253312</v>
          </cell>
        </row>
        <row r="34">
          <cell r="A34" t="str">
            <v xml:space="preserve">    Commercial</v>
          </cell>
          <cell r="F34">
            <v>202.0294549086847</v>
          </cell>
          <cell r="G34">
            <v>202.98234908620924</v>
          </cell>
          <cell r="H34">
            <v>203.97919074309212</v>
          </cell>
          <cell r="I34">
            <v>205.02200673707631</v>
          </cell>
          <cell r="J34">
            <v>206.11291740458381</v>
          </cell>
          <cell r="K34">
            <v>207.25414087195188</v>
          </cell>
        </row>
        <row r="35">
          <cell r="A35" t="str">
            <v xml:space="preserve">NPV of debt before rescheduling </v>
          </cell>
          <cell r="F35">
            <v>7178.8086124098627</v>
          </cell>
          <cell r="G35">
            <v>6835.1496784557667</v>
          </cell>
          <cell r="H35">
            <v>6606.5785789946094</v>
          </cell>
          <cell r="I35">
            <v>6433.8238312225039</v>
          </cell>
          <cell r="J35">
            <v>6299.4095131619924</v>
          </cell>
          <cell r="K35">
            <v>6127.3943616715569</v>
          </cell>
        </row>
        <row r="36">
          <cell r="A36" t="str">
            <v>Existing debt</v>
          </cell>
          <cell r="F36">
            <v>7178.8086124098627</v>
          </cell>
          <cell r="G36">
            <v>6656.1808244336307</v>
          </cell>
          <cell r="H36">
            <v>6198.6327095156203</v>
          </cell>
          <cell r="I36">
            <v>5786.7572840713437</v>
          </cell>
          <cell r="J36">
            <v>5391.4146549848429</v>
          </cell>
          <cell r="K36">
            <v>4927.854451482588</v>
          </cell>
        </row>
        <row r="37">
          <cell r="A37" t="str">
            <v>New debt</v>
          </cell>
          <cell r="F37">
            <v>0</v>
          </cell>
          <cell r="G37">
            <v>178.96885402213582</v>
          </cell>
          <cell r="H37">
            <v>407.94586947898887</v>
          </cell>
          <cell r="I37">
            <v>647.06654715116042</v>
          </cell>
          <cell r="J37">
            <v>907.99485817714947</v>
          </cell>
          <cell r="K37">
            <v>1199.5399101889689</v>
          </cell>
        </row>
        <row r="39">
          <cell r="F39" t="str">
            <v>(in percent of exports of goods and services) 2/</v>
          </cell>
        </row>
        <row r="40">
          <cell r="A40" t="str">
            <v>NPV of debt after recheduling 3/</v>
          </cell>
          <cell r="F40">
            <v>214.09233228700097</v>
          </cell>
          <cell r="G40">
            <v>200.5093982667959</v>
          </cell>
          <cell r="H40">
            <v>190.24573638043285</v>
          </cell>
          <cell r="I40">
            <v>178.74211063371231</v>
          </cell>
          <cell r="J40">
            <v>176.44679554962556</v>
          </cell>
          <cell r="K40">
            <v>171.15228521710506</v>
          </cell>
        </row>
        <row r="41">
          <cell r="A41" t="str">
            <v>of which: multilateral</v>
          </cell>
          <cell r="F41">
            <v>52.300342173279503</v>
          </cell>
          <cell r="G41">
            <v>47.907486335877437</v>
          </cell>
          <cell r="H41">
            <v>45.371058068106322</v>
          </cell>
          <cell r="I41">
            <v>42.834285191401541</v>
          </cell>
          <cell r="J41">
            <v>42.898285893497331</v>
          </cell>
          <cell r="K41">
            <v>42.301841434557232</v>
          </cell>
        </row>
        <row r="42">
          <cell r="A42" t="str">
            <v>NPV of debt before recheduling 3/</v>
          </cell>
          <cell r="F42">
            <v>313.89808263780623</v>
          </cell>
          <cell r="G42">
            <v>273.63834657221537</v>
          </cell>
          <cell r="H42">
            <v>239.05724888115122</v>
          </cell>
          <cell r="I42">
            <v>206.08112672405207</v>
          </cell>
          <cell r="J42">
            <v>184.80966621791777</v>
          </cell>
          <cell r="K42">
            <v>159.46746691467638</v>
          </cell>
        </row>
        <row r="44">
          <cell r="A44" t="str">
            <v>Debt service</v>
          </cell>
          <cell r="F44">
            <v>0</v>
          </cell>
          <cell r="G44">
            <v>15.844175989279041</v>
          </cell>
          <cell r="H44">
            <v>14.402673888557688</v>
          </cell>
          <cell r="I44">
            <v>12.903545013174575</v>
          </cell>
          <cell r="J44">
            <v>11.279086675075279</v>
          </cell>
          <cell r="K44">
            <v>10.836387145750013</v>
          </cell>
        </row>
        <row r="45">
          <cell r="A45" t="str">
            <v>o/w multilateral</v>
          </cell>
          <cell r="F45">
            <v>0</v>
          </cell>
          <cell r="G45">
            <v>6.5853679907865557</v>
          </cell>
          <cell r="H45">
            <v>5.6890520286756203</v>
          </cell>
          <cell r="I45">
            <v>4.5987045527079138</v>
          </cell>
          <cell r="J45">
            <v>3.7731955922620837</v>
          </cell>
          <cell r="K45">
            <v>3.627021230078066</v>
          </cell>
        </row>
        <row r="47">
          <cell r="F47" t="str">
            <v>(in percent)</v>
          </cell>
        </row>
        <row r="48">
          <cell r="A48" t="str">
            <v>NPV of debt-to-revenue ratio (after resched.) 4/</v>
          </cell>
          <cell r="F48">
            <v>343.91371831196022</v>
          </cell>
          <cell r="G48">
            <v>287.44191808149083</v>
          </cell>
          <cell r="H48">
            <v>270.14282167708978</v>
          </cell>
          <cell r="I48">
            <v>264.18492837646733</v>
          </cell>
          <cell r="J48">
            <v>240.06578394437298</v>
          </cell>
          <cell r="K48">
            <v>220.32608312369445</v>
          </cell>
        </row>
        <row r="49">
          <cell r="A49" t="str">
            <v>NPV of debt-to-revenue ratio (before resched.) 4/</v>
          </cell>
          <cell r="F49">
            <v>504.23971572342731</v>
          </cell>
          <cell r="G49">
            <v>402.82391298291867</v>
          </cell>
          <cell r="H49">
            <v>361.79379799974424</v>
          </cell>
          <cell r="I49">
            <v>338.65171085093749</v>
          </cell>
          <cell r="J49">
            <v>293.79085943951418</v>
          </cell>
          <cell r="K49">
            <v>255.25441806319517</v>
          </cell>
        </row>
        <row r="50">
          <cell r="A50" t="str">
            <v>NPV of debt-to-GDP ratio (after rescheduling)</v>
          </cell>
          <cell r="F50">
            <v>53.299164479312523</v>
          </cell>
          <cell r="G50">
            <v>54.646540650844642</v>
          </cell>
          <cell r="H50">
            <v>51.588211333267473</v>
          </cell>
          <cell r="I50">
            <v>48.285871428669786</v>
          </cell>
          <cell r="J50">
            <v>45.169900529984119</v>
          </cell>
          <cell r="K50">
            <v>42.447296666404199</v>
          </cell>
        </row>
        <row r="51">
          <cell r="A51" t="str">
            <v>NPV of debt-to-GDP ratio (before rescheduling)</v>
          </cell>
          <cell r="F51">
            <v>78.146215502128442</v>
          </cell>
          <cell r="G51">
            <v>74.576998179864106</v>
          </cell>
          <cell r="H51">
            <v>64.824243163952318</v>
          </cell>
          <cell r="I51">
            <v>55.671306294825499</v>
          </cell>
          <cell r="J51">
            <v>47.310772712191806</v>
          </cell>
          <cell r="K51">
            <v>39.549357276655115</v>
          </cell>
        </row>
        <row r="52">
          <cell r="A52" t="str">
            <v>Grant element in total debt</v>
          </cell>
          <cell r="F52">
            <v>22.987089549689671</v>
          </cell>
          <cell r="G52">
            <v>24.751719168765121</v>
          </cell>
          <cell r="H52">
            <v>26.592269023243094</v>
          </cell>
          <cell r="I52">
            <v>27.978244367902143</v>
          </cell>
          <cell r="J52">
            <v>29.118991875937503</v>
          </cell>
          <cell r="K52">
            <v>30.222696331915849</v>
          </cell>
        </row>
        <row r="53">
          <cell r="A53" t="str">
            <v>Grant element in new borrowing</v>
          </cell>
          <cell r="F53">
            <v>0</v>
          </cell>
          <cell r="G53">
            <v>48.946695638009999</v>
          </cell>
          <cell r="H53">
            <v>48.780206410894635</v>
          </cell>
          <cell r="I53">
            <v>47.652080313593828</v>
          </cell>
          <cell r="J53">
            <v>46.681566519836935</v>
          </cell>
          <cell r="K53">
            <v>45.849404107626768</v>
          </cell>
        </row>
        <row r="55">
          <cell r="A55" t="str">
            <v>Sources: Cameroonian authorities; and staff estimates and projections.</v>
          </cell>
        </row>
        <row r="57">
          <cell r="A57" t="str">
            <v>1/ All debt indicators refer to public and publicly guaranteed (PPG) debt and are defined after rescheduling, unless otherwise indicated.</v>
          </cell>
        </row>
        <row r="58">
          <cell r="A58" t="str">
            <v>2/ As defined in IMF, Balance of Payments Manual, 5th edition, 1993.</v>
          </cell>
        </row>
        <row r="59">
          <cell r="A59" t="str">
            <v>3/ Based on a three-year average of exports on the previous year (e.g., export average over 1997-99 for NPV of debt-to-exports ratio in 1999).</v>
          </cell>
        </row>
        <row r="60">
          <cell r="A60" t="str">
            <v>4/ Revenues are defined as central government revenues, excluding grants.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External Sustainability-Arg"/>
      <sheetName val="Instructions"/>
      <sheetName val="Input_external"/>
      <sheetName val="Input_DRBOP"/>
      <sheetName val="Input_DRBOP-AltSc"/>
      <sheetName val="NEWDEBT"/>
      <sheetName val="NEWDEBT-AltSC"/>
      <sheetName val="DS-Resch"/>
      <sheetName val="NEWDEBT-Resched"/>
      <sheetName val="Table-NoDR"/>
      <sheetName val="Tablita-NoDR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-NoDR"/>
      <sheetName val="ExtSust-Arg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B2" t="str">
            <v xml:space="preserve">Table --. Dominican Republic: External Sustainability Framework–Gross External Financing Need, 1998–2008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1992</v>
          </cell>
          <cell r="D8">
            <v>1993</v>
          </cell>
          <cell r="E8">
            <v>1994</v>
          </cell>
          <cell r="F8">
            <v>1995</v>
          </cell>
          <cell r="G8">
            <v>1996</v>
          </cell>
          <cell r="H8">
            <v>1997</v>
          </cell>
          <cell r="I8">
            <v>1998</v>
          </cell>
          <cell r="J8">
            <v>1999</v>
          </cell>
          <cell r="K8">
            <v>2000</v>
          </cell>
          <cell r="L8">
            <v>2001</v>
          </cell>
          <cell r="M8">
            <v>2002</v>
          </cell>
          <cell r="O8">
            <v>2003</v>
          </cell>
          <cell r="P8">
            <v>2004</v>
          </cell>
          <cell r="Q8">
            <v>2005</v>
          </cell>
          <cell r="R8">
            <v>2006</v>
          </cell>
          <cell r="S8">
            <v>2007</v>
          </cell>
          <cell r="T8">
            <v>2008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1.3226000368926654</v>
          </cell>
          <cell r="E12">
            <v>0.79154002538909851</v>
          </cell>
          <cell r="F12">
            <v>0.74086002908544546</v>
          </cell>
          <cell r="G12">
            <v>0.89662005479419549</v>
          </cell>
          <cell r="H12">
            <v>0.93553014646825938</v>
          </cell>
          <cell r="I12">
            <v>1.01997000496976</v>
          </cell>
          <cell r="J12">
            <v>0.29790000411850409</v>
          </cell>
          <cell r="K12">
            <v>0.62797999999999998</v>
          </cell>
          <cell r="L12">
            <v>0.72820999999999991</v>
          </cell>
          <cell r="M12">
            <v>1.4860199999999999</v>
          </cell>
          <cell r="O12">
            <v>1.7145885744587064</v>
          </cell>
          <cell r="P12">
            <v>0.70656081871591359</v>
          </cell>
          <cell r="Q12">
            <v>0.48136794161192786</v>
          </cell>
          <cell r="R12">
            <v>0.4146548958391848</v>
          </cell>
          <cell r="S12">
            <v>0.32059067253660034</v>
          </cell>
          <cell r="T12">
            <v>0.24485987745476812</v>
          </cell>
        </row>
        <row r="13">
          <cell r="B13" t="str">
            <v>in percent of GDP</v>
          </cell>
          <cell r="D13">
            <v>13.60440141586464</v>
          </cell>
          <cell r="E13">
            <v>7.3707149737348043</v>
          </cell>
          <cell r="F13">
            <v>6.1216905641696897</v>
          </cell>
          <cell r="G13">
            <v>6.6184905438639809</v>
          </cell>
          <cell r="H13">
            <v>6.172415767658026</v>
          </cell>
          <cell r="I13">
            <v>6.3629059320987045</v>
          </cell>
          <cell r="J13">
            <v>1.6942026715432144</v>
          </cell>
          <cell r="K13">
            <v>3.1576301426542392</v>
          </cell>
          <cell r="L13">
            <v>3.3614147009978375</v>
          </cell>
          <cell r="M13">
            <v>6.9819644283133879</v>
          </cell>
          <cell r="O13">
            <v>10.739626976356265</v>
          </cell>
          <cell r="P13">
            <v>4.4522407978310428</v>
          </cell>
          <cell r="Q13">
            <v>2.6711223971633733</v>
          </cell>
          <cell r="R13">
            <v>2.1158316086418645</v>
          </cell>
          <cell r="S13">
            <v>1.5461743395617482</v>
          </cell>
          <cell r="T13">
            <v>1.111073604992006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2004-08</v>
          </cell>
          <cell r="O20">
            <v>1.7145885744587062</v>
          </cell>
          <cell r="P20">
            <v>0.79562212152302547</v>
          </cell>
          <cell r="Q20">
            <v>0.88982042739560963</v>
          </cell>
          <cell r="R20">
            <v>1.8678206264896613</v>
          </cell>
          <cell r="S20">
            <v>1.6389771642815378</v>
          </cell>
          <cell r="T20">
            <v>1.8139010658890218</v>
          </cell>
        </row>
        <row r="21">
          <cell r="B21" t="str">
            <v>A2. Country-specific shock in 2004, with reduction in GDP growth (relative to baseline) of one standard deviation</v>
          </cell>
          <cell r="O21">
            <v>1.7145885744587064</v>
          </cell>
          <cell r="P21">
            <v>0.90189758160687072</v>
          </cell>
          <cell r="Q21">
            <v>0.9043271460766299</v>
          </cell>
          <cell r="R21">
            <v>1.1000131922738257</v>
          </cell>
          <cell r="S21">
            <v>1.2332022203664887</v>
          </cell>
          <cell r="T21">
            <v>1.3925577879255036</v>
          </cell>
        </row>
        <row r="22">
          <cell r="B22" t="str">
            <v>A3. Selected variables are consistent with market forecast in 2004-08</v>
          </cell>
          <cell r="O22">
            <v>1.7145885744587062</v>
          </cell>
          <cell r="P22">
            <v>0.79736673070274844</v>
          </cell>
          <cell r="Q22">
            <v>1.6941243987509744</v>
          </cell>
          <cell r="R22">
            <v>3.0412025573028951</v>
          </cell>
          <cell r="S22">
            <v>2.9505886291156314</v>
          </cell>
          <cell r="T22">
            <v>3.3313378935167983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2004 and 2005</v>
          </cell>
          <cell r="O26">
            <v>1.7145885744587062</v>
          </cell>
          <cell r="P26">
            <v>0.68028662115005578</v>
          </cell>
          <cell r="Q26">
            <v>0.5113087261906526</v>
          </cell>
          <cell r="R26">
            <v>0.42933218452709015</v>
          </cell>
          <cell r="S26">
            <v>0.38466285789691806</v>
          </cell>
          <cell r="T26">
            <v>0.25890296981770689</v>
          </cell>
        </row>
        <row r="27">
          <cell r="B27" t="str">
            <v>B2. Real GDP growth is at historical average minus two standard deviations in 2004 and 2005</v>
          </cell>
          <cell r="O27">
            <v>1.7145885744587062</v>
          </cell>
          <cell r="P27">
            <v>0.66505941862852358</v>
          </cell>
          <cell r="Q27">
            <v>0.47991100542533704</v>
          </cell>
          <cell r="R27">
            <v>0.41888941546829017</v>
          </cell>
          <cell r="S27">
            <v>0.37471638446618749</v>
          </cell>
          <cell r="T27">
            <v>0.24745729620745116</v>
          </cell>
        </row>
        <row r="28">
          <cell r="B28" t="str">
            <v>B3. Change in US dollar GDP deflator is at historical average minus two standard deviations in 2004 and 2005</v>
          </cell>
          <cell r="O28">
            <v>1.7145885744587062</v>
          </cell>
          <cell r="P28">
            <v>0.63613511637147957</v>
          </cell>
          <cell r="Q28">
            <v>0.46239906692511012</v>
          </cell>
          <cell r="R28">
            <v>0.52421623071926615</v>
          </cell>
          <cell r="S28">
            <v>0.44616500764019168</v>
          </cell>
          <cell r="T28">
            <v>0.35455816499969717</v>
          </cell>
        </row>
        <row r="29">
          <cell r="B29" t="str">
            <v xml:space="preserve">B4. Non-interest current account is at historical average minus two standard deviations in 2004 and 2005 </v>
          </cell>
          <cell r="O29">
            <v>1.7145885744587062</v>
          </cell>
          <cell r="P29">
            <v>2.6265543017703141</v>
          </cell>
          <cell r="Q29">
            <v>2.6316655724798901</v>
          </cell>
          <cell r="R29">
            <v>1.3389650682128198</v>
          </cell>
          <cell r="S29">
            <v>1.2458232439961676</v>
          </cell>
          <cell r="T29">
            <v>1.250878276883352</v>
          </cell>
        </row>
        <row r="30">
          <cell r="B30" t="str">
            <v>B5. Combination of 2-5 using one standard deviation shocks</v>
          </cell>
          <cell r="O30">
            <v>1.7145885744587062</v>
          </cell>
          <cell r="P30">
            <v>2.4318848725818056</v>
          </cell>
          <cell r="Q30">
            <v>2.1951229733469297</v>
          </cell>
          <cell r="R30">
            <v>1.1694739579918236</v>
          </cell>
          <cell r="S30">
            <v>1.0676086129616564</v>
          </cell>
          <cell r="T30">
            <v>1.0627802785778773</v>
          </cell>
        </row>
        <row r="31">
          <cell r="B31" t="str">
            <v>B6. One time 30 percent nominal depreciation in 2004</v>
          </cell>
          <cell r="O31">
            <v>1.7145885744587062</v>
          </cell>
          <cell r="P31">
            <v>0.61806862077550473</v>
          </cell>
          <cell r="Q31">
            <v>0.46538524265054421</v>
          </cell>
          <cell r="R31">
            <v>0.47540387583187826</v>
          </cell>
          <cell r="S31">
            <v>0.41117402479307236</v>
          </cell>
          <cell r="T31">
            <v>0.30448588406997645</v>
          </cell>
        </row>
        <row r="33">
          <cell r="B33" t="str">
            <v>Gross external financing need in percent of GDP 2/</v>
          </cell>
        </row>
        <row r="35">
          <cell r="B35" t="str">
            <v>A. Alternative Scenarios</v>
          </cell>
        </row>
        <row r="37">
          <cell r="B37" t="str">
            <v xml:space="preserve">A1. Key variables are at their historical averages in 2004-08 </v>
          </cell>
          <cell r="O37">
            <v>10.739626976356263</v>
          </cell>
          <cell r="P37">
            <v>4.5677799860451325</v>
          </cell>
          <cell r="Q37">
            <v>4.6824134096707954</v>
          </cell>
          <cell r="R37">
            <v>9.008896680241687</v>
          </cell>
          <cell r="S37">
            <v>7.2456674494786721</v>
          </cell>
          <cell r="T37">
            <v>7.3500136690662856</v>
          </cell>
        </row>
        <row r="38">
          <cell r="B38" t="str">
            <v xml:space="preserve">A2. Country-specific shock in 2004, with reduction in GDP growth (relative to baseline) of one standard deviation </v>
          </cell>
          <cell r="O38">
            <v>10.739626976356265</v>
          </cell>
          <cell r="P38">
            <v>5.8027688413537133</v>
          </cell>
          <cell r="Q38">
            <v>5.1237879344431612</v>
          </cell>
          <cell r="R38">
            <v>5.7311417563725584</v>
          </cell>
          <cell r="S38">
            <v>6.0728258977802918</v>
          </cell>
          <cell r="T38">
            <v>6.4518963641314571</v>
          </cell>
        </row>
        <row r="39">
          <cell r="B39" t="str">
            <v>A3. Selected variables are consistent with  market forecast in 2004-08</v>
          </cell>
          <cell r="O39">
            <v>10.739626976356263</v>
          </cell>
          <cell r="P39">
            <v>4.6641232662004333</v>
          </cell>
          <cell r="Q39">
            <v>8.9103385645483542</v>
          </cell>
          <cell r="R39">
            <v>12.896890730007135</v>
          </cell>
          <cell r="S39">
            <v>10.088790458603663</v>
          </cell>
          <cell r="T39">
            <v>9.184169423679041</v>
          </cell>
        </row>
        <row r="41">
          <cell r="B41" t="str">
            <v>B. Bound Tests</v>
          </cell>
        </row>
        <row r="43">
          <cell r="B43" t="str">
            <v>B1. Nominal interest rate is at historical average plus two standard deviations in 2004 and 2005</v>
          </cell>
          <cell r="O43">
            <v>10.739626976356263</v>
          </cell>
          <cell r="P43">
            <v>4.2866796016334101</v>
          </cell>
          <cell r="Q43">
            <v>2.8372645378490744</v>
          </cell>
          <cell r="R43">
            <v>2.1907244210664785</v>
          </cell>
          <cell r="S43">
            <v>1.855187599679156</v>
          </cell>
          <cell r="T43">
            <v>1.1747953932209017</v>
          </cell>
        </row>
        <row r="44">
          <cell r="B44" t="str">
            <v>B2. Real GDP growth is at historical average minus two standard deviations in 2004 and 2005</v>
          </cell>
          <cell r="O44">
            <v>10.739626976356263</v>
          </cell>
          <cell r="P44">
            <v>4.0805752440563063</v>
          </cell>
          <cell r="Q44">
            <v>2.6632592351587414</v>
          </cell>
          <cell r="R44">
            <v>2.1376165192736543</v>
          </cell>
          <cell r="S44">
            <v>1.8073670848643888</v>
          </cell>
          <cell r="T44">
            <v>1.122952982640864</v>
          </cell>
        </row>
        <row r="45">
          <cell r="B45" t="str">
            <v>B3. Change in US dollar GDP deflator is at historical average minus two standard deviations in 2004 and 2005</v>
          </cell>
          <cell r="O45">
            <v>10.739626976356263</v>
          </cell>
          <cell r="P45">
            <v>4.243083689129941</v>
          </cell>
          <cell r="Q45">
            <v>3.1137211773766853</v>
          </cell>
          <cell r="R45">
            <v>3.2460179179469346</v>
          </cell>
          <cell r="S45">
            <v>2.6112546767755567</v>
          </cell>
          <cell r="T45">
            <v>1.9523552282424073</v>
          </cell>
        </row>
        <row r="46">
          <cell r="B46" t="str">
            <v xml:space="preserve">B4. Non-interest current account is at historical average minus two standard deviations in 2004 and 2005 </v>
          </cell>
          <cell r="O46">
            <v>10.739626976356263</v>
          </cell>
          <cell r="P46">
            <v>16.55066614267248</v>
          </cell>
          <cell r="Q46">
            <v>14.603176166978503</v>
          </cell>
          <cell r="R46">
            <v>6.8322468699145018</v>
          </cell>
          <cell r="S46">
            <v>6.0084715386613041</v>
          </cell>
          <cell r="T46">
            <v>5.6759721149485163</v>
          </cell>
        </row>
        <row r="47">
          <cell r="B47" t="str">
            <v>B5. Combination of 2-5 using one standard deviation shocks</v>
          </cell>
          <cell r="O47">
            <v>10.739626976356263</v>
          </cell>
          <cell r="P47">
            <v>14.833970868205054</v>
          </cell>
          <cell r="Q47">
            <v>13.039423907307162</v>
          </cell>
          <cell r="R47">
            <v>6.388042291783294</v>
          </cell>
          <cell r="S47">
            <v>5.511915762154028</v>
          </cell>
          <cell r="T47">
            <v>5.1623995419834587</v>
          </cell>
        </row>
        <row r="48">
          <cell r="B48" t="str">
            <v>B6. One time 30 percent nominal depreciation in 2004</v>
          </cell>
          <cell r="O48">
            <v>10.739626976356263</v>
          </cell>
          <cell r="P48">
            <v>4.3597791092844833</v>
          </cell>
          <cell r="Q48">
            <v>2.8908657890697196</v>
          </cell>
          <cell r="R48">
            <v>2.7155369591203797</v>
          </cell>
          <cell r="S48">
            <v>2.2198925131198104</v>
          </cell>
          <cell r="T48">
            <v>1.5466464990826376</v>
          </cell>
        </row>
        <row r="51">
          <cell r="B51" t="str">
            <v>1/ Defined as non-interest current account deficit, plus interest and amortization on medium- and long-term debt, plus short-term debt at end of previous period, plus net private capital outflows.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m9701"/>
      <sheetName val="ana3"/>
      <sheetName val="ana2"/>
      <sheetName val="bo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comp00pub99rev"/>
      <sheetName val="ana3"/>
      <sheetName val="ana2"/>
      <sheetName val="bop1datos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trolSheet"/>
      <sheetName val="Instructions"/>
      <sheetName val="SVI table"/>
    </sheetNames>
    <sheetDataSet>
      <sheetData sheetId="0" refreshError="1"/>
      <sheetData sheetId="1" refreshError="1"/>
      <sheetData sheetId="2">
        <row r="11">
          <cell r="L11" t="str">
            <v>Latest</v>
          </cell>
        </row>
        <row r="12">
          <cell r="F12">
            <v>2000</v>
          </cell>
          <cell r="G12">
            <v>2001</v>
          </cell>
          <cell r="H12">
            <v>2002</v>
          </cell>
          <cell r="I12">
            <v>2003</v>
          </cell>
          <cell r="J12" t="str">
            <v>2004 1/</v>
          </cell>
          <cell r="K12" t="str">
            <v>2005 1/</v>
          </cell>
          <cell r="L12" t="str">
            <v>observation</v>
          </cell>
        </row>
        <row r="14">
          <cell r="E14" t="str">
            <v>Key Economic and Market Indicators</v>
          </cell>
        </row>
        <row r="15">
          <cell r="E15" t="str">
            <v>Real GDP growth (in percent)</v>
          </cell>
          <cell r="F15">
            <v>7.3170553960779428</v>
          </cell>
          <cell r="G15">
            <v>3.98200123402912</v>
          </cell>
          <cell r="H15">
            <v>4.3013242636949167</v>
          </cell>
          <cell r="I15">
            <v>-0.4357056627860123</v>
          </cell>
          <cell r="J15">
            <v>2</v>
          </cell>
          <cell r="K15">
            <v>2.5</v>
          </cell>
          <cell r="L15" t="str">
            <v>Proj</v>
          </cell>
        </row>
        <row r="16">
          <cell r="E16" t="str">
            <v>CPI inflation (period average, in percent)</v>
          </cell>
          <cell r="F16">
            <v>7.7242123406023211</v>
          </cell>
          <cell r="G16">
            <v>8.8828290993785188</v>
          </cell>
          <cell r="H16">
            <v>5.2235241418550737</v>
          </cell>
          <cell r="I16">
            <v>27.44971273943937</v>
          </cell>
          <cell r="J16">
            <v>51.5</v>
          </cell>
          <cell r="K16">
            <v>7.7</v>
          </cell>
          <cell r="L16" t="str">
            <v>Proj</v>
          </cell>
        </row>
        <row r="17">
          <cell r="E17" t="str">
            <v>Short-term (ST) interest rate (in percent)</v>
          </cell>
          <cell r="F17">
            <v>13.7</v>
          </cell>
          <cell r="G17">
            <v>10.1</v>
          </cell>
          <cell r="H17">
            <v>16.8</v>
          </cell>
          <cell r="I17">
            <v>26.36</v>
          </cell>
          <cell r="J17">
            <v>23</v>
          </cell>
          <cell r="K17">
            <v>20</v>
          </cell>
          <cell r="L17">
            <v>38399</v>
          </cell>
        </row>
        <row r="18">
          <cell r="E18" t="str">
            <v>EMBI secondary market spread (bps, end of period)</v>
          </cell>
          <cell r="F18" t="str">
            <v>...</v>
          </cell>
          <cell r="G18">
            <v>423.61904761904759</v>
          </cell>
          <cell r="H18">
            <v>499</v>
          </cell>
          <cell r="I18">
            <v>1141</v>
          </cell>
          <cell r="J18">
            <v>824</v>
          </cell>
          <cell r="K18">
            <v>687</v>
          </cell>
          <cell r="L18">
            <v>38399</v>
          </cell>
        </row>
        <row r="19">
          <cell r="E19" t="str">
            <v>Exchange rate NC/US$ (end of period)</v>
          </cell>
          <cell r="F19">
            <v>16.335932542627692</v>
          </cell>
          <cell r="G19">
            <v>16.834567304432579</v>
          </cell>
          <cell r="H19">
            <v>18.295149808762005</v>
          </cell>
          <cell r="I19">
            <v>37.01</v>
          </cell>
          <cell r="J19">
            <v>30.83</v>
          </cell>
          <cell r="K19">
            <v>29.32</v>
          </cell>
          <cell r="L19">
            <v>38399</v>
          </cell>
        </row>
        <row r="22">
          <cell r="E22" t="str">
            <v>External Sector</v>
          </cell>
        </row>
        <row r="23">
          <cell r="E23" t="str">
            <v>Exchange rate regime</v>
          </cell>
          <cell r="H23" t="str">
            <v>[Describe regime]</v>
          </cell>
        </row>
        <row r="24">
          <cell r="E24" t="str">
            <v>Current account balance (percent of GDP)</v>
          </cell>
          <cell r="F24">
            <v>-5.1988627404725172</v>
          </cell>
          <cell r="G24">
            <v>-3.376045585435731</v>
          </cell>
          <cell r="H24">
            <v>-3.6948473296364832</v>
          </cell>
          <cell r="I24">
            <v>6.3314726567792929</v>
          </cell>
          <cell r="J24">
            <v>5.8124150047243006</v>
          </cell>
          <cell r="K24">
            <v>2.0113851431504339</v>
          </cell>
          <cell r="L24" t="str">
            <v>Proj</v>
          </cell>
        </row>
        <row r="25">
          <cell r="E25" t="str">
            <v>Net FDI inflows (percent of GDP)</v>
          </cell>
          <cell r="F25">
            <v>4.8284564380080521</v>
          </cell>
          <cell r="G25">
            <v>4.9180446990168258</v>
          </cell>
          <cell r="H25">
            <v>4.2453861109783411</v>
          </cell>
          <cell r="I25">
            <v>6.1831002588339681</v>
          </cell>
          <cell r="J25">
            <v>3.5510563450260966</v>
          </cell>
          <cell r="K25">
            <v>3.3539720837369846</v>
          </cell>
          <cell r="L25" t="str">
            <v>Proj</v>
          </cell>
        </row>
        <row r="26">
          <cell r="E26" t="str">
            <v>Exports (percentage change of  US$ value, GNFS)</v>
          </cell>
          <cell r="F26">
            <v>12.1</v>
          </cell>
          <cell r="G26">
            <v>-6.3</v>
          </cell>
          <cell r="H26">
            <v>-1.7</v>
          </cell>
          <cell r="I26">
            <v>8.3745158274342035</v>
          </cell>
          <cell r="J26">
            <v>4.3726053221140981</v>
          </cell>
          <cell r="K26">
            <v>-2.6378195050280051</v>
          </cell>
          <cell r="L26" t="str">
            <v>Proj</v>
          </cell>
        </row>
        <row r="27">
          <cell r="E27" t="str">
            <v xml:space="preserve">Real effective exchange rate ( 1995 = 100)  </v>
          </cell>
          <cell r="F27">
            <v>110.9</v>
          </cell>
          <cell r="G27">
            <v>117.9</v>
          </cell>
          <cell r="H27">
            <v>112.1</v>
          </cell>
          <cell r="I27">
            <v>83.23</v>
          </cell>
          <cell r="J27">
            <v>133.13024311389717</v>
          </cell>
          <cell r="K27">
            <v>110.04266533235207</v>
          </cell>
          <cell r="L27" t="str">
            <v>Proj</v>
          </cell>
        </row>
        <row r="28">
          <cell r="E28" t="str">
            <v>Gross international reserves (GIR) in US$ billion</v>
          </cell>
          <cell r="F28">
            <v>0.63713009920154795</v>
          </cell>
          <cell r="G28">
            <v>1.1553300992015501</v>
          </cell>
          <cell r="H28">
            <v>0.62983009920154798</v>
          </cell>
          <cell r="I28">
            <v>0.27943565825514399</v>
          </cell>
          <cell r="J28">
            <v>0.82483565825514404</v>
          </cell>
          <cell r="K28">
            <v>1.2568815145255701</v>
          </cell>
          <cell r="L28" t="str">
            <v>Proj</v>
          </cell>
        </row>
        <row r="29">
          <cell r="E29" t="str">
            <v xml:space="preserve">GIR in percent of  ST debt  at remaining maturity (RM) </v>
          </cell>
          <cell r="F29">
            <v>67.99172945474173</v>
          </cell>
          <cell r="G29">
            <v>99.688517024310869</v>
          </cell>
          <cell r="H29">
            <v>37.811410983676367</v>
          </cell>
          <cell r="I29">
            <v>22.549925507693519</v>
          </cell>
          <cell r="J29">
            <v>59.268648334226661</v>
          </cell>
          <cell r="K29">
            <v>63.865391343596976</v>
          </cell>
          <cell r="L29" t="str">
            <v>Proj</v>
          </cell>
        </row>
        <row r="30">
          <cell r="E30" t="str">
            <v>GIR in percent of ST debt at RM and banks' FX deposits.</v>
          </cell>
          <cell r="F30">
            <v>47.195</v>
          </cell>
          <cell r="G30">
            <v>45.15</v>
          </cell>
          <cell r="H30">
            <v>20.37</v>
          </cell>
          <cell r="I30">
            <v>9.83</v>
          </cell>
          <cell r="J30">
            <v>24.98</v>
          </cell>
          <cell r="K30">
            <v>32.25</v>
          </cell>
          <cell r="L30" t="str">
            <v>Proj</v>
          </cell>
        </row>
        <row r="31">
          <cell r="E31" t="str">
            <v xml:space="preserve">Net international reserves (NIR) in US$ billion </v>
          </cell>
          <cell r="F31">
            <v>0.44190000000000002</v>
          </cell>
          <cell r="G31">
            <v>0.96220000000000006</v>
          </cell>
          <cell r="H31">
            <v>0.376</v>
          </cell>
          <cell r="I31">
            <v>0.1237</v>
          </cell>
          <cell r="J31">
            <v>0.60219999999999996</v>
          </cell>
          <cell r="K31">
            <v>0.74504658445834704</v>
          </cell>
          <cell r="L31" t="str">
            <v>Proj</v>
          </cell>
        </row>
        <row r="32">
          <cell r="E32" t="str">
            <v xml:space="preserve">Total gross external debt (ED) in percent of GDP </v>
          </cell>
          <cell r="F32">
            <v>17.702757569616445</v>
          </cell>
          <cell r="G32">
            <v>19.036857295703161</v>
          </cell>
          <cell r="H32">
            <v>21.488396264400411</v>
          </cell>
          <cell r="I32">
            <v>36.584586257608528</v>
          </cell>
          <cell r="J32">
            <v>33.458827143592288</v>
          </cell>
          <cell r="K32">
            <v>30.282217209857837</v>
          </cell>
          <cell r="L32" t="str">
            <v>Proj</v>
          </cell>
        </row>
        <row r="33">
          <cell r="E33" t="str">
            <v xml:space="preserve">o/w  ST external debt (original maturity, in percent of total ED) </v>
          </cell>
          <cell r="F33" t="str">
            <v>...</v>
          </cell>
          <cell r="G33" t="str">
            <v>...</v>
          </cell>
          <cell r="H33">
            <v>5.6177763588750214</v>
          </cell>
          <cell r="I33">
            <v>4.0238489920325122</v>
          </cell>
          <cell r="J33">
            <v>5.575190672798489</v>
          </cell>
          <cell r="K33">
            <v>1.5523429947692486</v>
          </cell>
          <cell r="L33" t="str">
            <v>Proj</v>
          </cell>
        </row>
        <row r="34">
          <cell r="E34" t="str">
            <v xml:space="preserve">            ED of domestic private sector (in percent of total ED)</v>
          </cell>
          <cell r="F34">
            <v>18.946796959826276</v>
          </cell>
          <cell r="G34">
            <v>27.842949485276513</v>
          </cell>
          <cell r="H34">
            <v>26.555819682386289</v>
          </cell>
          <cell r="I34">
            <v>37.72926581466232</v>
          </cell>
          <cell r="J34">
            <v>34.512405534341504</v>
          </cell>
          <cell r="K34">
            <v>31.134157580502848</v>
          </cell>
          <cell r="L34" t="str">
            <v>Proj</v>
          </cell>
        </row>
        <row r="35">
          <cell r="E35" t="str">
            <v>ED to foreign official sector (in percent of total ED)</v>
          </cell>
          <cell r="F35">
            <v>81.053203040173727</v>
          </cell>
          <cell r="G35">
            <v>72.15705051472348</v>
          </cell>
          <cell r="H35">
            <v>67.826403958738695</v>
          </cell>
          <cell r="I35">
            <v>58.246885193305175</v>
          </cell>
          <cell r="J35">
            <v>59.912403792860012</v>
          </cell>
          <cell r="K35">
            <v>67.313499424727894</v>
          </cell>
          <cell r="L35" t="str">
            <v>Proj</v>
          </cell>
        </row>
        <row r="36">
          <cell r="E36" t="str">
            <v xml:space="preserve">Total gross external debt in percent of exports of GNFS </v>
          </cell>
          <cell r="F36">
            <v>41.377560827844903</v>
          </cell>
          <cell r="G36">
            <v>49.870417504700413</v>
          </cell>
          <cell r="H36">
            <v>56.289325740374217</v>
          </cell>
          <cell r="I36">
            <v>67.04819952046968</v>
          </cell>
          <cell r="J36">
            <v>66.192177694528382</v>
          </cell>
          <cell r="K36">
            <v>76.535934979293771</v>
          </cell>
          <cell r="L36" t="str">
            <v>Proj</v>
          </cell>
        </row>
        <row r="37">
          <cell r="E37" t="str">
            <v>Gross external financing requirement (in US$ billion) 2/</v>
          </cell>
          <cell r="F37" t="str">
            <v>...</v>
          </cell>
          <cell r="G37">
            <v>1.2645499999999983</v>
          </cell>
          <cell r="H37">
            <v>1.3722099999999999</v>
          </cell>
          <cell r="I37">
            <v>-4.4970000000000024E-2</v>
          </cell>
          <cell r="J37">
            <v>-0.37454467724004531</v>
          </cell>
          <cell r="K37">
            <v>0.3294569872007615</v>
          </cell>
          <cell r="L37" t="str">
            <v>Proj</v>
          </cell>
        </row>
        <row r="40">
          <cell r="E40" t="str">
            <v>Public Sector (PS) 3/</v>
          </cell>
        </row>
        <row r="41">
          <cell r="E41" t="str">
            <v xml:space="preserve">Overall balance (percent of GDP) </v>
          </cell>
          <cell r="F41">
            <v>-1.9924745553358059</v>
          </cell>
          <cell r="G41">
            <v>-2.119574760455706</v>
          </cell>
          <cell r="H41">
            <v>-2.6</v>
          </cell>
          <cell r="I41">
            <v>-7.4673505156427318</v>
          </cell>
          <cell r="J41">
            <v>-6.7105438104329949</v>
          </cell>
          <cell r="K41">
            <v>-3.9402237101714581</v>
          </cell>
          <cell r="L41" t="str">
            <v>Proj</v>
          </cell>
        </row>
        <row r="42">
          <cell r="E42" t="str">
            <v xml:space="preserve">Primary balance (percent of GDP) </v>
          </cell>
          <cell r="F42">
            <v>-0.8</v>
          </cell>
          <cell r="G42">
            <v>-1</v>
          </cell>
          <cell r="H42">
            <v>-1.4</v>
          </cell>
          <cell r="I42">
            <v>-3.3302531442192995</v>
          </cell>
          <cell r="J42">
            <v>-0.89149231444251709</v>
          </cell>
          <cell r="K42">
            <v>1.9195585401812931</v>
          </cell>
          <cell r="L42" t="str">
            <v>Proj</v>
          </cell>
        </row>
        <row r="43">
          <cell r="E43" t="str">
            <v>Debt-stabilizing primary balance (percent of GDP)  4/</v>
          </cell>
          <cell r="F43">
            <v>2.2511506627966198</v>
          </cell>
          <cell r="G43">
            <v>1.19937808064735</v>
          </cell>
          <cell r="H43">
            <v>0.58926222543195295</v>
          </cell>
          <cell r="I43">
            <v>2.7149999999999999</v>
          </cell>
          <cell r="J43">
            <v>2.7250000000000001</v>
          </cell>
          <cell r="K43">
            <v>2.7250000000000001</v>
          </cell>
          <cell r="L43" t="str">
            <v>Proj</v>
          </cell>
        </row>
        <row r="44">
          <cell r="E44" t="str">
            <v>Gross PS financing requirement (in percent of GDP) 5/</v>
          </cell>
          <cell r="F44" t="str">
            <v>...</v>
          </cell>
          <cell r="G44" t="str">
            <v>...</v>
          </cell>
          <cell r="H44">
            <v>4.3135072615706607</v>
          </cell>
          <cell r="I44">
            <v>10.944163130031018</v>
          </cell>
          <cell r="J44">
            <v>9.152119368726968</v>
          </cell>
          <cell r="K44">
            <v>7.0860006646121141</v>
          </cell>
          <cell r="L44" t="str">
            <v>Proj</v>
          </cell>
        </row>
        <row r="45">
          <cell r="E45" t="str">
            <v>Public sector gross debt (PSGD, in percent of GDP)</v>
          </cell>
          <cell r="F45">
            <v>24.531400487943202</v>
          </cell>
          <cell r="G45">
            <v>23.336857295703162</v>
          </cell>
          <cell r="H45">
            <v>26.788396264400411</v>
          </cell>
          <cell r="I45">
            <v>54.319233972668435</v>
          </cell>
          <cell r="J45">
            <v>52.084937745305197</v>
          </cell>
          <cell r="K45">
            <v>49.106891508367511</v>
          </cell>
          <cell r="L45" t="str">
            <v>Proj</v>
          </cell>
        </row>
        <row r="46">
          <cell r="E46" t="str">
            <v>o/w  Exposed to rollover risk (in percent of total PSGD) 6/</v>
          </cell>
          <cell r="F46">
            <v>5.4883931463821627</v>
          </cell>
          <cell r="G46">
            <v>3.8153079378276229</v>
          </cell>
          <cell r="H46">
            <v>6.4141070080418956</v>
          </cell>
          <cell r="I46">
            <v>21.905610047254555</v>
          </cell>
          <cell r="J46">
            <v>24.222709825046778</v>
          </cell>
          <cell r="K46">
            <v>28.031840231180734</v>
          </cell>
          <cell r="L46" t="str">
            <v>Proj</v>
          </cell>
        </row>
        <row r="47">
          <cell r="E47" t="str">
            <v xml:space="preserve">  Exposed to exchange rate risk (in percent of total PSGD) 7/</v>
          </cell>
          <cell r="F47">
            <v>72.163664599243219</v>
          </cell>
          <cell r="G47">
            <v>81.574211362248306</v>
          </cell>
          <cell r="H47">
            <v>80.215314318598203</v>
          </cell>
          <cell r="I47">
            <v>67.351071769562566</v>
          </cell>
          <cell r="J47">
            <v>64.238969252887671</v>
          </cell>
          <cell r="K47">
            <v>61.665921583934782</v>
          </cell>
          <cell r="L47" t="str">
            <v>Proj</v>
          </cell>
        </row>
        <row r="48">
          <cell r="E48" t="str">
            <v xml:space="preserve">  Exposed to interest rate risk (in percent of total PSGD) 8/</v>
          </cell>
          <cell r="L48" t="str">
            <v>Proj</v>
          </cell>
        </row>
        <row r="49">
          <cell r="E49" t="str">
            <v>Public sector net debt (in percent of GDP)</v>
          </cell>
          <cell r="F49">
            <v>24.531400487943202</v>
          </cell>
          <cell r="G49">
            <v>23.336857295703162</v>
          </cell>
          <cell r="H49">
            <v>26.788396264400411</v>
          </cell>
          <cell r="I49">
            <v>54.319233972668435</v>
          </cell>
          <cell r="J49">
            <v>52.084937745305197</v>
          </cell>
          <cell r="K49">
            <v>49.106891508367511</v>
          </cell>
          <cell r="L49" t="str">
            <v>Proj</v>
          </cell>
        </row>
        <row r="52">
          <cell r="E52" t="str">
            <v>Financial Sector (FS) 9/</v>
          </cell>
        </row>
        <row r="53">
          <cell r="E53" t="str">
            <v>Capital adequacy ratio (in percent)</v>
          </cell>
          <cell r="F53">
            <v>9.8000000000000007</v>
          </cell>
          <cell r="G53">
            <v>11.8</v>
          </cell>
          <cell r="H53">
            <v>12</v>
          </cell>
          <cell r="I53">
            <v>11.4</v>
          </cell>
          <cell r="J53">
            <v>10</v>
          </cell>
          <cell r="K53">
            <v>10</v>
          </cell>
          <cell r="L53">
            <v>38357</v>
          </cell>
        </row>
        <row r="54">
          <cell r="E54" t="str">
            <v xml:space="preserve">NPLs in percent of total loans </v>
          </cell>
          <cell r="F54">
            <v>2.6</v>
          </cell>
          <cell r="G54">
            <v>2.6</v>
          </cell>
          <cell r="H54">
            <v>4.9000000000000004</v>
          </cell>
          <cell r="I54">
            <v>8.9</v>
          </cell>
          <cell r="J54">
            <v>7.3</v>
          </cell>
          <cell r="K54">
            <v>7.7</v>
          </cell>
          <cell r="L54">
            <v>38357</v>
          </cell>
        </row>
        <row r="55">
          <cell r="E55" t="str">
            <v>Provisions in percent of NPLs</v>
          </cell>
          <cell r="F55">
            <v>131.30000000000001</v>
          </cell>
          <cell r="G55">
            <v>123.2</v>
          </cell>
          <cell r="H55">
            <v>70.900000000000006</v>
          </cell>
          <cell r="I55">
            <v>65</v>
          </cell>
          <cell r="J55">
            <v>110.8</v>
          </cell>
          <cell r="K55">
            <v>113.3</v>
          </cell>
          <cell r="L55">
            <v>38357</v>
          </cell>
        </row>
        <row r="56">
          <cell r="E56" t="str">
            <v>Return on average assets (in percent)</v>
          </cell>
          <cell r="F56">
            <v>2.1</v>
          </cell>
          <cell r="G56">
            <v>1.9</v>
          </cell>
          <cell r="H56">
            <v>2.2999999999999998</v>
          </cell>
          <cell r="I56">
            <v>-0.01</v>
          </cell>
          <cell r="J56">
            <v>2.7</v>
          </cell>
          <cell r="K56">
            <v>1.1000000000000001</v>
          </cell>
          <cell r="L56">
            <v>38357</v>
          </cell>
        </row>
        <row r="57">
          <cell r="E57" t="str">
            <v>Return on equity (in percent)</v>
          </cell>
          <cell r="F57">
            <v>17.2</v>
          </cell>
          <cell r="G57">
            <v>19</v>
          </cell>
          <cell r="H57">
            <v>21.2</v>
          </cell>
          <cell r="I57">
            <v>-0.5</v>
          </cell>
          <cell r="J57">
            <v>19</v>
          </cell>
          <cell r="K57">
            <v>12.2</v>
          </cell>
          <cell r="L57">
            <v>38357</v>
          </cell>
        </row>
        <row r="58">
          <cell r="E58" t="str">
            <v>FX deposits held by residents (in percent of total deposits)</v>
          </cell>
          <cell r="F58">
            <v>16.187870497036023</v>
          </cell>
          <cell r="G58">
            <v>20.017182130584192</v>
          </cell>
          <cell r="H58">
            <v>26.4</v>
          </cell>
          <cell r="I58">
            <v>30.38092828855924</v>
          </cell>
          <cell r="J58">
            <v>25.6</v>
          </cell>
          <cell r="K58">
            <v>23.5</v>
          </cell>
          <cell r="L58">
            <v>38399</v>
          </cell>
        </row>
        <row r="59">
          <cell r="E59" t="str">
            <v>FX loans to residents (in percent of total loans)</v>
          </cell>
          <cell r="F59">
            <v>24.090014756517462</v>
          </cell>
          <cell r="G59">
            <v>25.583982202447164</v>
          </cell>
          <cell r="H59">
            <v>31</v>
          </cell>
          <cell r="I59">
            <v>33.799999999999997</v>
          </cell>
          <cell r="J59">
            <v>21.236837299896525</v>
          </cell>
          <cell r="K59">
            <v>20.5</v>
          </cell>
          <cell r="L59">
            <v>38399</v>
          </cell>
        </row>
        <row r="60">
          <cell r="E60" t="str">
            <v>Net open forex position (in percent of capital) 10/</v>
          </cell>
          <cell r="F60" t="str">
            <v>...</v>
          </cell>
          <cell r="G60" t="str">
            <v>...</v>
          </cell>
          <cell r="H60" t="str">
            <v>...</v>
          </cell>
          <cell r="I60" t="str">
            <v>...</v>
          </cell>
          <cell r="J60" t="str">
            <v>...</v>
          </cell>
          <cell r="K60" t="str">
            <v>...</v>
          </cell>
          <cell r="L60" t="str">
            <v>date</v>
          </cell>
        </row>
        <row r="61">
          <cell r="E61" t="str">
            <v>Government debt held by FS ( percent of total FS assets)</v>
          </cell>
          <cell r="L61" t="str">
            <v>date</v>
          </cell>
        </row>
        <row r="62">
          <cell r="E62" t="str">
            <v>Credit to private sector (percent change)</v>
          </cell>
          <cell r="F62">
            <v>22.793092929643354</v>
          </cell>
          <cell r="G62">
            <v>24.225885172358353</v>
          </cell>
          <cell r="H62">
            <v>20.3</v>
          </cell>
          <cell r="I62">
            <v>10.809056522727367</v>
          </cell>
          <cell r="J62">
            <v>-6.1250850349380386</v>
          </cell>
          <cell r="K62">
            <v>13.076680681973208</v>
          </cell>
          <cell r="L62" t="str">
            <v>Proj</v>
          </cell>
        </row>
        <row r="64">
          <cell r="E64" t="str">
            <v>Memo item:</v>
          </cell>
        </row>
        <row r="65">
          <cell r="E65" t="str">
            <v>Nominal GDP in billions of U.S. dollars</v>
          </cell>
          <cell r="F65">
            <v>19.888000000000002</v>
          </cell>
          <cell r="G65">
            <v>21.942</v>
          </cell>
          <cell r="H65">
            <v>21.591999999999999</v>
          </cell>
          <cell r="I65">
            <v>16.356999999999999</v>
          </cell>
          <cell r="J65">
            <v>18.428999999999998</v>
          </cell>
          <cell r="K65">
            <v>22.923999999999999</v>
          </cell>
          <cell r="L65" t="str">
            <v>Proj</v>
          </cell>
        </row>
        <row r="67">
          <cell r="E67" t="str">
            <v xml:space="preserve">1/ Staff estimates, projections, or latest available observations as indicated in the last column. </v>
          </cell>
        </row>
        <row r="68">
          <cell r="E68" t="str">
            <v>2/ Current account deficit plus amortization of external debt.</v>
          </cell>
        </row>
        <row r="69">
          <cell r="E69" t="str">
            <v>3/ Public sector covers NFPS (central government plus public enterprises) and central bank.</v>
          </cell>
        </row>
        <row r="70">
          <cell r="E70" t="str">
            <v>4/ Based on averages for the last five years for the relevant variables (i.e., growth, interest rates).</v>
          </cell>
        </row>
        <row r="71">
          <cell r="E71" t="str">
            <v>5/ Overall balance plus debt amortization.</v>
          </cell>
        </row>
        <row r="72">
          <cell r="E72" t="str">
            <v>6/ ST debt and maturing medium- and long-term debt, domestic and external, excluding external debt to official creditors.</v>
          </cell>
        </row>
        <row r="73">
          <cell r="E73" t="str">
            <v>7/ Debt in foreign currency or linked to the exchange rate, domestic and external, excluding external debt on concessional terms.</v>
          </cell>
        </row>
      </sheetData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  <sheetName val="Quarterly Raw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  <sheetName val="M"/>
      <sheetName val="Codi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a 1x"/>
      <sheetName val="Hoja4"/>
      <sheetName val="Gráfico 1x"/>
      <sheetName val="Gráfico 2x"/>
      <sheetName val="Gráfico 3x"/>
      <sheetName val="Hoja5"/>
      <sheetName val="Gráfico 4x"/>
      <sheetName val="Gráfico 5x"/>
      <sheetName val="Gráfico 6x"/>
      <sheetName val="Gráfico 7x"/>
      <sheetName val="Gráfico 8x"/>
      <sheetName val="Gráfico 9x"/>
      <sheetName val="Gráfico 10"/>
      <sheetName val="Hoja6"/>
      <sheetName val="Hoja3"/>
    </sheetNames>
    <sheetDataSet>
      <sheetData sheetId="0"/>
      <sheetData sheetId="1">
        <row r="2">
          <cell r="B2" t="str">
            <v>WTI precio spot</v>
          </cell>
          <cell r="C2" t="str">
            <v>WTI promedio spot</v>
          </cell>
          <cell r="D2" t="str">
            <v>WTI Promedio Marco MEPyD8/25</v>
          </cell>
        </row>
        <row r="3">
          <cell r="A3" t="str">
            <v>enero</v>
          </cell>
          <cell r="B3">
            <v>73.790000000000006</v>
          </cell>
          <cell r="C3">
            <v>65.400000000000006</v>
          </cell>
          <cell r="D3">
            <v>63.6</v>
          </cell>
        </row>
        <row r="4">
          <cell r="B4">
            <v>74.64</v>
          </cell>
          <cell r="C4">
            <v>65.400000000000006</v>
          </cell>
          <cell r="D4">
            <v>63.6</v>
          </cell>
        </row>
        <row r="5">
          <cell r="B5">
            <v>74.31</v>
          </cell>
          <cell r="C5">
            <v>65.400000000000006</v>
          </cell>
          <cell r="D5">
            <v>63.6</v>
          </cell>
        </row>
        <row r="6">
          <cell r="B6">
            <v>74.989999999999995</v>
          </cell>
          <cell r="C6">
            <v>65.400000000000006</v>
          </cell>
          <cell r="D6">
            <v>63.6</v>
          </cell>
        </row>
        <row r="7">
          <cell r="B7">
            <v>73.989999999999995</v>
          </cell>
          <cell r="C7">
            <v>65.400000000000006</v>
          </cell>
          <cell r="D7">
            <v>63.6</v>
          </cell>
        </row>
        <row r="8">
          <cell r="C8">
            <v>65.400000000000006</v>
          </cell>
          <cell r="D8">
            <v>63.6</v>
          </cell>
        </row>
        <row r="9">
          <cell r="B9">
            <v>77.27</v>
          </cell>
          <cell r="C9">
            <v>65.400000000000006</v>
          </cell>
          <cell r="D9">
            <v>63.6</v>
          </cell>
        </row>
        <row r="10">
          <cell r="B10">
            <v>79.569999999999993</v>
          </cell>
          <cell r="C10">
            <v>65.400000000000006</v>
          </cell>
          <cell r="D10">
            <v>63.6</v>
          </cell>
        </row>
        <row r="11">
          <cell r="B11">
            <v>78.2</v>
          </cell>
          <cell r="C11">
            <v>65.400000000000006</v>
          </cell>
          <cell r="D11">
            <v>63.6</v>
          </cell>
        </row>
        <row r="12">
          <cell r="B12">
            <v>80.73</v>
          </cell>
          <cell r="C12">
            <v>65.400000000000006</v>
          </cell>
          <cell r="D12">
            <v>63.6</v>
          </cell>
        </row>
        <row r="13">
          <cell r="B13">
            <v>79.349999999999994</v>
          </cell>
          <cell r="C13">
            <v>65.400000000000006</v>
          </cell>
          <cell r="D13">
            <v>63.6</v>
          </cell>
        </row>
        <row r="14">
          <cell r="B14">
            <v>78.56</v>
          </cell>
          <cell r="C14">
            <v>65.400000000000006</v>
          </cell>
          <cell r="D14">
            <v>63.6</v>
          </cell>
        </row>
        <row r="15">
          <cell r="C15">
            <v>65.400000000000006</v>
          </cell>
          <cell r="D15">
            <v>63.6</v>
          </cell>
        </row>
        <row r="16">
          <cell r="B16">
            <v>76.790000000000006</v>
          </cell>
          <cell r="C16">
            <v>65.400000000000006</v>
          </cell>
          <cell r="D16">
            <v>63.6</v>
          </cell>
        </row>
        <row r="17">
          <cell r="B17">
            <v>76.12</v>
          </cell>
          <cell r="C17">
            <v>65.400000000000006</v>
          </cell>
          <cell r="D17">
            <v>63.6</v>
          </cell>
        </row>
        <row r="18">
          <cell r="B18">
            <v>75.03</v>
          </cell>
          <cell r="C18">
            <v>65.400000000000006</v>
          </cell>
          <cell r="D18">
            <v>63.6</v>
          </cell>
        </row>
        <row r="19">
          <cell r="B19">
            <v>74.97</v>
          </cell>
          <cell r="C19">
            <v>65.400000000000006</v>
          </cell>
          <cell r="D19">
            <v>63.6</v>
          </cell>
        </row>
        <row r="20">
          <cell r="B20">
            <v>73.510000000000005</v>
          </cell>
          <cell r="C20">
            <v>65.400000000000006</v>
          </cell>
          <cell r="D20">
            <v>63.6</v>
          </cell>
        </row>
        <row r="21">
          <cell r="B21">
            <v>74.150000000000006</v>
          </cell>
          <cell r="C21">
            <v>65.400000000000006</v>
          </cell>
          <cell r="D21">
            <v>63.6</v>
          </cell>
        </row>
        <row r="22">
          <cell r="B22">
            <v>72.94</v>
          </cell>
          <cell r="C22">
            <v>65.400000000000006</v>
          </cell>
          <cell r="D22">
            <v>63.6</v>
          </cell>
        </row>
        <row r="23">
          <cell r="B23">
            <v>73.099999999999994</v>
          </cell>
          <cell r="C23">
            <v>65.400000000000006</v>
          </cell>
          <cell r="D23">
            <v>63.6</v>
          </cell>
        </row>
        <row r="24">
          <cell r="B24">
            <v>72.84</v>
          </cell>
          <cell r="C24">
            <v>65.400000000000006</v>
          </cell>
          <cell r="D24">
            <v>63.6</v>
          </cell>
        </row>
        <row r="25">
          <cell r="A25" t="str">
            <v>febrero</v>
          </cell>
          <cell r="B25">
            <v>73.52</v>
          </cell>
          <cell r="C25">
            <v>65.400000000000006</v>
          </cell>
          <cell r="D25">
            <v>63.6</v>
          </cell>
        </row>
        <row r="26">
          <cell r="B26">
            <v>73.040000000000006</v>
          </cell>
          <cell r="C26">
            <v>65.400000000000006</v>
          </cell>
          <cell r="D26">
            <v>63.6</v>
          </cell>
        </row>
        <row r="27">
          <cell r="B27">
            <v>71.39</v>
          </cell>
          <cell r="C27">
            <v>65.400000000000006</v>
          </cell>
          <cell r="D27">
            <v>63.6</v>
          </cell>
        </row>
        <row r="28">
          <cell r="B28">
            <v>70.97</v>
          </cell>
          <cell r="C28">
            <v>65.400000000000006</v>
          </cell>
          <cell r="D28">
            <v>63.6</v>
          </cell>
        </row>
        <row r="29">
          <cell r="B29">
            <v>71.319999999999993</v>
          </cell>
          <cell r="C29">
            <v>65.400000000000006</v>
          </cell>
          <cell r="D29">
            <v>63.6</v>
          </cell>
        </row>
        <row r="30">
          <cell r="B30">
            <v>72.73</v>
          </cell>
          <cell r="C30">
            <v>65.400000000000006</v>
          </cell>
          <cell r="D30">
            <v>63.6</v>
          </cell>
        </row>
        <row r="31">
          <cell r="B31">
            <v>73.67</v>
          </cell>
          <cell r="C31">
            <v>65.400000000000006</v>
          </cell>
          <cell r="D31">
            <v>63.6</v>
          </cell>
        </row>
        <row r="32">
          <cell r="B32">
            <v>71.72</v>
          </cell>
          <cell r="C32">
            <v>65.400000000000006</v>
          </cell>
          <cell r="D32">
            <v>63.6</v>
          </cell>
        </row>
        <row r="33">
          <cell r="B33">
            <v>71.66</v>
          </cell>
          <cell r="C33">
            <v>65.400000000000006</v>
          </cell>
          <cell r="D33">
            <v>63.6</v>
          </cell>
        </row>
        <row r="34">
          <cell r="B34">
            <v>71.05</v>
          </cell>
          <cell r="C34">
            <v>65.400000000000006</v>
          </cell>
          <cell r="D34">
            <v>63.6</v>
          </cell>
        </row>
        <row r="35">
          <cell r="C35">
            <v>65.400000000000006</v>
          </cell>
          <cell r="D35">
            <v>63.6</v>
          </cell>
        </row>
        <row r="36">
          <cell r="B36">
            <v>72.209999999999994</v>
          </cell>
          <cell r="C36">
            <v>65.400000000000006</v>
          </cell>
          <cell r="D36">
            <v>63.6</v>
          </cell>
        </row>
        <row r="37">
          <cell r="B37">
            <v>72.58</v>
          </cell>
          <cell r="C37">
            <v>65.400000000000006</v>
          </cell>
          <cell r="D37">
            <v>63.6</v>
          </cell>
        </row>
        <row r="38">
          <cell r="B38">
            <v>72.88</v>
          </cell>
          <cell r="C38">
            <v>65.400000000000006</v>
          </cell>
          <cell r="D38">
            <v>63.6</v>
          </cell>
        </row>
        <row r="39">
          <cell r="B39">
            <v>70.72</v>
          </cell>
          <cell r="C39">
            <v>65.400000000000006</v>
          </cell>
          <cell r="D39">
            <v>63.6</v>
          </cell>
        </row>
        <row r="40">
          <cell r="B40">
            <v>71.06</v>
          </cell>
          <cell r="C40">
            <v>65.400000000000006</v>
          </cell>
          <cell r="D40">
            <v>63.6</v>
          </cell>
        </row>
        <row r="41">
          <cell r="B41">
            <v>69.150000000000006</v>
          </cell>
          <cell r="C41">
            <v>65.400000000000006</v>
          </cell>
          <cell r="D41">
            <v>63.6</v>
          </cell>
        </row>
        <row r="42">
          <cell r="B42">
            <v>68.87</v>
          </cell>
          <cell r="C42">
            <v>65.400000000000006</v>
          </cell>
          <cell r="D42">
            <v>63.6</v>
          </cell>
        </row>
        <row r="43">
          <cell r="B43">
            <v>70.62</v>
          </cell>
          <cell r="C43">
            <v>65.400000000000006</v>
          </cell>
          <cell r="D43">
            <v>63.6</v>
          </cell>
        </row>
        <row r="44">
          <cell r="B44">
            <v>69.97</v>
          </cell>
          <cell r="C44">
            <v>65.400000000000006</v>
          </cell>
          <cell r="D44">
            <v>63.6</v>
          </cell>
        </row>
        <row r="45">
          <cell r="A45" t="str">
            <v>marzo</v>
          </cell>
          <cell r="B45">
            <v>68.63</v>
          </cell>
          <cell r="C45">
            <v>65.400000000000006</v>
          </cell>
          <cell r="D45">
            <v>63.6</v>
          </cell>
        </row>
        <row r="46">
          <cell r="B46">
            <v>68.47</v>
          </cell>
          <cell r="C46">
            <v>65.400000000000006</v>
          </cell>
          <cell r="D46">
            <v>63.6</v>
          </cell>
        </row>
        <row r="47">
          <cell r="B47">
            <v>66.58</v>
          </cell>
          <cell r="C47">
            <v>65.400000000000006</v>
          </cell>
          <cell r="D47">
            <v>63.6</v>
          </cell>
        </row>
        <row r="48">
          <cell r="B48">
            <v>66.62</v>
          </cell>
          <cell r="C48">
            <v>65.400000000000006</v>
          </cell>
          <cell r="D48">
            <v>63.6</v>
          </cell>
        </row>
        <row r="49">
          <cell r="B49">
            <v>67.290000000000006</v>
          </cell>
          <cell r="C49">
            <v>65.400000000000006</v>
          </cell>
          <cell r="D49">
            <v>63.6</v>
          </cell>
        </row>
        <row r="50">
          <cell r="B50">
            <v>66.31</v>
          </cell>
          <cell r="C50">
            <v>65.400000000000006</v>
          </cell>
          <cell r="D50">
            <v>63.6</v>
          </cell>
        </row>
        <row r="51">
          <cell r="B51">
            <v>66.52</v>
          </cell>
          <cell r="C51">
            <v>65.400000000000006</v>
          </cell>
          <cell r="D51">
            <v>63.6</v>
          </cell>
        </row>
        <row r="52">
          <cell r="B52">
            <v>67.650000000000006</v>
          </cell>
          <cell r="C52">
            <v>65.400000000000006</v>
          </cell>
          <cell r="D52">
            <v>63.6</v>
          </cell>
        </row>
        <row r="53">
          <cell r="B53">
            <v>66.819999999999993</v>
          </cell>
          <cell r="C53">
            <v>65.400000000000006</v>
          </cell>
          <cell r="D53">
            <v>63.6</v>
          </cell>
        </row>
        <row r="54">
          <cell r="B54">
            <v>67.430000000000007</v>
          </cell>
          <cell r="C54">
            <v>65.400000000000006</v>
          </cell>
          <cell r="D54">
            <v>63.6</v>
          </cell>
        </row>
        <row r="55">
          <cell r="B55">
            <v>67.84</v>
          </cell>
          <cell r="C55">
            <v>65.400000000000006</v>
          </cell>
          <cell r="D55">
            <v>63.6</v>
          </cell>
        </row>
        <row r="56">
          <cell r="B56">
            <v>67.489999999999995</v>
          </cell>
          <cell r="C56">
            <v>65.400000000000006</v>
          </cell>
          <cell r="D56">
            <v>63.6</v>
          </cell>
        </row>
        <row r="57">
          <cell r="B57">
            <v>67.400000000000006</v>
          </cell>
          <cell r="C57">
            <v>65.400000000000006</v>
          </cell>
          <cell r="D57">
            <v>63.6</v>
          </cell>
        </row>
        <row r="58">
          <cell r="B58">
            <v>68.55</v>
          </cell>
          <cell r="C58">
            <v>65.400000000000006</v>
          </cell>
          <cell r="D58">
            <v>63.6</v>
          </cell>
        </row>
        <row r="59">
          <cell r="B59">
            <v>68.52</v>
          </cell>
          <cell r="C59">
            <v>65.400000000000006</v>
          </cell>
          <cell r="D59">
            <v>63.6</v>
          </cell>
        </row>
        <row r="60">
          <cell r="B60">
            <v>69.459999999999994</v>
          </cell>
          <cell r="C60">
            <v>65.400000000000006</v>
          </cell>
          <cell r="D60">
            <v>63.6</v>
          </cell>
        </row>
        <row r="61">
          <cell r="B61">
            <v>69.48</v>
          </cell>
          <cell r="C61">
            <v>65.400000000000006</v>
          </cell>
          <cell r="D61">
            <v>63.6</v>
          </cell>
        </row>
        <row r="62">
          <cell r="B62">
            <v>70.05</v>
          </cell>
          <cell r="C62">
            <v>65.400000000000006</v>
          </cell>
          <cell r="D62">
            <v>63.6</v>
          </cell>
        </row>
        <row r="63">
          <cell r="B63">
            <v>70.3</v>
          </cell>
          <cell r="C63">
            <v>65.400000000000006</v>
          </cell>
          <cell r="D63">
            <v>63.6</v>
          </cell>
        </row>
        <row r="64">
          <cell r="B64">
            <v>69.739999999999995</v>
          </cell>
          <cell r="C64">
            <v>65.400000000000006</v>
          </cell>
          <cell r="D64">
            <v>63.6</v>
          </cell>
        </row>
        <row r="65">
          <cell r="B65">
            <v>71.87</v>
          </cell>
          <cell r="C65">
            <v>65.400000000000006</v>
          </cell>
          <cell r="D65">
            <v>63.6</v>
          </cell>
        </row>
        <row r="66">
          <cell r="A66" t="str">
            <v>abril</v>
          </cell>
          <cell r="B66">
            <v>71.61</v>
          </cell>
          <cell r="C66">
            <v>65.400000000000006</v>
          </cell>
          <cell r="D66">
            <v>63.6</v>
          </cell>
        </row>
        <row r="67">
          <cell r="B67">
            <v>72.12</v>
          </cell>
          <cell r="C67">
            <v>65.400000000000006</v>
          </cell>
          <cell r="D67">
            <v>63.6</v>
          </cell>
        </row>
        <row r="68">
          <cell r="B68">
            <v>67.430000000000007</v>
          </cell>
          <cell r="C68">
            <v>65.400000000000006</v>
          </cell>
          <cell r="D68">
            <v>63.6</v>
          </cell>
        </row>
        <row r="69">
          <cell r="B69">
            <v>62.42</v>
          </cell>
          <cell r="C69">
            <v>65.400000000000006</v>
          </cell>
          <cell r="D69">
            <v>63.6</v>
          </cell>
        </row>
        <row r="70">
          <cell r="B70">
            <v>61.05</v>
          </cell>
          <cell r="C70">
            <v>65.400000000000006</v>
          </cell>
          <cell r="D70">
            <v>63.6</v>
          </cell>
        </row>
        <row r="71">
          <cell r="B71">
            <v>60.04</v>
          </cell>
          <cell r="C71">
            <v>65.400000000000006</v>
          </cell>
          <cell r="D71">
            <v>63.6</v>
          </cell>
        </row>
        <row r="72">
          <cell r="B72">
            <v>62.63</v>
          </cell>
          <cell r="C72">
            <v>65.400000000000006</v>
          </cell>
          <cell r="D72">
            <v>63.6</v>
          </cell>
        </row>
        <row r="73">
          <cell r="B73">
            <v>60.57</v>
          </cell>
          <cell r="C73">
            <v>65.400000000000006</v>
          </cell>
          <cell r="D73">
            <v>63.6</v>
          </cell>
        </row>
        <row r="74">
          <cell r="B74">
            <v>61.91</v>
          </cell>
          <cell r="C74">
            <v>65.400000000000006</v>
          </cell>
          <cell r="D74">
            <v>63.6</v>
          </cell>
        </row>
        <row r="75">
          <cell r="B75">
            <v>61.99</v>
          </cell>
          <cell r="C75">
            <v>65.400000000000006</v>
          </cell>
          <cell r="D75">
            <v>63.6</v>
          </cell>
        </row>
        <row r="76">
          <cell r="B76">
            <v>61.74</v>
          </cell>
          <cell r="C76">
            <v>65.400000000000006</v>
          </cell>
          <cell r="D76">
            <v>63.6</v>
          </cell>
        </row>
        <row r="77">
          <cell r="B77">
            <v>62.88</v>
          </cell>
          <cell r="C77">
            <v>65.400000000000006</v>
          </cell>
          <cell r="D77">
            <v>63.6</v>
          </cell>
        </row>
        <row r="78">
          <cell r="B78">
            <v>65.069999999999993</v>
          </cell>
          <cell r="C78">
            <v>65.400000000000006</v>
          </cell>
          <cell r="D78">
            <v>63.6</v>
          </cell>
        </row>
        <row r="79">
          <cell r="B79">
            <v>63.48</v>
          </cell>
          <cell r="C79">
            <v>65.400000000000006</v>
          </cell>
          <cell r="D79">
            <v>63.6</v>
          </cell>
        </row>
        <row r="80">
          <cell r="B80">
            <v>64.599999999999994</v>
          </cell>
          <cell r="C80">
            <v>65.400000000000006</v>
          </cell>
          <cell r="D80">
            <v>63.6</v>
          </cell>
        </row>
        <row r="81">
          <cell r="B81">
            <v>62.64</v>
          </cell>
          <cell r="C81">
            <v>65.400000000000006</v>
          </cell>
          <cell r="D81">
            <v>63.6</v>
          </cell>
        </row>
        <row r="82">
          <cell r="B82">
            <v>63.55</v>
          </cell>
          <cell r="C82">
            <v>65.400000000000006</v>
          </cell>
          <cell r="D82">
            <v>63.6</v>
          </cell>
        </row>
        <row r="83">
          <cell r="B83">
            <v>63.85</v>
          </cell>
          <cell r="C83">
            <v>65.400000000000006</v>
          </cell>
          <cell r="D83">
            <v>63.6</v>
          </cell>
        </row>
        <row r="84">
          <cell r="B84">
            <v>63.3</v>
          </cell>
          <cell r="C84">
            <v>65.400000000000006</v>
          </cell>
          <cell r="D84">
            <v>63.6</v>
          </cell>
        </row>
        <row r="85">
          <cell r="B85">
            <v>61.84</v>
          </cell>
          <cell r="C85">
            <v>65.400000000000006</v>
          </cell>
          <cell r="D85">
            <v>63.6</v>
          </cell>
        </row>
        <row r="86">
          <cell r="B86">
            <v>59.55</v>
          </cell>
          <cell r="C86">
            <v>65.400000000000006</v>
          </cell>
          <cell r="D86">
            <v>63.6</v>
          </cell>
        </row>
        <row r="87">
          <cell r="A87" t="str">
            <v>mayo</v>
          </cell>
          <cell r="B87">
            <v>60.59</v>
          </cell>
          <cell r="C87">
            <v>65.400000000000006</v>
          </cell>
          <cell r="D87">
            <v>63.6</v>
          </cell>
        </row>
        <row r="88">
          <cell r="B88">
            <v>59.67</v>
          </cell>
          <cell r="C88">
            <v>65.400000000000006</v>
          </cell>
          <cell r="D88">
            <v>63.6</v>
          </cell>
        </row>
        <row r="89">
          <cell r="B89">
            <v>58.5</v>
          </cell>
          <cell r="C89">
            <v>65.400000000000006</v>
          </cell>
          <cell r="D89">
            <v>63.6</v>
          </cell>
        </row>
        <row r="90">
          <cell r="B90">
            <v>60.42</v>
          </cell>
          <cell r="C90">
            <v>65.400000000000006</v>
          </cell>
          <cell r="D90">
            <v>63.6</v>
          </cell>
        </row>
        <row r="91">
          <cell r="B91">
            <v>59.42</v>
          </cell>
          <cell r="C91">
            <v>65.400000000000006</v>
          </cell>
          <cell r="D91">
            <v>63.6</v>
          </cell>
        </row>
        <row r="92">
          <cell r="B92">
            <v>61.25</v>
          </cell>
          <cell r="C92">
            <v>65.400000000000006</v>
          </cell>
          <cell r="D92">
            <v>63.6</v>
          </cell>
        </row>
        <row r="93">
          <cell r="B93">
            <v>62.37</v>
          </cell>
          <cell r="C93">
            <v>65.400000000000006</v>
          </cell>
          <cell r="D93">
            <v>63.6</v>
          </cell>
        </row>
        <row r="94">
          <cell r="B94">
            <v>63.32</v>
          </cell>
          <cell r="C94">
            <v>65.400000000000006</v>
          </cell>
          <cell r="D94">
            <v>63.6</v>
          </cell>
        </row>
        <row r="95">
          <cell r="B95">
            <v>65.040000000000006</v>
          </cell>
          <cell r="C95">
            <v>65.400000000000006</v>
          </cell>
          <cell r="D95">
            <v>63.6</v>
          </cell>
        </row>
        <row r="96">
          <cell r="B96">
            <v>64.48</v>
          </cell>
          <cell r="C96">
            <v>65.400000000000006</v>
          </cell>
          <cell r="D96">
            <v>63.6</v>
          </cell>
        </row>
        <row r="97">
          <cell r="B97">
            <v>63.03</v>
          </cell>
          <cell r="C97">
            <v>65.400000000000006</v>
          </cell>
          <cell r="D97">
            <v>63.6</v>
          </cell>
        </row>
        <row r="98">
          <cell r="B98">
            <v>63.84</v>
          </cell>
          <cell r="C98">
            <v>65.400000000000006</v>
          </cell>
          <cell r="D98">
            <v>63.6</v>
          </cell>
        </row>
        <row r="99">
          <cell r="B99">
            <v>63.98</v>
          </cell>
          <cell r="C99">
            <v>65.400000000000006</v>
          </cell>
          <cell r="D99">
            <v>63.6</v>
          </cell>
        </row>
        <row r="100">
          <cell r="B100">
            <v>63.97</v>
          </cell>
          <cell r="C100">
            <v>65.400000000000006</v>
          </cell>
          <cell r="D100">
            <v>63.6</v>
          </cell>
        </row>
        <row r="101">
          <cell r="B101">
            <v>62.93</v>
          </cell>
          <cell r="C101">
            <v>65.400000000000006</v>
          </cell>
          <cell r="D101">
            <v>63.6</v>
          </cell>
        </row>
        <row r="102">
          <cell r="B102">
            <v>62.55</v>
          </cell>
          <cell r="C102">
            <v>65.400000000000006</v>
          </cell>
          <cell r="D102">
            <v>63.6</v>
          </cell>
        </row>
        <row r="103">
          <cell r="B103">
            <v>62.89</v>
          </cell>
          <cell r="C103">
            <v>65.400000000000006</v>
          </cell>
          <cell r="D103">
            <v>63.6</v>
          </cell>
        </row>
        <row r="104">
          <cell r="B104">
            <v>61.61</v>
          </cell>
          <cell r="C104">
            <v>65.400000000000006</v>
          </cell>
          <cell r="D104">
            <v>63.6</v>
          </cell>
        </row>
        <row r="105">
          <cell r="B105">
            <v>62.54</v>
          </cell>
          <cell r="C105">
            <v>65.400000000000006</v>
          </cell>
          <cell r="D105">
            <v>63.6</v>
          </cell>
        </row>
        <row r="106">
          <cell r="B106">
            <v>61.66</v>
          </cell>
          <cell r="C106">
            <v>65.400000000000006</v>
          </cell>
          <cell r="D106">
            <v>63.6</v>
          </cell>
        </row>
        <row r="107">
          <cell r="B107">
            <v>61.46</v>
          </cell>
          <cell r="C107">
            <v>65.400000000000006</v>
          </cell>
          <cell r="D107">
            <v>63.6</v>
          </cell>
        </row>
        <row r="108">
          <cell r="A108" t="str">
            <v>junio</v>
          </cell>
          <cell r="B108">
            <v>63.27</v>
          </cell>
          <cell r="C108">
            <v>65.400000000000006</v>
          </cell>
          <cell r="D108">
            <v>63.6</v>
          </cell>
        </row>
        <row r="109">
          <cell r="B109">
            <v>64.099999999999994</v>
          </cell>
          <cell r="C109">
            <v>65.400000000000006</v>
          </cell>
          <cell r="D109">
            <v>63.6</v>
          </cell>
        </row>
        <row r="110">
          <cell r="B110">
            <v>63.57</v>
          </cell>
          <cell r="C110">
            <v>65.400000000000006</v>
          </cell>
          <cell r="D110">
            <v>63.6</v>
          </cell>
        </row>
        <row r="111">
          <cell r="B111">
            <v>64.06</v>
          </cell>
          <cell r="C111">
            <v>65.400000000000006</v>
          </cell>
          <cell r="D111">
            <v>63.6</v>
          </cell>
        </row>
        <row r="112">
          <cell r="B112">
            <v>65.3</v>
          </cell>
          <cell r="C112">
            <v>65.400000000000006</v>
          </cell>
          <cell r="D112">
            <v>63.6</v>
          </cell>
        </row>
        <row r="113">
          <cell r="B113">
            <v>65.989999999999995</v>
          </cell>
          <cell r="C113">
            <v>65.400000000000006</v>
          </cell>
          <cell r="D113">
            <v>63.6</v>
          </cell>
        </row>
        <row r="114">
          <cell r="B114">
            <v>65.66</v>
          </cell>
          <cell r="C114">
            <v>65.400000000000006</v>
          </cell>
          <cell r="D114">
            <v>63.6</v>
          </cell>
        </row>
        <row r="115">
          <cell r="B115">
            <v>68.91</v>
          </cell>
          <cell r="C115">
            <v>65.400000000000006</v>
          </cell>
          <cell r="D115">
            <v>63.6</v>
          </cell>
        </row>
        <row r="116">
          <cell r="B116">
            <v>68.73</v>
          </cell>
          <cell r="C116">
            <v>65.400000000000006</v>
          </cell>
          <cell r="D116">
            <v>63.6</v>
          </cell>
        </row>
        <row r="117">
          <cell r="B117">
            <v>73.84</v>
          </cell>
          <cell r="C117">
            <v>65.400000000000006</v>
          </cell>
          <cell r="D117">
            <v>63.6</v>
          </cell>
        </row>
        <row r="118">
          <cell r="B118">
            <v>72.53</v>
          </cell>
          <cell r="C118">
            <v>65.400000000000006</v>
          </cell>
          <cell r="D118">
            <v>63.6</v>
          </cell>
        </row>
        <row r="119">
          <cell r="B119">
            <v>75.62</v>
          </cell>
          <cell r="C119">
            <v>65.400000000000006</v>
          </cell>
          <cell r="D119">
            <v>63.6</v>
          </cell>
        </row>
        <row r="120">
          <cell r="B120">
            <v>75.89</v>
          </cell>
          <cell r="C120">
            <v>65.400000000000006</v>
          </cell>
          <cell r="D120">
            <v>63.6</v>
          </cell>
        </row>
        <row r="121">
          <cell r="C121">
            <v>65.400000000000006</v>
          </cell>
          <cell r="D121">
            <v>63.6</v>
          </cell>
        </row>
        <row r="122">
          <cell r="B122">
            <v>75.72</v>
          </cell>
          <cell r="C122">
            <v>65.400000000000006</v>
          </cell>
          <cell r="D122">
            <v>63.6</v>
          </cell>
        </row>
        <row r="123">
          <cell r="B123">
            <v>69.36</v>
          </cell>
          <cell r="C123">
            <v>65.400000000000006</v>
          </cell>
          <cell r="D123">
            <v>63.6</v>
          </cell>
        </row>
        <row r="124">
          <cell r="B124">
            <v>65.45</v>
          </cell>
          <cell r="C124">
            <v>65.400000000000006</v>
          </cell>
          <cell r="D124">
            <v>63.6</v>
          </cell>
        </row>
        <row r="125">
          <cell r="B125">
            <v>65.98</v>
          </cell>
          <cell r="C125">
            <v>65.400000000000006</v>
          </cell>
          <cell r="D125">
            <v>63.6</v>
          </cell>
        </row>
        <row r="126">
          <cell r="B126">
            <v>66.44</v>
          </cell>
          <cell r="C126">
            <v>65.400000000000006</v>
          </cell>
          <cell r="D126">
            <v>63.6</v>
          </cell>
        </row>
        <row r="127">
          <cell r="B127">
            <v>66.66</v>
          </cell>
          <cell r="C127">
            <v>65.400000000000006</v>
          </cell>
          <cell r="D127">
            <v>63.6</v>
          </cell>
        </row>
        <row r="128">
          <cell r="B128">
            <v>66.3</v>
          </cell>
          <cell r="C128">
            <v>65.400000000000006</v>
          </cell>
          <cell r="D128">
            <v>63.6</v>
          </cell>
        </row>
        <row r="129">
          <cell r="A129" t="str">
            <v>julio</v>
          </cell>
          <cell r="B129">
            <v>66.64</v>
          </cell>
          <cell r="C129">
            <v>65.400000000000006</v>
          </cell>
          <cell r="D129">
            <v>63.6</v>
          </cell>
        </row>
        <row r="130">
          <cell r="B130">
            <v>68.66</v>
          </cell>
          <cell r="C130">
            <v>65.400000000000006</v>
          </cell>
          <cell r="D130">
            <v>63.6</v>
          </cell>
        </row>
        <row r="131">
          <cell r="B131">
            <v>68.13</v>
          </cell>
          <cell r="C131">
            <v>65.400000000000006</v>
          </cell>
          <cell r="D131">
            <v>63.6</v>
          </cell>
        </row>
        <row r="132">
          <cell r="C132">
            <v>65.400000000000006</v>
          </cell>
          <cell r="D132">
            <v>63.6</v>
          </cell>
        </row>
        <row r="133">
          <cell r="B133">
            <v>69.16</v>
          </cell>
          <cell r="C133">
            <v>65.400000000000006</v>
          </cell>
          <cell r="D133">
            <v>63.6</v>
          </cell>
        </row>
        <row r="134">
          <cell r="B134">
            <v>69.55</v>
          </cell>
          <cell r="C134">
            <v>65.400000000000006</v>
          </cell>
          <cell r="D134">
            <v>63.6</v>
          </cell>
        </row>
        <row r="135">
          <cell r="B135">
            <v>69.61</v>
          </cell>
          <cell r="C135">
            <v>65.400000000000006</v>
          </cell>
          <cell r="D135">
            <v>63.6</v>
          </cell>
        </row>
        <row r="136">
          <cell r="B136">
            <v>67.78</v>
          </cell>
          <cell r="C136">
            <v>65.400000000000006</v>
          </cell>
          <cell r="D136">
            <v>63.6</v>
          </cell>
        </row>
        <row r="137">
          <cell r="B137">
            <v>69.63</v>
          </cell>
          <cell r="C137">
            <v>65.400000000000006</v>
          </cell>
          <cell r="D137">
            <v>63.6</v>
          </cell>
        </row>
        <row r="138">
          <cell r="B138">
            <v>68.19</v>
          </cell>
          <cell r="C138">
            <v>65.400000000000006</v>
          </cell>
          <cell r="D138">
            <v>63.6</v>
          </cell>
        </row>
        <row r="139">
          <cell r="B139">
            <v>67.760000000000005</v>
          </cell>
          <cell r="C139">
            <v>65.400000000000006</v>
          </cell>
          <cell r="D139">
            <v>63.6</v>
          </cell>
        </row>
        <row r="140">
          <cell r="B140">
            <v>67.13</v>
          </cell>
          <cell r="C140">
            <v>65.400000000000006</v>
          </cell>
          <cell r="D140">
            <v>63.6</v>
          </cell>
        </row>
        <row r="141">
          <cell r="B141">
            <v>68.760000000000005</v>
          </cell>
          <cell r="C141">
            <v>65.400000000000006</v>
          </cell>
          <cell r="D141">
            <v>63.6</v>
          </cell>
        </row>
        <row r="142">
          <cell r="B142">
            <v>68.53</v>
          </cell>
          <cell r="C142">
            <v>65.400000000000006</v>
          </cell>
          <cell r="D142">
            <v>63.6</v>
          </cell>
        </row>
        <row r="143">
          <cell r="B143">
            <v>68.39</v>
          </cell>
          <cell r="C143">
            <v>65.400000000000006</v>
          </cell>
          <cell r="D143">
            <v>63.6</v>
          </cell>
        </row>
        <row r="144">
          <cell r="B144">
            <v>67.56</v>
          </cell>
          <cell r="C144">
            <v>65.400000000000006</v>
          </cell>
          <cell r="D144">
            <v>63.6</v>
          </cell>
        </row>
        <row r="145">
          <cell r="B145">
            <v>66.05</v>
          </cell>
          <cell r="C145">
            <v>65.400000000000006</v>
          </cell>
          <cell r="D145">
            <v>63.6</v>
          </cell>
        </row>
        <row r="146">
          <cell r="B146">
            <v>67.16</v>
          </cell>
          <cell r="C146">
            <v>65.400000000000006</v>
          </cell>
          <cell r="D146">
            <v>63.6</v>
          </cell>
        </row>
        <row r="147">
          <cell r="B147">
            <v>66.38</v>
          </cell>
          <cell r="C147">
            <v>65.400000000000006</v>
          </cell>
          <cell r="D147">
            <v>63.6</v>
          </cell>
        </row>
        <row r="148">
          <cell r="B148">
            <v>67.81</v>
          </cell>
          <cell r="C148">
            <v>65.400000000000006</v>
          </cell>
          <cell r="D148">
            <v>63.6</v>
          </cell>
        </row>
        <row r="149">
          <cell r="B149">
            <v>70.27</v>
          </cell>
          <cell r="C149">
            <v>65.400000000000006</v>
          </cell>
          <cell r="D149">
            <v>63.6</v>
          </cell>
        </row>
        <row r="150">
          <cell r="B150">
            <v>71.09</v>
          </cell>
          <cell r="C150">
            <v>65.400000000000006</v>
          </cell>
          <cell r="D150">
            <v>63.6</v>
          </cell>
        </row>
        <row r="151">
          <cell r="B151">
            <v>70.36</v>
          </cell>
          <cell r="C151">
            <v>65.400000000000006</v>
          </cell>
          <cell r="D151">
            <v>63.6</v>
          </cell>
        </row>
        <row r="152">
          <cell r="A152" t="str">
            <v>agosto</v>
          </cell>
          <cell r="B152">
            <v>68.39</v>
          </cell>
          <cell r="C152">
            <v>65.400000000000006</v>
          </cell>
          <cell r="D152">
            <v>63.6</v>
          </cell>
        </row>
        <row r="153">
          <cell r="B153">
            <v>67.33</v>
          </cell>
          <cell r="C153">
            <v>65.400000000000006</v>
          </cell>
          <cell r="D153">
            <v>63.6</v>
          </cell>
        </row>
        <row r="154">
          <cell r="B154">
            <v>66.2</v>
          </cell>
          <cell r="C154">
            <v>65.400000000000006</v>
          </cell>
          <cell r="D154">
            <v>63.6</v>
          </cell>
        </row>
        <row r="155">
          <cell r="B155">
            <v>65.38</v>
          </cell>
          <cell r="C155">
            <v>65.400000000000006</v>
          </cell>
          <cell r="D155">
            <v>63.6</v>
          </cell>
        </row>
        <row r="156">
          <cell r="B156">
            <v>64.900000000000006</v>
          </cell>
          <cell r="C156">
            <v>65.400000000000006</v>
          </cell>
          <cell r="D156">
            <v>63.6</v>
          </cell>
        </row>
        <row r="157">
          <cell r="B157">
            <v>64.94</v>
          </cell>
          <cell r="C157">
            <v>65.400000000000006</v>
          </cell>
          <cell r="D157">
            <v>63.6</v>
          </cell>
        </row>
        <row r="158">
          <cell r="B158">
            <v>65.03</v>
          </cell>
          <cell r="C158">
            <v>65.400000000000006</v>
          </cell>
          <cell r="D158">
            <v>63.6</v>
          </cell>
        </row>
        <row r="159">
          <cell r="B159">
            <v>64.22</v>
          </cell>
          <cell r="C159">
            <v>65.400000000000006</v>
          </cell>
          <cell r="D159">
            <v>63.6</v>
          </cell>
        </row>
        <row r="160">
          <cell r="B160">
            <v>63.68</v>
          </cell>
          <cell r="C160">
            <v>65.400000000000006</v>
          </cell>
          <cell r="D160">
            <v>63.6</v>
          </cell>
        </row>
        <row r="161">
          <cell r="B161">
            <v>64.989999999999995</v>
          </cell>
          <cell r="C161">
            <v>65.400000000000006</v>
          </cell>
          <cell r="D161">
            <v>63.6</v>
          </cell>
        </row>
        <row r="162">
          <cell r="B162">
            <v>63.78</v>
          </cell>
          <cell r="C162">
            <v>65.400000000000006</v>
          </cell>
          <cell r="D162">
            <v>63.6</v>
          </cell>
        </row>
        <row r="163">
          <cell r="B163">
            <v>64.510000000000005</v>
          </cell>
          <cell r="C163">
            <v>65.400000000000006</v>
          </cell>
          <cell r="D163">
            <v>63.6</v>
          </cell>
        </row>
        <row r="164">
          <cell r="B164">
            <v>63.38</v>
          </cell>
          <cell r="C164">
            <v>65.400000000000006</v>
          </cell>
          <cell r="D164">
            <v>63.6</v>
          </cell>
        </row>
        <row r="165">
          <cell r="B165">
            <v>64.19</v>
          </cell>
          <cell r="C165">
            <v>65.400000000000006</v>
          </cell>
          <cell r="D165">
            <v>63.6</v>
          </cell>
        </row>
        <row r="166">
          <cell r="B166">
            <v>64.56</v>
          </cell>
          <cell r="C166">
            <v>65.400000000000006</v>
          </cell>
          <cell r="D166">
            <v>63.6</v>
          </cell>
        </row>
        <row r="167">
          <cell r="B167">
            <v>64.08</v>
          </cell>
          <cell r="C167">
            <v>65.400000000000006</v>
          </cell>
          <cell r="D167">
            <v>63.6</v>
          </cell>
        </row>
        <row r="168">
          <cell r="B168">
            <v>65.180000000000007</v>
          </cell>
          <cell r="C168">
            <v>65.400000000000006</v>
          </cell>
          <cell r="D168">
            <v>63.6</v>
          </cell>
        </row>
        <row r="169">
          <cell r="B169">
            <v>63.6</v>
          </cell>
          <cell r="C169">
            <v>65.400000000000006</v>
          </cell>
          <cell r="D169">
            <v>63.6</v>
          </cell>
        </row>
        <row r="170">
          <cell r="B170">
            <v>64.489999999999995</v>
          </cell>
          <cell r="C170">
            <v>65.400000000000006</v>
          </cell>
          <cell r="D170">
            <v>63.6</v>
          </cell>
        </row>
        <row r="171">
          <cell r="B171">
            <v>64.959999999999994</v>
          </cell>
          <cell r="C171">
            <v>65.400000000000006</v>
          </cell>
          <cell r="D171">
            <v>63.6</v>
          </cell>
        </row>
        <row r="172">
          <cell r="B172">
            <v>64.36</v>
          </cell>
          <cell r="C172">
            <v>65.400000000000006</v>
          </cell>
          <cell r="D172">
            <v>63.6</v>
          </cell>
        </row>
        <row r="173">
          <cell r="A173" t="str">
            <v>septiembre</v>
          </cell>
          <cell r="C173">
            <v>65.400000000000006</v>
          </cell>
          <cell r="D173">
            <v>63.6</v>
          </cell>
        </row>
        <row r="174">
          <cell r="B174">
            <v>65.95</v>
          </cell>
          <cell r="C174">
            <v>65.400000000000006</v>
          </cell>
          <cell r="D174">
            <v>63.6</v>
          </cell>
        </row>
        <row r="175">
          <cell r="B175">
            <v>64.36</v>
          </cell>
          <cell r="C175">
            <v>65.400000000000006</v>
          </cell>
          <cell r="D175">
            <v>63.6</v>
          </cell>
        </row>
        <row r="176">
          <cell r="B176">
            <v>63.81</v>
          </cell>
          <cell r="C176">
            <v>65.400000000000006</v>
          </cell>
          <cell r="D176">
            <v>63.6</v>
          </cell>
        </row>
        <row r="177">
          <cell r="B177">
            <v>62.22</v>
          </cell>
          <cell r="C177">
            <v>65.400000000000006</v>
          </cell>
          <cell r="D177">
            <v>63.6</v>
          </cell>
        </row>
        <row r="178">
          <cell r="B178">
            <v>62.6</v>
          </cell>
          <cell r="C178">
            <v>65.400000000000006</v>
          </cell>
          <cell r="D178">
            <v>63.6</v>
          </cell>
        </row>
        <row r="179">
          <cell r="B179">
            <v>62.97</v>
          </cell>
          <cell r="C179">
            <v>65.400000000000006</v>
          </cell>
          <cell r="D179">
            <v>63.6</v>
          </cell>
        </row>
        <row r="180">
          <cell r="B180">
            <v>64.010000000000005</v>
          </cell>
          <cell r="C180">
            <v>65.400000000000006</v>
          </cell>
          <cell r="D180">
            <v>63.6</v>
          </cell>
        </row>
        <row r="181">
          <cell r="B181">
            <v>62.71</v>
          </cell>
          <cell r="C181">
            <v>65.400000000000006</v>
          </cell>
          <cell r="D181">
            <v>63.6</v>
          </cell>
        </row>
        <row r="182">
          <cell r="B182">
            <v>63.02</v>
          </cell>
          <cell r="C182">
            <v>65.400000000000006</v>
          </cell>
          <cell r="D182">
            <v>63.6</v>
          </cell>
        </row>
        <row r="183">
          <cell r="B183">
            <v>63.66</v>
          </cell>
          <cell r="C183">
            <v>65.400000000000006</v>
          </cell>
          <cell r="D183">
            <v>63.6</v>
          </cell>
        </row>
        <row r="184">
          <cell r="B184">
            <v>64.89</v>
          </cell>
          <cell r="C184">
            <v>65.400000000000006</v>
          </cell>
          <cell r="D184">
            <v>63.6</v>
          </cell>
        </row>
        <row r="185">
          <cell r="B185">
            <v>64.41</v>
          </cell>
          <cell r="C185">
            <v>65.400000000000006</v>
          </cell>
          <cell r="D185">
            <v>63.6</v>
          </cell>
        </row>
        <row r="186">
          <cell r="B186">
            <v>63.91</v>
          </cell>
          <cell r="C186">
            <v>65.400000000000006</v>
          </cell>
          <cell r="D186">
            <v>63.6</v>
          </cell>
        </row>
        <row r="187">
          <cell r="B187">
            <v>63.02</v>
          </cell>
          <cell r="C187">
            <v>65.400000000000006</v>
          </cell>
          <cell r="D187">
            <v>63.6</v>
          </cell>
        </row>
        <row r="188">
          <cell r="B188">
            <v>62.99</v>
          </cell>
          <cell r="C188">
            <v>65.400000000000006</v>
          </cell>
          <cell r="D188">
            <v>63.6</v>
          </cell>
        </row>
        <row r="189">
          <cell r="B189">
            <v>63.76</v>
          </cell>
          <cell r="C189">
            <v>65.400000000000006</v>
          </cell>
          <cell r="D189">
            <v>63.6</v>
          </cell>
        </row>
        <row r="190">
          <cell r="B190">
            <v>65.400000000000006</v>
          </cell>
          <cell r="C190">
            <v>65.400000000000006</v>
          </cell>
          <cell r="D190">
            <v>63.6</v>
          </cell>
        </row>
        <row r="191">
          <cell r="B191">
            <v>65.510000000000005</v>
          </cell>
          <cell r="C191">
            <v>65.400000000000006</v>
          </cell>
          <cell r="D191">
            <v>63.6</v>
          </cell>
        </row>
        <row r="192">
          <cell r="B192">
            <v>66.5</v>
          </cell>
          <cell r="C192">
            <v>65.400000000000006</v>
          </cell>
          <cell r="D192">
            <v>63.6</v>
          </cell>
        </row>
        <row r="193">
          <cell r="B193">
            <v>64.27</v>
          </cell>
          <cell r="C193">
            <v>65.400000000000006</v>
          </cell>
          <cell r="D193">
            <v>63.6</v>
          </cell>
        </row>
        <row r="194">
          <cell r="B194">
            <v>63.17</v>
          </cell>
          <cell r="C194">
            <v>65.400000000000006</v>
          </cell>
          <cell r="D194">
            <v>63.6</v>
          </cell>
        </row>
        <row r="195">
          <cell r="A195" t="str">
            <v>octubre</v>
          </cell>
          <cell r="B195">
            <v>62.59</v>
          </cell>
          <cell r="C195">
            <v>65.400000000000006</v>
          </cell>
          <cell r="D195">
            <v>63.6</v>
          </cell>
        </row>
        <row r="196">
          <cell r="B196">
            <v>61.28</v>
          </cell>
          <cell r="C196">
            <v>65.400000000000006</v>
          </cell>
          <cell r="D196">
            <v>63.6</v>
          </cell>
        </row>
        <row r="197">
          <cell r="B197">
            <v>61.65</v>
          </cell>
          <cell r="C197">
            <v>65.400000000000006</v>
          </cell>
          <cell r="D197">
            <v>63.6</v>
          </cell>
        </row>
        <row r="198">
          <cell r="B198">
            <v>62.49</v>
          </cell>
          <cell r="C198">
            <v>65.400000000000006</v>
          </cell>
          <cell r="D198">
            <v>63.6</v>
          </cell>
        </row>
        <row r="199">
          <cell r="B199">
            <v>62.52</v>
          </cell>
          <cell r="C199">
            <v>65.400000000000006</v>
          </cell>
          <cell r="D199">
            <v>63.6</v>
          </cell>
        </row>
        <row r="200">
          <cell r="B200">
            <v>63.37</v>
          </cell>
          <cell r="C200">
            <v>65.400000000000006</v>
          </cell>
          <cell r="D200">
            <v>63.6</v>
          </cell>
        </row>
        <row r="201">
          <cell r="B201">
            <v>62.36</v>
          </cell>
          <cell r="C201">
            <v>65.400000000000006</v>
          </cell>
          <cell r="D201">
            <v>63.6</v>
          </cell>
        </row>
        <row r="202">
          <cell r="B202">
            <v>59.75</v>
          </cell>
          <cell r="C202">
            <v>65.400000000000006</v>
          </cell>
          <cell r="D202">
            <v>63.6</v>
          </cell>
        </row>
        <row r="203">
          <cell r="C203">
            <v>65.400000000000006</v>
          </cell>
          <cell r="D203">
            <v>63.6</v>
          </cell>
        </row>
        <row r="204">
          <cell r="B204">
            <v>59.52</v>
          </cell>
          <cell r="C204">
            <v>65.400000000000006</v>
          </cell>
          <cell r="D204">
            <v>63.6</v>
          </cell>
        </row>
        <row r="205">
          <cell r="B205">
            <v>59.08</v>
          </cell>
          <cell r="C205">
            <v>65.400000000000006</v>
          </cell>
          <cell r="D205">
            <v>63.6</v>
          </cell>
        </row>
        <row r="206">
          <cell r="B206">
            <v>58.29</v>
          </cell>
          <cell r="C206">
            <v>65.400000000000006</v>
          </cell>
          <cell r="D206">
            <v>63.6</v>
          </cell>
        </row>
        <row r="207">
          <cell r="B207">
            <v>58.3</v>
          </cell>
          <cell r="C207">
            <v>65.400000000000006</v>
          </cell>
          <cell r="D207">
            <v>63.6</v>
          </cell>
        </row>
        <row r="208">
          <cell r="B208">
            <v>58.34</v>
          </cell>
          <cell r="C208">
            <v>65.400000000000006</v>
          </cell>
          <cell r="D208">
            <v>63.6</v>
          </cell>
        </row>
        <row r="209">
          <cell r="B209">
            <v>58.66</v>
          </cell>
          <cell r="C209">
            <v>65.400000000000006</v>
          </cell>
          <cell r="D209">
            <v>63.6</v>
          </cell>
        </row>
        <row r="210">
          <cell r="B210">
            <v>59.3</v>
          </cell>
          <cell r="C210">
            <v>65.400000000000006</v>
          </cell>
          <cell r="D210">
            <v>63.6</v>
          </cell>
        </row>
        <row r="211">
          <cell r="B211">
            <v>62.44</v>
          </cell>
          <cell r="C211">
            <v>65.400000000000006</v>
          </cell>
          <cell r="D211">
            <v>63.6</v>
          </cell>
        </row>
        <row r="212">
          <cell r="B212">
            <v>62.27</v>
          </cell>
          <cell r="C212">
            <v>65.400000000000006</v>
          </cell>
          <cell r="D212">
            <v>63.6</v>
          </cell>
        </row>
        <row r="213">
          <cell r="B213">
            <v>62.13</v>
          </cell>
          <cell r="C213">
            <v>65.400000000000006</v>
          </cell>
          <cell r="D213">
            <v>63.6</v>
          </cell>
        </row>
        <row r="214">
          <cell r="B214">
            <v>60.97</v>
          </cell>
          <cell r="C214">
            <v>65.400000000000006</v>
          </cell>
          <cell r="D214">
            <v>63.6</v>
          </cell>
        </row>
        <row r="215">
          <cell r="B215">
            <v>61.26</v>
          </cell>
          <cell r="C215">
            <v>65.400000000000006</v>
          </cell>
          <cell r="D215">
            <v>63.6</v>
          </cell>
        </row>
        <row r="216">
          <cell r="B216">
            <v>61.36</v>
          </cell>
          <cell r="C216">
            <v>65.400000000000006</v>
          </cell>
          <cell r="D216">
            <v>63.6</v>
          </cell>
        </row>
        <row r="217">
          <cell r="B217">
            <v>61.75</v>
          </cell>
          <cell r="C217">
            <v>65.400000000000006</v>
          </cell>
          <cell r="D217">
            <v>63.6</v>
          </cell>
        </row>
        <row r="218">
          <cell r="A218" t="str">
            <v>noviembre</v>
          </cell>
          <cell r="B218">
            <v>61.79</v>
          </cell>
          <cell r="C218">
            <v>65.400000000000006</v>
          </cell>
          <cell r="D218">
            <v>63.6</v>
          </cell>
        </row>
        <row r="219">
          <cell r="B219">
            <v>61.38</v>
          </cell>
          <cell r="C219">
            <v>65.400000000000006</v>
          </cell>
          <cell r="D219">
            <v>63.6</v>
          </cell>
        </row>
        <row r="220">
          <cell r="B220">
            <v>60.4</v>
          </cell>
          <cell r="C220">
            <v>65.400000000000006</v>
          </cell>
          <cell r="D220">
            <v>63.6</v>
          </cell>
        </row>
        <row r="221">
          <cell r="B221">
            <v>60.24</v>
          </cell>
          <cell r="C221">
            <v>65.400000000000006</v>
          </cell>
          <cell r="D221">
            <v>63.6</v>
          </cell>
        </row>
        <row r="222">
          <cell r="B222">
            <v>60.54</v>
          </cell>
          <cell r="C222">
            <v>65.400000000000006</v>
          </cell>
          <cell r="D222">
            <v>63.6</v>
          </cell>
        </row>
        <row r="223">
          <cell r="B223">
            <v>60.94</v>
          </cell>
          <cell r="C223">
            <v>65.400000000000006</v>
          </cell>
          <cell r="D223">
            <v>63.6</v>
          </cell>
        </row>
        <row r="224">
          <cell r="C224">
            <v>65.400000000000006</v>
          </cell>
          <cell r="D224">
            <v>63.6</v>
          </cell>
        </row>
        <row r="225">
          <cell r="B225">
            <v>59.3</v>
          </cell>
          <cell r="C225">
            <v>65.400000000000006</v>
          </cell>
          <cell r="D225">
            <v>63.6</v>
          </cell>
        </row>
        <row r="226">
          <cell r="B226">
            <v>59.54</v>
          </cell>
          <cell r="C226">
            <v>65.400000000000006</v>
          </cell>
          <cell r="D226">
            <v>63.6</v>
          </cell>
        </row>
        <row r="227">
          <cell r="B227">
            <v>60.87</v>
          </cell>
          <cell r="C227">
            <v>65.400000000000006</v>
          </cell>
          <cell r="D227">
            <v>63.6</v>
          </cell>
        </row>
        <row r="228">
          <cell r="B228">
            <v>60.66</v>
          </cell>
          <cell r="C228">
            <v>65.400000000000006</v>
          </cell>
          <cell r="D228">
            <v>63.6</v>
          </cell>
        </row>
        <row r="229">
          <cell r="B229">
            <v>61.51</v>
          </cell>
          <cell r="C229">
            <v>65.400000000000006</v>
          </cell>
          <cell r="D229">
            <v>63.6</v>
          </cell>
        </row>
        <row r="230">
          <cell r="B230">
            <v>60.27</v>
          </cell>
          <cell r="C230">
            <v>65.400000000000006</v>
          </cell>
          <cell r="D230">
            <v>63.6</v>
          </cell>
        </row>
        <row r="231">
          <cell r="B231">
            <v>60.07</v>
          </cell>
          <cell r="C231">
            <v>65.400000000000006</v>
          </cell>
          <cell r="D231">
            <v>63.6</v>
          </cell>
        </row>
        <row r="232">
          <cell r="B232">
            <v>58.86</v>
          </cell>
          <cell r="C232">
            <v>65.400000000000006</v>
          </cell>
          <cell r="D232">
            <v>63.6</v>
          </cell>
        </row>
        <row r="233">
          <cell r="B233">
            <v>59.11</v>
          </cell>
          <cell r="C233">
            <v>65.400000000000006</v>
          </cell>
          <cell r="D233">
            <v>63.6</v>
          </cell>
        </row>
        <row r="234">
          <cell r="B234">
            <v>58.25</v>
          </cell>
          <cell r="C234">
            <v>65.400000000000006</v>
          </cell>
          <cell r="D234">
            <v>63.6</v>
          </cell>
        </row>
        <row r="235">
          <cell r="B235">
            <v>58.81</v>
          </cell>
          <cell r="C235">
            <v>65.400000000000006</v>
          </cell>
          <cell r="D235">
            <v>63.6</v>
          </cell>
        </row>
        <row r="236">
          <cell r="C236">
            <v>65.400000000000006</v>
          </cell>
          <cell r="D236">
            <v>63.6</v>
          </cell>
        </row>
        <row r="237">
          <cell r="B237">
            <v>58.58</v>
          </cell>
          <cell r="C237">
            <v>65.400000000000006</v>
          </cell>
          <cell r="D237">
            <v>63.6</v>
          </cell>
        </row>
        <row r="238">
          <cell r="A238" t="str">
            <v>diciembre</v>
          </cell>
          <cell r="B238">
            <v>59.47</v>
          </cell>
          <cell r="C238">
            <v>65.400000000000006</v>
          </cell>
          <cell r="D238">
            <v>63.6</v>
          </cell>
        </row>
        <row r="239">
          <cell r="B239">
            <v>58.81</v>
          </cell>
          <cell r="C239">
            <v>65.400000000000006</v>
          </cell>
          <cell r="D239">
            <v>63.6</v>
          </cell>
        </row>
        <row r="240">
          <cell r="B240">
            <v>59.09</v>
          </cell>
          <cell r="C240">
            <v>65.400000000000006</v>
          </cell>
          <cell r="D240">
            <v>63.6</v>
          </cell>
        </row>
        <row r="241">
          <cell r="B241">
            <v>59.82</v>
          </cell>
          <cell r="C241">
            <v>65.400000000000006</v>
          </cell>
          <cell r="D241">
            <v>63.6</v>
          </cell>
        </row>
        <row r="242">
          <cell r="B242">
            <v>60.23</v>
          </cell>
          <cell r="C242">
            <v>65.400000000000006</v>
          </cell>
          <cell r="D242">
            <v>63.6</v>
          </cell>
        </row>
        <row r="243">
          <cell r="B243">
            <v>59.04</v>
          </cell>
          <cell r="C243">
            <v>65.400000000000006</v>
          </cell>
          <cell r="D243">
            <v>63.6</v>
          </cell>
        </row>
        <row r="244">
          <cell r="B244">
            <v>58.4</v>
          </cell>
          <cell r="C244">
            <v>65.400000000000006</v>
          </cell>
          <cell r="D244">
            <v>63.6</v>
          </cell>
        </row>
        <row r="245">
          <cell r="B245">
            <v>58.67</v>
          </cell>
          <cell r="C245">
            <v>65.400000000000006</v>
          </cell>
          <cell r="D245">
            <v>63.6</v>
          </cell>
        </row>
        <row r="246">
          <cell r="B246">
            <v>57.76</v>
          </cell>
          <cell r="C246">
            <v>65.400000000000006</v>
          </cell>
          <cell r="D246">
            <v>63.6</v>
          </cell>
        </row>
        <row r="247">
          <cell r="B247">
            <v>57.61</v>
          </cell>
          <cell r="C247">
            <v>65.400000000000006</v>
          </cell>
          <cell r="D247">
            <v>63.6</v>
          </cell>
        </row>
        <row r="248">
          <cell r="B248">
            <v>56.97</v>
          </cell>
          <cell r="C248">
            <v>65.400000000000006</v>
          </cell>
          <cell r="D248">
            <v>63.6</v>
          </cell>
        </row>
        <row r="249">
          <cell r="B249">
            <v>55.44</v>
          </cell>
          <cell r="C249">
            <v>65.400000000000006</v>
          </cell>
          <cell r="D249">
            <v>63.6</v>
          </cell>
        </row>
        <row r="250">
          <cell r="B250">
            <v>56.07</v>
          </cell>
          <cell r="C250">
            <v>65.400000000000006</v>
          </cell>
          <cell r="D250">
            <v>63.6</v>
          </cell>
        </row>
        <row r="251">
          <cell r="B251">
            <v>56.22</v>
          </cell>
          <cell r="C251">
            <v>65.400000000000006</v>
          </cell>
          <cell r="D251">
            <v>63.6</v>
          </cell>
        </row>
        <row r="252">
          <cell r="B252">
            <v>56.8</v>
          </cell>
          <cell r="C252">
            <v>65.400000000000006</v>
          </cell>
          <cell r="D252">
            <v>63.6</v>
          </cell>
        </row>
        <row r="253">
          <cell r="B253">
            <v>58.18</v>
          </cell>
          <cell r="C253">
            <v>65.400000000000006</v>
          </cell>
          <cell r="D253">
            <v>63.6</v>
          </cell>
        </row>
        <row r="254">
          <cell r="B254">
            <v>58.55</v>
          </cell>
          <cell r="C254">
            <v>65.400000000000006</v>
          </cell>
          <cell r="D254">
            <v>63.6</v>
          </cell>
        </row>
        <row r="255">
          <cell r="B255">
            <v>58.72</v>
          </cell>
          <cell r="C255">
            <v>65.400000000000006</v>
          </cell>
          <cell r="D255">
            <v>63.6</v>
          </cell>
        </row>
        <row r="256">
          <cell r="B256">
            <v>56.6</v>
          </cell>
          <cell r="C256">
            <v>65.400000000000006</v>
          </cell>
          <cell r="D256">
            <v>63.6</v>
          </cell>
        </row>
        <row r="257">
          <cell r="B257">
            <v>57.89</v>
          </cell>
          <cell r="C257">
            <v>65.400000000000006</v>
          </cell>
          <cell r="D257">
            <v>63.6</v>
          </cell>
        </row>
        <row r="258">
          <cell r="B258">
            <v>57.79</v>
          </cell>
          <cell r="C258">
            <v>65.400000000000006</v>
          </cell>
          <cell r="D258">
            <v>63.6</v>
          </cell>
        </row>
        <row r="259">
          <cell r="B259">
            <v>57.26</v>
          </cell>
          <cell r="C259">
            <v>65.400000000000006</v>
          </cell>
          <cell r="D259">
            <v>63.6</v>
          </cell>
        </row>
        <row r="260">
          <cell r="D260">
            <v>63.6</v>
          </cell>
        </row>
      </sheetData>
      <sheetData sheetId="2"/>
      <sheetData sheetId="3"/>
      <sheetData sheetId="4">
        <row r="4">
          <cell r="C4" t="str">
            <v>Límite Inferior</v>
          </cell>
        </row>
      </sheetData>
      <sheetData sheetId="5">
        <row r="5">
          <cell r="B5">
            <v>2022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14">
          <cell r="T14" t="str">
            <v>Índice de Precios de Alimentos</v>
          </cell>
          <cell r="U14" t="str">
            <v>Carne</v>
          </cell>
          <cell r="V14" t="str">
            <v>Productos Lácteos</v>
          </cell>
          <cell r="W14" t="str">
            <v>Cereales</v>
          </cell>
          <cell r="X14" t="str">
            <v>Aceites</v>
          </cell>
          <cell r="Y14" t="str">
            <v>Azúcar</v>
          </cell>
        </row>
        <row r="27">
          <cell r="R27">
            <v>2021</v>
          </cell>
          <cell r="S27" t="str">
            <v>enero</v>
          </cell>
          <cell r="T27">
            <v>113.5255331944346</v>
          </cell>
          <cell r="U27">
            <v>95.96084762748599</v>
          </cell>
          <cell r="V27">
            <v>111.24672261561082</v>
          </cell>
          <cell r="W27">
            <v>125.00940824649972</v>
          </cell>
          <cell r="X27">
            <v>138.87453836454819</v>
          </cell>
          <cell r="Y27">
            <v>94.159241057381038</v>
          </cell>
        </row>
        <row r="28">
          <cell r="S28" t="str">
            <v>febrero</v>
          </cell>
          <cell r="T28">
            <v>116.57051072273163</v>
          </cell>
          <cell r="U28">
            <v>97.768189382291382</v>
          </cell>
          <cell r="V28">
            <v>113.0742158195313</v>
          </cell>
          <cell r="W28">
            <v>126.14719060912293</v>
          </cell>
          <cell r="X28">
            <v>147.46248160649731</v>
          </cell>
          <cell r="Y28">
            <v>100.17454058467479</v>
          </cell>
        </row>
        <row r="29">
          <cell r="S29" t="str">
            <v>marzo</v>
          </cell>
          <cell r="T29">
            <v>119.22932965492514</v>
          </cell>
          <cell r="U29">
            <v>100.76273942479263</v>
          </cell>
          <cell r="V29">
            <v>117.45980326747933</v>
          </cell>
          <cell r="W29">
            <v>123.90839540888472</v>
          </cell>
          <cell r="X29">
            <v>159.30201084630667</v>
          </cell>
          <cell r="Y29">
            <v>96.197436348097199</v>
          </cell>
        </row>
        <row r="30">
          <cell r="S30" t="str">
            <v>abril</v>
          </cell>
          <cell r="T30">
            <v>122.06626942216495</v>
          </cell>
          <cell r="U30">
            <v>104.34529890067319</v>
          </cell>
          <cell r="V30">
            <v>119.10505698342429</v>
          </cell>
          <cell r="W30">
            <v>126.20076893525055</v>
          </cell>
          <cell r="X30">
            <v>162.19133083797868</v>
          </cell>
          <cell r="Y30">
            <v>99.986820331936883</v>
          </cell>
        </row>
        <row r="31">
          <cell r="S31" t="str">
            <v>mayo</v>
          </cell>
          <cell r="T31">
            <v>128.12555865773592</v>
          </cell>
          <cell r="U31">
            <v>107.38440770114929</v>
          </cell>
          <cell r="V31">
            <v>121.13134838555018</v>
          </cell>
          <cell r="W31">
            <v>133.69538705765586</v>
          </cell>
          <cell r="X31">
            <v>174.87592061093773</v>
          </cell>
          <cell r="Y31">
            <v>106.79941521838667</v>
          </cell>
        </row>
        <row r="32">
          <cell r="S32" t="str">
            <v>junio</v>
          </cell>
          <cell r="T32">
            <v>125.27763455670987</v>
          </cell>
          <cell r="U32">
            <v>110.68657160811618</v>
          </cell>
          <cell r="V32">
            <v>119.91353934157493</v>
          </cell>
          <cell r="W32">
            <v>130.3146289360493</v>
          </cell>
          <cell r="X32">
            <v>157.68052781228315</v>
          </cell>
          <cell r="Y32">
            <v>107.7319216686756</v>
          </cell>
        </row>
        <row r="33">
          <cell r="S33" t="str">
            <v>julio</v>
          </cell>
          <cell r="T33">
            <v>124.56485837282088</v>
          </cell>
          <cell r="U33">
            <v>114.11329835824172</v>
          </cell>
          <cell r="V33">
            <v>116.7295796628861</v>
          </cell>
          <cell r="W33">
            <v>126.25709990923303</v>
          </cell>
          <cell r="X33">
            <v>155.49552753795894</v>
          </cell>
          <cell r="Y33">
            <v>109.55192671644922</v>
          </cell>
        </row>
        <row r="34">
          <cell r="S34" t="str">
            <v>agosto</v>
          </cell>
          <cell r="T34">
            <v>127.95813590564271</v>
          </cell>
          <cell r="U34">
            <v>113.43289955758823</v>
          </cell>
          <cell r="V34">
            <v>116.16133052336659</v>
          </cell>
          <cell r="W34">
            <v>130.38825849807975</v>
          </cell>
          <cell r="X34">
            <v>165.86229711701404</v>
          </cell>
          <cell r="Y34">
            <v>120.54228177309744</v>
          </cell>
        </row>
        <row r="35">
          <cell r="S35" t="str">
            <v>septiembre</v>
          </cell>
          <cell r="T35">
            <v>129.1891922766022</v>
          </cell>
          <cell r="U35">
            <v>112.68191288141296</v>
          </cell>
          <cell r="V35">
            <v>118.13109140698228</v>
          </cell>
          <cell r="W35">
            <v>132.83696980281618</v>
          </cell>
          <cell r="X35">
            <v>168.57086393365063</v>
          </cell>
          <cell r="Y35">
            <v>121.18926965715919</v>
          </cell>
        </row>
        <row r="36">
          <cell r="S36" t="str">
            <v>octubre</v>
          </cell>
          <cell r="T36">
            <v>133.22436853297222</v>
          </cell>
          <cell r="U36">
            <v>111.96925480836586</v>
          </cell>
          <cell r="V36">
            <v>121.45971051754725</v>
          </cell>
          <cell r="W36">
            <v>137.14277957827665</v>
          </cell>
          <cell r="X36">
            <v>184.83747137824517</v>
          </cell>
          <cell r="Y36">
            <v>119.06532765101376</v>
          </cell>
        </row>
        <row r="37">
          <cell r="S37" t="str">
            <v>noviembre</v>
          </cell>
          <cell r="T37">
            <v>135.31485290573889</v>
          </cell>
          <cell r="U37">
            <v>112.50964469359232</v>
          </cell>
          <cell r="V37">
            <v>125.98568897987232</v>
          </cell>
          <cell r="W37">
            <v>141.44474926905627</v>
          </cell>
          <cell r="X37">
            <v>184.55517876687819</v>
          </cell>
          <cell r="Y37">
            <v>120.18503194146339</v>
          </cell>
        </row>
        <row r="38">
          <cell r="S38" t="str">
            <v>diciembre</v>
          </cell>
          <cell r="T38">
            <v>133.69110309418375</v>
          </cell>
          <cell r="U38">
            <v>111.02985848433802</v>
          </cell>
          <cell r="V38">
            <v>128.96293678548136</v>
          </cell>
          <cell r="W38">
            <v>140.49498067328705</v>
          </cell>
          <cell r="X38">
            <v>178.50544196563672</v>
          </cell>
          <cell r="Y38">
            <v>116.43250221390551</v>
          </cell>
        </row>
        <row r="39">
          <cell r="R39">
            <v>2022</v>
          </cell>
          <cell r="S39" t="str">
            <v>enero</v>
          </cell>
          <cell r="T39">
            <v>135.59415474947579</v>
          </cell>
          <cell r="U39">
            <v>112.14742555131124</v>
          </cell>
          <cell r="V39">
            <v>132.63261060211784</v>
          </cell>
          <cell r="W39">
            <v>140.64762893177229</v>
          </cell>
          <cell r="X39">
            <v>185.93144191456406</v>
          </cell>
          <cell r="Y39">
            <v>112.66751495566068</v>
          </cell>
        </row>
        <row r="40">
          <cell r="S40" t="str">
            <v>febrero</v>
          </cell>
          <cell r="T40">
            <v>141.23646308174617</v>
          </cell>
          <cell r="U40">
            <v>113.87343719202681</v>
          </cell>
          <cell r="V40">
            <v>141.52957659081716</v>
          </cell>
          <cell r="W40">
            <v>145.27828440142767</v>
          </cell>
          <cell r="X40">
            <v>201.71767545192617</v>
          </cell>
          <cell r="Y40">
            <v>110.53112881402261</v>
          </cell>
        </row>
        <row r="41">
          <cell r="S41" t="str">
            <v>marzo</v>
          </cell>
          <cell r="T41">
            <v>159.71319044345819</v>
          </cell>
          <cell r="U41">
            <v>119.322155283002</v>
          </cell>
          <cell r="V41">
            <v>145.83118903175716</v>
          </cell>
          <cell r="W41">
            <v>170.1313122041563</v>
          </cell>
          <cell r="X41">
            <v>251.83127168981505</v>
          </cell>
          <cell r="Y41">
            <v>117.91396993406418</v>
          </cell>
        </row>
        <row r="42">
          <cell r="S42" t="str">
            <v>abril</v>
          </cell>
          <cell r="T42">
            <v>158.43457570107813</v>
          </cell>
          <cell r="U42">
            <v>121.90191502509094</v>
          </cell>
          <cell r="V42">
            <v>146.68927944362707</v>
          </cell>
          <cell r="W42">
            <v>169.67508597724841</v>
          </cell>
          <cell r="X42">
            <v>237.53173615946218</v>
          </cell>
          <cell r="Y42">
            <v>121.543706497993</v>
          </cell>
        </row>
        <row r="43">
          <cell r="S43" t="str">
            <v>mayo</v>
          </cell>
          <cell r="T43">
            <v>158.05282975550662</v>
          </cell>
          <cell r="U43">
            <v>122.8732841909855</v>
          </cell>
          <cell r="V43">
            <v>144.17798818600474</v>
          </cell>
          <cell r="W43">
            <v>173.52074886092331</v>
          </cell>
          <cell r="X43">
            <v>229.24090548152569</v>
          </cell>
          <cell r="Y43">
            <v>120.38756727908276</v>
          </cell>
        </row>
        <row r="44">
          <cell r="S44" t="str">
            <v>junio</v>
          </cell>
          <cell r="T44">
            <v>154.70821372674277</v>
          </cell>
          <cell r="U44">
            <v>125.92293140002921</v>
          </cell>
          <cell r="V44">
            <v>150.18180663787297</v>
          </cell>
          <cell r="W44">
            <v>166.33655649308153</v>
          </cell>
          <cell r="X44">
            <v>211.79518246436641</v>
          </cell>
          <cell r="Y44">
            <v>117.2848384263868</v>
          </cell>
        </row>
        <row r="45">
          <cell r="S45" t="str">
            <v>julio</v>
          </cell>
          <cell r="T45">
            <v>140.57241210248861</v>
          </cell>
          <cell r="U45">
            <v>124.05344618623685</v>
          </cell>
          <cell r="V45">
            <v>146.465425519288</v>
          </cell>
          <cell r="W45">
            <v>147.25665377330955</v>
          </cell>
          <cell r="X45">
            <v>168.82042441226025</v>
          </cell>
          <cell r="Y45">
            <v>112.84138457750583</v>
          </cell>
        </row>
        <row r="46">
          <cell r="S46" t="str">
            <v>agosto</v>
          </cell>
          <cell r="T46">
            <v>137.57955105100112</v>
          </cell>
          <cell r="U46">
            <v>121.09402125915713</v>
          </cell>
          <cell r="V46">
            <v>143.35160863134098</v>
          </cell>
          <cell r="W46">
            <v>145.57553656155289</v>
          </cell>
          <cell r="X46">
            <v>163.32354213869706</v>
          </cell>
          <cell r="Y46">
            <v>110.47422078709369</v>
          </cell>
        </row>
        <row r="47">
          <cell r="S47" t="str">
            <v>septiembre</v>
          </cell>
          <cell r="T47">
            <v>136.04175202121962</v>
          </cell>
          <cell r="U47">
            <v>120.27593667753011</v>
          </cell>
          <cell r="V47">
            <v>142.69352804000474</v>
          </cell>
          <cell r="W47">
            <v>147.91508373264332</v>
          </cell>
          <cell r="X47">
            <v>152.57278473300983</v>
          </cell>
          <cell r="Y47">
            <v>109.67569831166102</v>
          </cell>
        </row>
        <row r="48">
          <cell r="S48" t="str">
            <v>octubre</v>
          </cell>
          <cell r="T48">
            <v>135.37847253330085</v>
          </cell>
          <cell r="U48">
            <v>116.8258543618208</v>
          </cell>
          <cell r="V48">
            <v>139.25281548776354</v>
          </cell>
          <cell r="W48">
            <v>152.28168164691721</v>
          </cell>
          <cell r="X48">
            <v>151.28497315818765</v>
          </cell>
          <cell r="Y48">
            <v>108.58010537092795</v>
          </cell>
        </row>
        <row r="49">
          <cell r="S49" t="str">
            <v>noviembre</v>
          </cell>
          <cell r="T49">
            <v>134.7375273257023</v>
          </cell>
          <cell r="U49">
            <v>114.62622167264486</v>
          </cell>
          <cell r="V49">
            <v>137.38524064521459</v>
          </cell>
          <cell r="W49">
            <v>150.10862275216391</v>
          </cell>
          <cell r="X49">
            <v>154.70711661125137</v>
          </cell>
          <cell r="Y49">
            <v>114.39308388371099</v>
          </cell>
        </row>
        <row r="50">
          <cell r="S50" t="str">
            <v>diciembre</v>
          </cell>
          <cell r="T50">
            <v>131.79457812874588</v>
          </cell>
          <cell r="U50">
            <v>112.40399127691444</v>
          </cell>
          <cell r="V50">
            <v>138.16979201286853</v>
          </cell>
          <cell r="W50">
            <v>147.25400622949095</v>
          </cell>
          <cell r="X50">
            <v>144.60029876844681</v>
          </cell>
          <cell r="Y50">
            <v>117.17633735266216</v>
          </cell>
        </row>
        <row r="51">
          <cell r="R51">
            <v>2023</v>
          </cell>
          <cell r="S51" t="str">
            <v>enero</v>
          </cell>
          <cell r="T51">
            <v>130.20155075969072</v>
          </cell>
          <cell r="U51">
            <v>111.12676501549132</v>
          </cell>
          <cell r="V51">
            <v>134.53324407350536</v>
          </cell>
          <cell r="W51">
            <v>147.49215298753472</v>
          </cell>
          <cell r="X51">
            <v>140.41189698409724</v>
          </cell>
          <cell r="Y51">
            <v>116.78734091056793</v>
          </cell>
        </row>
        <row r="52">
          <cell r="S52" t="str">
            <v>febrero</v>
          </cell>
          <cell r="T52">
            <v>129.81415291769849</v>
          </cell>
          <cell r="U52">
            <v>113.31233167590932</v>
          </cell>
          <cell r="V52">
            <v>129.35056685757331</v>
          </cell>
          <cell r="W52">
            <v>146.71582798064685</v>
          </cell>
          <cell r="X52">
            <v>135.86914677360059</v>
          </cell>
          <cell r="Y52">
            <v>125.1702142376989</v>
          </cell>
        </row>
        <row r="53">
          <cell r="S53" t="str">
            <v>marzo</v>
          </cell>
          <cell r="T53">
            <v>127.00380138970077</v>
          </cell>
          <cell r="U53">
            <v>114.68937657901202</v>
          </cell>
          <cell r="V53">
            <v>126.78704400612591</v>
          </cell>
          <cell r="W53">
            <v>138.55434406068113</v>
          </cell>
          <cell r="X53">
            <v>131.7866585516208</v>
          </cell>
          <cell r="Y53">
            <v>126.99503806101731</v>
          </cell>
        </row>
        <row r="54">
          <cell r="S54" t="str">
            <v>abril</v>
          </cell>
          <cell r="T54">
            <v>127.72177293775783</v>
          </cell>
          <cell r="U54">
            <v>116.83531772842221</v>
          </cell>
          <cell r="V54">
            <v>122.56340509266863</v>
          </cell>
          <cell r="W54">
            <v>136.140683440396</v>
          </cell>
          <cell r="X54">
            <v>130.03002452539272</v>
          </cell>
          <cell r="Y54">
            <v>149.39882971513404</v>
          </cell>
        </row>
        <row r="55">
          <cell r="S55" t="str">
            <v>mayo</v>
          </cell>
          <cell r="T55">
            <v>124.14497718909877</v>
          </cell>
          <cell r="U55">
            <v>118.09260388494808</v>
          </cell>
          <cell r="V55">
            <v>117.77278699871846</v>
          </cell>
          <cell r="W55">
            <v>129.27120755716504</v>
          </cell>
          <cell r="X55">
            <v>118.68241972646851</v>
          </cell>
          <cell r="Y55">
            <v>157.21242984539512</v>
          </cell>
        </row>
        <row r="56">
          <cell r="S56" t="str">
            <v>junio</v>
          </cell>
          <cell r="T56">
            <v>122.67419217201997</v>
          </cell>
          <cell r="U56">
            <v>118.95598443370193</v>
          </cell>
          <cell r="V56">
            <v>116.72297372310872</v>
          </cell>
          <cell r="W56">
            <v>126.60244652014822</v>
          </cell>
          <cell r="X56">
            <v>115.78969709280045</v>
          </cell>
          <cell r="Y56">
            <v>152.15748537731301</v>
          </cell>
        </row>
        <row r="57">
          <cell r="S57" t="str">
            <v>julio</v>
          </cell>
          <cell r="T57">
            <v>124.11659636833548</v>
          </cell>
          <cell r="U57">
            <v>118.49393370347893</v>
          </cell>
          <cell r="V57">
            <v>115.91763776144913</v>
          </cell>
          <cell r="W57">
            <v>125.86001580206025</v>
          </cell>
          <cell r="X57">
            <v>129.80602565566767</v>
          </cell>
          <cell r="Y57">
            <v>146.3274949677855</v>
          </cell>
        </row>
        <row r="58">
          <cell r="S58" t="str">
            <v>agosto</v>
          </cell>
          <cell r="T58">
            <v>121.57491729268244</v>
          </cell>
          <cell r="U58">
            <v>115.20539499117979</v>
          </cell>
          <cell r="V58">
            <v>111.19148622176988</v>
          </cell>
          <cell r="W58">
            <v>124.99307173273587</v>
          </cell>
          <cell r="X58">
            <v>125.82185036318569</v>
          </cell>
          <cell r="Y58">
            <v>148.19495977131766</v>
          </cell>
        </row>
        <row r="59">
          <cell r="S59" t="str">
            <v>septiembre</v>
          </cell>
          <cell r="T59">
            <v>121.45219729665651</v>
          </cell>
          <cell r="U59">
            <v>114.06802458350737</v>
          </cell>
          <cell r="V59">
            <v>108.90661724722767</v>
          </cell>
          <cell r="W59">
            <v>126.29259069889878</v>
          </cell>
          <cell r="X59">
            <v>120.86619351626094</v>
          </cell>
          <cell r="Y59">
            <v>162.71249661963398</v>
          </cell>
        </row>
        <row r="60">
          <cell r="S60" t="str">
            <v>octubre</v>
          </cell>
          <cell r="T60">
            <v>120.4082210991903</v>
          </cell>
          <cell r="U60">
            <v>112.2739828323592</v>
          </cell>
          <cell r="V60">
            <v>111.66027159949738</v>
          </cell>
          <cell r="W60">
            <v>124.77051165018291</v>
          </cell>
          <cell r="X60">
            <v>120.00844948843765</v>
          </cell>
          <cell r="Y60">
            <v>159.18152340558296</v>
          </cell>
        </row>
        <row r="61">
          <cell r="S61" t="str">
            <v>noviembre</v>
          </cell>
          <cell r="T61">
            <v>120.27341793441926</v>
          </cell>
          <cell r="U61">
            <v>111.49099236133448</v>
          </cell>
          <cell r="V61">
            <v>114.23022326621788</v>
          </cell>
          <cell r="W61">
            <v>121.04259956488769</v>
          </cell>
          <cell r="X61">
            <v>124.12279167226745</v>
          </cell>
          <cell r="Y61">
            <v>161.39253417459381</v>
          </cell>
        </row>
        <row r="62">
          <cell r="S62" t="str">
            <v>diciembre</v>
          </cell>
          <cell r="T62">
            <v>118.50568781107879</v>
          </cell>
          <cell r="U62">
            <v>110.38364125665176</v>
          </cell>
          <cell r="V62">
            <v>116.09399817490214</v>
          </cell>
          <cell r="W62">
            <v>122.82645376918153</v>
          </cell>
          <cell r="X62">
            <v>122.4354565038505</v>
          </cell>
          <cell r="Y62">
            <v>134.63092411802023</v>
          </cell>
        </row>
        <row r="63">
          <cell r="R63">
            <v>2024</v>
          </cell>
          <cell r="S63" t="str">
            <v>enero</v>
          </cell>
          <cell r="T63">
            <v>117.6</v>
          </cell>
          <cell r="U63">
            <v>108.9</v>
          </cell>
          <cell r="V63">
            <v>118.7</v>
          </cell>
          <cell r="W63">
            <v>119.9</v>
          </cell>
          <cell r="X63">
            <v>122.5</v>
          </cell>
          <cell r="Y63">
            <v>136.4</v>
          </cell>
        </row>
        <row r="64">
          <cell r="S64" t="str">
            <v>febrero</v>
          </cell>
          <cell r="T64">
            <v>117.4</v>
          </cell>
          <cell r="U64">
            <v>112.5</v>
          </cell>
          <cell r="V64">
            <v>120.7</v>
          </cell>
          <cell r="W64">
            <v>113.8</v>
          </cell>
          <cell r="X64">
            <v>120.9</v>
          </cell>
          <cell r="Y64">
            <v>140.80000000000001</v>
          </cell>
        </row>
        <row r="65">
          <cell r="S65" t="str">
            <v>marzo</v>
          </cell>
          <cell r="T65">
            <v>118.9</v>
          </cell>
          <cell r="U65">
            <v>114.9</v>
          </cell>
          <cell r="V65">
            <v>124</v>
          </cell>
          <cell r="W65">
            <v>110.9</v>
          </cell>
          <cell r="X65">
            <v>130.6</v>
          </cell>
          <cell r="Y65">
            <v>133.4</v>
          </cell>
        </row>
        <row r="66">
          <cell r="S66" t="str">
            <v>abril</v>
          </cell>
          <cell r="T66">
            <v>119.2</v>
          </cell>
          <cell r="U66">
            <v>116.6</v>
          </cell>
          <cell r="V66">
            <v>123.8</v>
          </cell>
          <cell r="W66">
            <v>111.6</v>
          </cell>
          <cell r="X66">
            <v>130.9</v>
          </cell>
          <cell r="Y66">
            <v>126.6</v>
          </cell>
        </row>
        <row r="67">
          <cell r="S67" t="str">
            <v>mayo</v>
          </cell>
          <cell r="T67">
            <v>120.5</v>
          </cell>
          <cell r="U67">
            <v>116.7</v>
          </cell>
          <cell r="V67">
            <v>126.3</v>
          </cell>
          <cell r="W67">
            <v>118.7</v>
          </cell>
          <cell r="X67">
            <v>127.8</v>
          </cell>
          <cell r="Y67">
            <v>117.1</v>
          </cell>
        </row>
        <row r="68">
          <cell r="S68" t="str">
            <v>junio</v>
          </cell>
          <cell r="T68">
            <v>121</v>
          </cell>
          <cell r="U68">
            <v>118.1</v>
          </cell>
          <cell r="V68">
            <v>127.9</v>
          </cell>
          <cell r="W68">
            <v>115.2</v>
          </cell>
          <cell r="X68">
            <v>131.80000000000001</v>
          </cell>
          <cell r="Y68">
            <v>119.4</v>
          </cell>
        </row>
        <row r="69">
          <cell r="S69" t="str">
            <v>julio</v>
          </cell>
          <cell r="T69">
            <v>120.9</v>
          </cell>
          <cell r="U69">
            <v>120</v>
          </cell>
          <cell r="V69">
            <v>127.9</v>
          </cell>
          <cell r="W69">
            <v>110.7</v>
          </cell>
          <cell r="X69">
            <v>135</v>
          </cell>
          <cell r="Y69">
            <v>119.5</v>
          </cell>
        </row>
        <row r="70">
          <cell r="S70" t="str">
            <v>agosto</v>
          </cell>
          <cell r="T70">
            <v>121.7</v>
          </cell>
          <cell r="U70">
            <v>122</v>
          </cell>
          <cell r="V70">
            <v>131.30000000000001</v>
          </cell>
          <cell r="W70">
            <v>110.2</v>
          </cell>
          <cell r="X70">
            <v>136.1</v>
          </cell>
          <cell r="Y70">
            <v>113.9</v>
          </cell>
        </row>
        <row r="71">
          <cell r="S71" t="str">
            <v>septiembre</v>
          </cell>
          <cell r="T71">
            <v>124.6</v>
          </cell>
          <cell r="U71">
            <v>119.9</v>
          </cell>
          <cell r="V71">
            <v>136.5</v>
          </cell>
          <cell r="W71">
            <v>113.6</v>
          </cell>
          <cell r="X71">
            <v>142.4</v>
          </cell>
          <cell r="Y71">
            <v>126.3</v>
          </cell>
        </row>
        <row r="72">
          <cell r="S72" t="str">
            <v>octubre</v>
          </cell>
          <cell r="T72">
            <v>126.9</v>
          </cell>
          <cell r="U72">
            <v>119.2</v>
          </cell>
          <cell r="V72">
            <v>139</v>
          </cell>
          <cell r="W72">
            <v>114.4</v>
          </cell>
          <cell r="X72">
            <v>152.69999999999999</v>
          </cell>
          <cell r="Y72">
            <v>129.6</v>
          </cell>
        </row>
        <row r="73">
          <cell r="S73" t="str">
            <v>noviembre</v>
          </cell>
          <cell r="T73">
            <v>127.6</v>
          </cell>
          <cell r="U73">
            <v>118.5</v>
          </cell>
          <cell r="V73">
            <v>139.9</v>
          </cell>
          <cell r="W73">
            <v>111.4</v>
          </cell>
          <cell r="X73">
            <v>164.1</v>
          </cell>
          <cell r="Y73">
            <v>126.4</v>
          </cell>
        </row>
        <row r="74">
          <cell r="S74" t="str">
            <v>diciembre</v>
          </cell>
          <cell r="T74">
            <v>127</v>
          </cell>
          <cell r="U74">
            <v>119</v>
          </cell>
          <cell r="V74">
            <v>138.9</v>
          </cell>
          <cell r="W74">
            <v>111.3</v>
          </cell>
          <cell r="X74">
            <v>163.30000000000001</v>
          </cell>
          <cell r="Y74">
            <v>120</v>
          </cell>
        </row>
        <row r="75">
          <cell r="R75">
            <v>2025</v>
          </cell>
          <cell r="S75" t="str">
            <v>enero</v>
          </cell>
          <cell r="T75">
            <v>124.65278402711756</v>
          </cell>
          <cell r="U75">
            <v>116.66106575156931</v>
          </cell>
          <cell r="V75">
            <v>143.05985066401189</v>
          </cell>
          <cell r="W75">
            <v>111.84946068212814</v>
          </cell>
          <cell r="X75">
            <v>153.02802943544935</v>
          </cell>
          <cell r="Y75">
            <v>111.20315231620673</v>
          </cell>
        </row>
        <row r="76">
          <cell r="S76" t="str">
            <v>febrero</v>
          </cell>
          <cell r="T76">
            <v>126.59855971309371</v>
          </cell>
          <cell r="U76">
            <v>116.85093690638014</v>
          </cell>
          <cell r="V76">
            <v>147.68701079161815</v>
          </cell>
          <cell r="W76">
            <v>112.6092355926281</v>
          </cell>
          <cell r="X76">
            <v>155.99100855394511</v>
          </cell>
          <cell r="Y76">
            <v>118.54224531410674</v>
          </cell>
        </row>
        <row r="77">
          <cell r="S77" t="str">
            <v>marzo</v>
          </cell>
          <cell r="T77">
            <v>127.23216950187273</v>
          </cell>
          <cell r="U77">
            <v>118.30522571759481</v>
          </cell>
          <cell r="V77">
            <v>148.73678049748386</v>
          </cell>
          <cell r="W77">
            <v>109.69357747914111</v>
          </cell>
          <cell r="X77">
            <v>161.75287393797618</v>
          </cell>
          <cell r="Y77">
            <v>116.89637779206402</v>
          </cell>
        </row>
        <row r="78">
          <cell r="S78" t="str">
            <v>abril</v>
          </cell>
          <cell r="T78">
            <v>128.16482570414158</v>
          </cell>
          <cell r="U78">
            <v>121.63390517356434</v>
          </cell>
          <cell r="V78">
            <v>151.7217072111485</v>
          </cell>
          <cell r="W78">
            <v>110.91072283311368</v>
          </cell>
          <cell r="X78">
            <v>158.01962396365147</v>
          </cell>
          <cell r="Y78">
            <v>112.30798794099779</v>
          </cell>
        </row>
        <row r="79">
          <cell r="S79" t="str">
            <v>mayo</v>
          </cell>
          <cell r="T79">
            <v>127.07633698308575</v>
          </cell>
          <cell r="U79">
            <v>122.75241237839305</v>
          </cell>
          <cell r="V79">
            <v>153.62609443599138</v>
          </cell>
          <cell r="W79">
            <v>108.96765824167896</v>
          </cell>
          <cell r="X79">
            <v>152.23897481310635</v>
          </cell>
          <cell r="Y79">
            <v>109.43378110283794</v>
          </cell>
        </row>
        <row r="80">
          <cell r="S80" t="str">
            <v>junio</v>
          </cell>
          <cell r="T80">
            <v>128.08290697686769</v>
          </cell>
          <cell r="U80">
            <v>125.95636559267044</v>
          </cell>
          <cell r="V80">
            <v>155.49767719028461</v>
          </cell>
          <cell r="W80">
            <v>107.26725741795801</v>
          </cell>
          <cell r="X80">
            <v>155.73862615275556</v>
          </cell>
          <cell r="Y80">
            <v>103.55851493662041</v>
          </cell>
        </row>
        <row r="81">
          <cell r="S81" t="str">
            <v>julio</v>
          </cell>
          <cell r="T81">
            <v>129.78117884185113</v>
          </cell>
          <cell r="U81">
            <v>126.6541843314856</v>
          </cell>
          <cell r="V81">
            <v>154.55980990634094</v>
          </cell>
          <cell r="W81">
            <v>106.45503983585664</v>
          </cell>
          <cell r="X81">
            <v>166.81716435192519</v>
          </cell>
          <cell r="Y81">
            <v>103.3492820018576</v>
          </cell>
        </row>
        <row r="82">
          <cell r="S82" t="str">
            <v>agosto</v>
          </cell>
          <cell r="T82">
            <v>130.02179811826025</v>
          </cell>
          <cell r="U82">
            <v>127.83523535829383</v>
          </cell>
          <cell r="V82">
            <v>152.23862017324166</v>
          </cell>
          <cell r="W82">
            <v>105.65107439520376</v>
          </cell>
          <cell r="X82">
            <v>169.14125450497713</v>
          </cell>
          <cell r="Y82">
            <v>103.59977213502434</v>
          </cell>
        </row>
        <row r="83">
          <cell r="S83" t="str">
            <v>septiembre</v>
          </cell>
          <cell r="T83">
            <v>128.61820918127461</v>
          </cell>
          <cell r="U83">
            <v>127.89065411971015</v>
          </cell>
          <cell r="V83">
            <v>147.15172929816941</v>
          </cell>
          <cell r="W83">
            <v>104.93226805003535</v>
          </cell>
          <cell r="X83">
            <v>167.9268814141717</v>
          </cell>
          <cell r="Y83">
            <v>99.391685244960101</v>
          </cell>
        </row>
        <row r="84">
          <cell r="S84" t="str">
            <v>octubre</v>
          </cell>
          <cell r="T84">
            <v>126.3719160743273</v>
          </cell>
          <cell r="U84">
            <v>124.98771040655645</v>
          </cell>
          <cell r="V84">
            <v>141.73013796544174</v>
          </cell>
          <cell r="W84">
            <v>103.58804453893228</v>
          </cell>
          <cell r="X84">
            <v>169.38917893585935</v>
          </cell>
          <cell r="Y84">
            <v>94.117535411168376</v>
          </cell>
        </row>
        <row r="85">
          <cell r="S85" t="str">
            <v>noviembre</v>
          </cell>
          <cell r="T85">
            <v>125.16353075114137</v>
          </cell>
          <cell r="U85">
            <v>125.39005858512424</v>
          </cell>
          <cell r="V85">
            <v>136.24057235523617</v>
          </cell>
          <cell r="W85">
            <v>105.49343486633271</v>
          </cell>
          <cell r="X85">
            <v>165.0065590801953</v>
          </cell>
          <cell r="Y85">
            <v>88.583330693089252</v>
          </cell>
        </row>
        <row r="86">
          <cell r="S86" t="str">
            <v>diciembre</v>
          </cell>
          <cell r="T86">
            <v>124.33960050043544</v>
          </cell>
          <cell r="U86">
            <v>124.23416973274875</v>
          </cell>
          <cell r="V86">
            <v>128.15788452028062</v>
          </cell>
          <cell r="W86">
            <v>107.26883355105286</v>
          </cell>
          <cell r="X86">
            <v>165.20379446940427</v>
          </cell>
          <cell r="Y86">
            <v>90.702075363851293</v>
          </cell>
        </row>
      </sheetData>
      <sheetData sheetId="13"/>
      <sheetData sheetId="14">
        <row r="15">
          <cell r="A15">
            <v>2021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3"/>
      <sheetName val="[MFLOW96.XLS]_WIN_TEMP_MFLOW9_4"/>
      <sheetName val="[MFLOW96.XLS]_WIN_TEMP_MFLOW9_5"/>
      <sheetName val="[MFLOW96.XLS]_WIN_TEMP_MFLOW_12"/>
      <sheetName val="[MFLOW96.XLS]_WIN_TEMP_MFLOW9_6"/>
      <sheetName val="[MFLOW96.XLS]_WIN_TEMP_MFLOW9_7"/>
      <sheetName val="[MFLOW96.XLS]_WIN_TEMP_MFLOW_11"/>
      <sheetName val="[MFLOW96.XLS]_WIN_TEMP_MFLOW9_9"/>
      <sheetName val="[MFLOW96.XLS]_WIN_TEMP_MFLOW9_8"/>
      <sheetName val="[MFLOW96.XLS]_WIN_TEMP_MFLOW_10"/>
      <sheetName val="[MFLOW96.XLS]_WIN_TEMP_MFLOW_13"/>
      <sheetName val="[MFLOW96.XLS]_WIN_TEMP_MFLOW_18"/>
      <sheetName val="[MFLOW96.XLS]_WIN_TEMP_MFLOW_14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2"/>
      <sheetName val="[MFLOW96.XLS]_WIN_TEMP_MFLOW_24"/>
      <sheetName val="[MFLOW96.XLS]_WIN_TEMP_MFLOW_23"/>
      <sheetName val="[MFLOW96.XLS]_WIN_TEMP_MFLOW_25"/>
      <sheetName val="[MFLOW96.XLS]_WIN_TEMP_MFLOW_26"/>
      <sheetName val="[MFLOW96.XLS]_WIN_TEMP_MFLOW_28"/>
      <sheetName val="[MFLOW96.XLS]_WIN_TEMP_MFLOW_27"/>
      <sheetName val="[MFLOW96.XLS]_WIN_TEMP_MFLOW_29"/>
      <sheetName val="[MFLOW96.XLS]_WIN_TEMP_MFLOW_30"/>
      <sheetName val="[MFLOW96.XLS]_WIN_TEMP_MFLOW_31"/>
      <sheetName val="[MFLOW96.XLS]_WIN_TEMP_MFLOW_32"/>
      <sheetName val="[MFLOW96.XLS]_WIN_TEMP_MFLOW_33"/>
      <sheetName val="[MFLOW96.XLS]_WIN_TEMP_MFLOW_35"/>
      <sheetName val="[MFLOW96.XLS]_WIN_TEMP_MFLOW_34"/>
      <sheetName val="[MFLOW96.XLS]_WIN_TEMP_MFLOW_38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  <sheetName val="[MFLOW96.XLS]_WIN_TEMP_MFLOW_56"/>
      <sheetName val="[MFLOW96.XLS]_WIN_TEMP_MFLOW_58"/>
      <sheetName val="[MFLOW96.XLS]_WIN_TEMP_MFLOW_57"/>
      <sheetName val="[MFLOW96.XLS]_WIN_TEMP_MFLOW_59"/>
      <sheetName val="[MFLOW96.XLS]_WIN_TEMP_MFLOW_60"/>
      <sheetName val="[MFLOW96.XLS]_WIN_TEMP_MFLOW_62"/>
      <sheetName val="[MFLOW96.XLS]_WIN_TEMP_MFLOW_61"/>
      <sheetName val="[MFLOW96.XLS]_WIN_TEMP_MFLOW_65"/>
      <sheetName val="[MFLOW96.XLS]_WIN_TEMP_MFLOW_63"/>
      <sheetName val="[MFLOW96.XLS]_WIN_TEMP_MFLOW_64"/>
      <sheetName val="[MFLOW96.XLS]_WIN_TEMP_MFLOW_67"/>
      <sheetName val="[MFLOW96.XLS]_WIN_TEMP_MFLOW_66"/>
      <sheetName val="[MFLOW96.XLS]_WIN_TEMP_MFLOW_70"/>
      <sheetName val="[MFLOW96.XLS]_WIN_TEMP_MFLOW_68"/>
      <sheetName val="[MFLOW96.XLS]_WIN_TEMP_MFLOW_69"/>
      <sheetName val="[MFLOW96.XLS]_WIN_TEMP_MFLOW_7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filiados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  <sheetName val="ĨĨ_x0018__x0018_COM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DSSARMRED97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"/>
      <sheetName val="BOP"/>
      <sheetName val="TRADE"/>
      <sheetName val="BOP M-T"/>
      <sheetName val="FINREQ"/>
      <sheetName val="BOPMonthly"/>
      <sheetName val="M-Ttab"/>
      <sheetName val="Chart1"/>
      <sheetName val="monthly"/>
      <sheetName val="monthlytab"/>
      <sheetName val="finproj"/>
      <sheetName val="recon"/>
      <sheetName val="arr"/>
      <sheetName val="PC"/>
      <sheetName val="SER"/>
      <sheetName val="CAP"/>
      <sheetName val="RES"/>
      <sheetName val="INPUT2"/>
      <sheetName val="DEBT"/>
      <sheetName val="PCscen"/>
      <sheetName val="DEBTSERV"/>
      <sheetName val="OUTPUT"/>
      <sheetName val="WEO"/>
      <sheetName val="SR_99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  <sheetName val="PRIVATE"/>
      <sheetName val="Stress_03221"/>
      <sheetName val="Stress_analysis1"/>
      <sheetName val="BoP_OUT_Medium1"/>
      <sheetName val="BoP_OUT_Long1"/>
      <sheetName val="IMF_Assistance1"/>
      <sheetName val="IMF_Assistance_Old1"/>
      <sheetName val="large_projects1"/>
      <sheetName val="Terms_of_Trade1"/>
      <sheetName val="Key_Ratios1"/>
      <sheetName val="Debt_Service__Long1"/>
      <sheetName val="DebtService_to_budget1"/>
      <sheetName val="Workspace_contents1"/>
      <sheetName val="C_basef14_3p10_61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lly Sheet"/>
      <sheetName val="1987-2000"/>
      <sheetName val="2001"/>
      <sheetName val="2000"/>
      <sheetName val="1999"/>
      <sheetName val="1998"/>
      <sheetName val="1997"/>
      <sheetName val="1996"/>
      <sheetName val="1994-1995"/>
      <sheetName val="1990-1993"/>
      <sheetName val="Arrangements in place"/>
      <sheetName val="Proposed arrangements"/>
      <sheetName val="CCFF"/>
      <sheetName val="STATUS"/>
      <sheetName val="STF"/>
      <sheetName val="EA"/>
      <sheetName val="K"/>
      <sheetName val="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9.7546879260335104E-5</v>
          </cell>
          <cell r="F47">
            <v>2.75882979622111E-4</v>
          </cell>
          <cell r="G47">
            <v>7.0284225512296005E-4</v>
          </cell>
          <cell r="H47">
            <v>1.8875706009566799E-3</v>
          </cell>
          <cell r="I47">
            <v>3.8400001358240799E-3</v>
          </cell>
          <cell r="J47">
            <v>7.4739996343851098E-3</v>
          </cell>
          <cell r="K47">
            <v>2.1851999685168301E-2</v>
          </cell>
          <cell r="L47">
            <v>0.10949999839067499</v>
          </cell>
          <cell r="M47">
            <v>0.79092001914978005</v>
          </cell>
          <cell r="N47">
            <v>5.3049998283386204</v>
          </cell>
          <cell r="O47">
            <v>9.9840993881225604</v>
          </cell>
          <cell r="P47">
            <v>23.332298278808601</v>
          </cell>
          <cell r="Q47">
            <v>111.06198883056599</v>
          </cell>
          <cell r="R47">
            <v>3245</v>
          </cell>
          <cell r="S47">
            <v>68922.265625</v>
          </cell>
          <cell r="T47">
            <v>180897.96875</v>
          </cell>
          <cell r="U47">
            <v>226637</v>
          </cell>
          <cell r="V47">
            <v>236504.109375</v>
          </cell>
          <cell r="W47">
            <v>257439.90625</v>
          </cell>
          <cell r="X47">
            <v>258030.609375</v>
          </cell>
          <cell r="Y47">
            <v>272150.0625</v>
          </cell>
          <cell r="Z47">
            <v>292855.8125</v>
          </cell>
          <cell r="AA47">
            <v>298118.5</v>
          </cell>
          <cell r="AB47">
            <v>282003.25</v>
          </cell>
          <cell r="AC47">
            <v>294101.46875</v>
          </cell>
          <cell r="AD47">
            <v>306989</v>
          </cell>
          <cell r="AE47">
            <v>321440.78125</v>
          </cell>
          <cell r="AF47">
            <v>336158.15625</v>
          </cell>
          <cell r="AG47">
            <v>351438.84375</v>
          </cell>
          <cell r="AH47">
            <v>367407.78125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Codigos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13">
          <cell r="B13">
            <v>13083.3</v>
          </cell>
          <cell r="C13">
            <v>13083.3</v>
          </cell>
          <cell r="D13">
            <v>13083.3</v>
          </cell>
          <cell r="E13">
            <v>13083.3</v>
          </cell>
          <cell r="F13">
            <v>13083.3</v>
          </cell>
          <cell r="G13">
            <v>13083.3</v>
          </cell>
          <cell r="H13">
            <v>13083.3</v>
          </cell>
          <cell r="I13">
            <v>13083.3</v>
          </cell>
          <cell r="J13">
            <v>13083.3</v>
          </cell>
          <cell r="K13">
            <v>13083.3</v>
          </cell>
          <cell r="L13">
            <v>13083.3</v>
          </cell>
          <cell r="M13">
            <v>13083.699999999983</v>
          </cell>
          <cell r="N13">
            <v>157000</v>
          </cell>
        </row>
        <row r="14">
          <cell r="N14">
            <v>0</v>
          </cell>
        </row>
        <row r="15">
          <cell r="N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B25">
            <v>452.9</v>
          </cell>
          <cell r="C25">
            <v>582.29999999999995</v>
          </cell>
          <cell r="D25">
            <v>582.29999999999995</v>
          </cell>
          <cell r="E25">
            <v>582.29999999999995</v>
          </cell>
          <cell r="F25">
            <v>582.29999999999995</v>
          </cell>
          <cell r="G25">
            <v>582.29999999999995</v>
          </cell>
          <cell r="H25">
            <v>582.29999999999995</v>
          </cell>
          <cell r="I25">
            <v>625.4</v>
          </cell>
          <cell r="J25">
            <v>582.29999999999995</v>
          </cell>
          <cell r="K25">
            <v>582.29999999999995</v>
          </cell>
          <cell r="L25">
            <v>582.29999999999995</v>
          </cell>
          <cell r="M25">
            <v>668.6</v>
          </cell>
          <cell r="N25">
            <v>6987.6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>
        <row r="1">
          <cell r="A1" t="str">
            <v>DEPARTAMENTO DEL HEMISFERIO OCCIDENTAL Y BANCO CENTRAL DEL PARAGUAY</v>
          </cell>
        </row>
        <row r="2">
          <cell r="A2" t="str">
            <v>CUENTAS MONETARIAS DEL BANCO CENTRAL DEL PARAGUAY</v>
          </cell>
        </row>
        <row r="4">
          <cell r="A4" t="str">
            <v>en millones de guaraníes</v>
          </cell>
          <cell r="F4" t="str">
            <v>Dic 94</v>
          </cell>
          <cell r="G4" t="str">
            <v>Ene 95</v>
          </cell>
          <cell r="H4" t="str">
            <v>Feb 95</v>
          </cell>
          <cell r="I4" t="str">
            <v>Mar 95</v>
          </cell>
          <cell r="J4" t="str">
            <v>Abr 95</v>
          </cell>
          <cell r="K4" t="str">
            <v>May 95</v>
          </cell>
          <cell r="L4" t="str">
            <v>Jun 95</v>
          </cell>
          <cell r="M4" t="str">
            <v>Jul 95</v>
          </cell>
          <cell r="N4" t="str">
            <v>Ago 95</v>
          </cell>
        </row>
        <row r="6">
          <cell r="A6" t="str">
            <v>BASE CAJA</v>
          </cell>
        </row>
        <row r="8">
          <cell r="A8" t="str">
            <v>Tipo Cambio Especial</v>
          </cell>
          <cell r="F8">
            <v>1924</v>
          </cell>
          <cell r="G8">
            <v>1947</v>
          </cell>
          <cell r="H8">
            <v>1960</v>
          </cell>
          <cell r="I8">
            <v>1968</v>
          </cell>
          <cell r="J8">
            <v>1967</v>
          </cell>
          <cell r="K8">
            <v>1965</v>
          </cell>
          <cell r="L8">
            <v>1965.5</v>
          </cell>
          <cell r="M8">
            <v>1966</v>
          </cell>
          <cell r="N8">
            <v>1966.5</v>
          </cell>
        </row>
        <row r="9">
          <cell r="A9" t="str">
            <v>Tipo de Cambio Contable</v>
          </cell>
          <cell r="F9">
            <v>1924</v>
          </cell>
          <cell r="G9">
            <v>1947</v>
          </cell>
          <cell r="H9">
            <v>1960</v>
          </cell>
          <cell r="I9">
            <v>1968</v>
          </cell>
          <cell r="J9">
            <v>1967</v>
          </cell>
          <cell r="K9">
            <v>1965</v>
          </cell>
          <cell r="L9">
            <v>1965.5</v>
          </cell>
          <cell r="M9">
            <v>1966</v>
          </cell>
          <cell r="N9">
            <v>1966.5</v>
          </cell>
        </row>
        <row r="11">
          <cell r="A11" t="str">
            <v>ACTIVOS EXTERNOS</v>
          </cell>
          <cell r="F11">
            <v>2016584.6834254211</v>
          </cell>
          <cell r="G11">
            <v>2013418.517548264</v>
          </cell>
          <cell r="H11">
            <v>2039536.818358144</v>
          </cell>
          <cell r="I11">
            <v>2131595.0199753842</v>
          </cell>
          <cell r="J11">
            <v>2303668.2328766519</v>
          </cell>
          <cell r="K11">
            <v>2339926.5023862845</v>
          </cell>
          <cell r="L11">
            <v>2215771.1556243473</v>
          </cell>
          <cell r="M11">
            <v>2189572.7823580187</v>
          </cell>
          <cell r="N11">
            <v>2172438.7695636675</v>
          </cell>
        </row>
        <row r="12">
          <cell r="A12" t="str">
            <v>RESERVAS INTERNACIONALES BRUTAS</v>
          </cell>
          <cell r="F12">
            <v>2008925.2394254212</v>
          </cell>
          <cell r="G12">
            <v>2005667.510548264</v>
          </cell>
          <cell r="H12">
            <v>2031734.058358144</v>
          </cell>
          <cell r="I12">
            <v>2124821.1639753841</v>
          </cell>
          <cell r="J12">
            <v>2296897.818876652</v>
          </cell>
          <cell r="K12">
            <v>2333162.9723862847</v>
          </cell>
          <cell r="L12">
            <v>2208534.1846243474</v>
          </cell>
          <cell r="M12">
            <v>2168538.5483580185</v>
          </cell>
          <cell r="N12">
            <v>2165723.1720636673</v>
          </cell>
        </row>
        <row r="13">
          <cell r="A13" t="str">
            <v>OTROS ACTIVOS EXTERNOS</v>
          </cell>
          <cell r="F13">
            <v>7659.4440000000004</v>
          </cell>
          <cell r="G13">
            <v>7751.0070000000005</v>
          </cell>
          <cell r="H13">
            <v>7802.76</v>
          </cell>
          <cell r="I13">
            <v>6773.8560000000007</v>
          </cell>
          <cell r="J13">
            <v>6770.4140000000007</v>
          </cell>
          <cell r="K13">
            <v>6763.53</v>
          </cell>
          <cell r="L13">
            <v>7236.9710000000005</v>
          </cell>
          <cell r="M13">
            <v>21034.234</v>
          </cell>
          <cell r="N13">
            <v>6715.5974999999999</v>
          </cell>
        </row>
        <row r="15">
          <cell r="A15" t="str">
            <v>CREDITO BRUTO ADMINISTRACION CENTRAL</v>
          </cell>
          <cell r="F15">
            <v>1047096.248</v>
          </cell>
          <cell r="G15">
            <v>1057880.594</v>
          </cell>
          <cell r="H15">
            <v>1064298.92</v>
          </cell>
          <cell r="I15">
            <v>1068215.736</v>
          </cell>
          <cell r="J15">
            <v>1082486.061</v>
          </cell>
          <cell r="K15">
            <v>1081950.6399999999</v>
          </cell>
          <cell r="L15">
            <v>1083397.308</v>
          </cell>
          <cell r="M15">
            <v>1065537.0219999999</v>
          </cell>
          <cell r="N15">
            <v>1065123.7889999999</v>
          </cell>
        </row>
        <row r="16">
          <cell r="A16" t="str">
            <v>CREDITO BRUTO ADMINISTRACION CENTRAL EN MN</v>
          </cell>
          <cell r="F16">
            <v>86824</v>
          </cell>
          <cell r="G16">
            <v>86129</v>
          </cell>
          <cell r="H16">
            <v>86059</v>
          </cell>
          <cell r="I16">
            <v>85983</v>
          </cell>
          <cell r="J16">
            <v>103937</v>
          </cell>
          <cell r="K16">
            <v>104371</v>
          </cell>
          <cell r="L16">
            <v>104311</v>
          </cell>
          <cell r="M16">
            <v>86239</v>
          </cell>
          <cell r="N16">
            <v>85677</v>
          </cell>
        </row>
        <row r="17">
          <cell r="A17" t="str">
            <v>CREDITO BRUTO ADMINISTRACION CENTRAL EN ME</v>
          </cell>
          <cell r="F17">
            <v>960272.24800000002</v>
          </cell>
          <cell r="G17">
            <v>971751.59400000004</v>
          </cell>
          <cell r="H17">
            <v>978239.92</v>
          </cell>
          <cell r="I17">
            <v>982232.73600000003</v>
          </cell>
          <cell r="J17">
            <v>978549.06099999999</v>
          </cell>
          <cell r="K17">
            <v>977579.64</v>
          </cell>
          <cell r="L17">
            <v>979086.30799999996</v>
          </cell>
          <cell r="M17">
            <v>979298.022</v>
          </cell>
          <cell r="N17">
            <v>979446.78899999987</v>
          </cell>
        </row>
        <row r="19">
          <cell r="A19" t="str">
            <v>CREDITO BRUTO AL SEGURO SOCIAL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>CREDITO BRUTO AL SEGURO SOCIAL MN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 t="str">
            <v>CREDITO BRUTO AL SEGURO SOCIAL 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A23" t="str">
            <v>CREDITO BRUTO A AGENCIAS DESCENTRALIZADAS</v>
          </cell>
          <cell r="F23">
            <v>50</v>
          </cell>
          <cell r="G23">
            <v>50</v>
          </cell>
          <cell r="H23">
            <v>50</v>
          </cell>
          <cell r="I23">
            <v>46</v>
          </cell>
          <cell r="J23">
            <v>46</v>
          </cell>
          <cell r="K23">
            <v>46</v>
          </cell>
          <cell r="L23">
            <v>46</v>
          </cell>
          <cell r="M23">
            <v>46</v>
          </cell>
          <cell r="N23">
            <v>46</v>
          </cell>
        </row>
        <row r="24">
          <cell r="A24" t="str">
            <v>CREDITO BRUTO A AGENCIAS DESCENTRALIZADAS MN</v>
          </cell>
          <cell r="F24">
            <v>50</v>
          </cell>
          <cell r="G24">
            <v>50</v>
          </cell>
          <cell r="H24">
            <v>50</v>
          </cell>
          <cell r="I24">
            <v>46</v>
          </cell>
          <cell r="J24">
            <v>46</v>
          </cell>
          <cell r="K24">
            <v>46</v>
          </cell>
          <cell r="L24">
            <v>46</v>
          </cell>
          <cell r="M24">
            <v>46</v>
          </cell>
          <cell r="N24">
            <v>46</v>
          </cell>
        </row>
        <row r="25">
          <cell r="A25" t="str">
            <v>CREDITO BRUTO A AGENCIAS DESCENTRALIZADAS ME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7">
          <cell r="A27" t="str">
            <v>CREDITO BRUTO A GOBIERNOS LOCALES</v>
          </cell>
          <cell r="F27">
            <v>822</v>
          </cell>
          <cell r="G27">
            <v>822</v>
          </cell>
          <cell r="H27">
            <v>822</v>
          </cell>
          <cell r="I27">
            <v>718</v>
          </cell>
          <cell r="J27">
            <v>718</v>
          </cell>
          <cell r="K27">
            <v>718</v>
          </cell>
          <cell r="L27">
            <v>718</v>
          </cell>
          <cell r="M27">
            <v>718</v>
          </cell>
          <cell r="N27">
            <v>718</v>
          </cell>
        </row>
        <row r="28">
          <cell r="A28" t="str">
            <v>CREDITO BRUTO A GOBIERNOS LOCALES MN</v>
          </cell>
          <cell r="F28">
            <v>822</v>
          </cell>
          <cell r="G28">
            <v>822</v>
          </cell>
          <cell r="H28">
            <v>822</v>
          </cell>
          <cell r="I28">
            <v>718</v>
          </cell>
          <cell r="J28">
            <v>718</v>
          </cell>
          <cell r="K28">
            <v>718</v>
          </cell>
          <cell r="L28">
            <v>718</v>
          </cell>
          <cell r="M28">
            <v>718</v>
          </cell>
          <cell r="N28">
            <v>718</v>
          </cell>
        </row>
        <row r="29">
          <cell r="A29" t="str">
            <v>CREDITO BRUTO A GOBIERNOS LOCALES ME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1">
          <cell r="A31" t="str">
            <v>CREDITO BRUTO A EMPRESAS PUBLICAS</v>
          </cell>
          <cell r="F31">
            <v>222353.74799999999</v>
          </cell>
          <cell r="G31">
            <v>221571.92</v>
          </cell>
          <cell r="H31">
            <v>218147.8</v>
          </cell>
          <cell r="I31">
            <v>219986.696</v>
          </cell>
          <cell r="J31">
            <v>219431.98499999999</v>
          </cell>
          <cell r="K31">
            <v>219068.75</v>
          </cell>
          <cell r="L31">
            <v>219532.473</v>
          </cell>
          <cell r="M31">
            <v>238335.26</v>
          </cell>
          <cell r="N31">
            <v>235305.67549999995</v>
          </cell>
        </row>
        <row r="32">
          <cell r="A32" t="str">
            <v>CREDITO BRUTO A EMPRESAS PUBLICAS MN</v>
          </cell>
          <cell r="F32">
            <v>65111</v>
          </cell>
          <cell r="G32">
            <v>65111</v>
          </cell>
          <cell r="H32">
            <v>65111</v>
          </cell>
          <cell r="I32">
            <v>65111</v>
          </cell>
          <cell r="J32">
            <v>65111</v>
          </cell>
          <cell r="K32">
            <v>65111</v>
          </cell>
          <cell r="L32">
            <v>65111</v>
          </cell>
          <cell r="M32">
            <v>65111</v>
          </cell>
          <cell r="N32">
            <v>65111</v>
          </cell>
        </row>
        <row r="33">
          <cell r="A33" t="str">
            <v>CREDITO BRUTO A EMPRESAS PUBLICAS ME</v>
          </cell>
          <cell r="F33">
            <v>157242.74799999999</v>
          </cell>
          <cell r="G33">
            <v>156460.92000000001</v>
          </cell>
          <cell r="H33">
            <v>153036.79999999999</v>
          </cell>
          <cell r="I33">
            <v>154875.696</v>
          </cell>
          <cell r="J33">
            <v>154320.98499999999</v>
          </cell>
          <cell r="K33">
            <v>153957.75</v>
          </cell>
          <cell r="L33">
            <v>154421.473</v>
          </cell>
          <cell r="M33">
            <v>173224.26</v>
          </cell>
          <cell r="N33">
            <v>170194.67549999995</v>
          </cell>
        </row>
        <row r="35">
          <cell r="A35" t="str">
            <v>CREDITO AL SECTOR PRIVADO</v>
          </cell>
          <cell r="F35">
            <v>6643</v>
          </cell>
          <cell r="G35">
            <v>6411</v>
          </cell>
          <cell r="H35">
            <v>6173</v>
          </cell>
          <cell r="I35">
            <v>5946</v>
          </cell>
          <cell r="J35">
            <v>5702</v>
          </cell>
          <cell r="K35">
            <v>5477</v>
          </cell>
          <cell r="L35">
            <v>5268</v>
          </cell>
          <cell r="M35">
            <v>5087</v>
          </cell>
          <cell r="N35">
            <v>4860</v>
          </cell>
        </row>
        <row r="36">
          <cell r="A36" t="str">
            <v>CREDITO AL SECTOR PRIVADO MN</v>
          </cell>
          <cell r="F36">
            <v>6643</v>
          </cell>
          <cell r="G36">
            <v>6411</v>
          </cell>
          <cell r="H36">
            <v>6173</v>
          </cell>
          <cell r="I36">
            <v>5946</v>
          </cell>
          <cell r="J36">
            <v>5702</v>
          </cell>
          <cell r="K36">
            <v>5477</v>
          </cell>
          <cell r="L36">
            <v>5268</v>
          </cell>
          <cell r="M36">
            <v>5087</v>
          </cell>
          <cell r="N36">
            <v>4860</v>
          </cell>
        </row>
        <row r="37">
          <cell r="A37" t="str">
            <v>CREDITO AL SECTOR PRIVADO ME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9">
          <cell r="A39" t="str">
            <v>CREDITO A BANCOS COMERCIALES</v>
          </cell>
          <cell r="F39">
            <v>96383.504000000001</v>
          </cell>
          <cell r="G39">
            <v>92484.062000000005</v>
          </cell>
          <cell r="H39">
            <v>107827.16</v>
          </cell>
          <cell r="I39">
            <v>130723.52800000001</v>
          </cell>
          <cell r="J39">
            <v>122654.982</v>
          </cell>
          <cell r="K39">
            <v>277621.89</v>
          </cell>
          <cell r="L39">
            <v>504757.163</v>
          </cell>
          <cell r="M39">
            <v>650952.43599999999</v>
          </cell>
          <cell r="N39">
            <v>689324.70900000003</v>
          </cell>
        </row>
        <row r="40">
          <cell r="A40" t="str">
            <v>PRESTAMOS Y REDESCUENTOS</v>
          </cell>
          <cell r="F40">
            <v>88144</v>
          </cell>
          <cell r="G40">
            <v>90201</v>
          </cell>
          <cell r="H40">
            <v>96182</v>
          </cell>
          <cell r="I40">
            <v>99673</v>
          </cell>
          <cell r="J40">
            <v>99671</v>
          </cell>
          <cell r="K40">
            <v>103164</v>
          </cell>
          <cell r="L40">
            <v>104914</v>
          </cell>
          <cell r="M40">
            <v>647422</v>
          </cell>
          <cell r="N40">
            <v>685754</v>
          </cell>
        </row>
        <row r="41">
          <cell r="A41" t="str">
            <v>REDESCUENTOS</v>
          </cell>
          <cell r="F41">
            <v>142</v>
          </cell>
          <cell r="G41">
            <v>135</v>
          </cell>
          <cell r="H41">
            <v>116</v>
          </cell>
          <cell r="I41">
            <v>107</v>
          </cell>
          <cell r="J41">
            <v>105</v>
          </cell>
          <cell r="K41">
            <v>98</v>
          </cell>
          <cell r="L41">
            <v>98</v>
          </cell>
          <cell r="M41">
            <v>91</v>
          </cell>
          <cell r="N41">
            <v>75</v>
          </cell>
        </row>
        <row r="42">
          <cell r="A42" t="str">
            <v>PRESTAMOS A BANCOS</v>
          </cell>
          <cell r="F42">
            <v>88002</v>
          </cell>
          <cell r="G42">
            <v>90066</v>
          </cell>
          <cell r="H42">
            <v>96066</v>
          </cell>
          <cell r="I42">
            <v>99566</v>
          </cell>
          <cell r="J42">
            <v>99566</v>
          </cell>
          <cell r="K42">
            <v>103066</v>
          </cell>
          <cell r="L42">
            <v>104816</v>
          </cell>
          <cell r="M42">
            <v>647331</v>
          </cell>
          <cell r="N42">
            <v>685679</v>
          </cell>
        </row>
        <row r="43">
          <cell r="A43" t="str">
            <v>OTROS PRESTAMOS A BANCOS</v>
          </cell>
          <cell r="F43">
            <v>1889.5040000000001</v>
          </cell>
          <cell r="G43">
            <v>2283.0619999999999</v>
          </cell>
          <cell r="H43">
            <v>2945.16</v>
          </cell>
          <cell r="I43">
            <v>3300.5280000000002</v>
          </cell>
          <cell r="J43">
            <v>3583.982</v>
          </cell>
          <cell r="K43">
            <v>3457.89</v>
          </cell>
          <cell r="L43">
            <v>3383.163</v>
          </cell>
          <cell r="M43">
            <v>3530.4360000000001</v>
          </cell>
          <cell r="N43">
            <v>3570.7089999999998</v>
          </cell>
        </row>
        <row r="44">
          <cell r="A44" t="str">
            <v>OTROS PRESTAMOS A BANCOS MN</v>
          </cell>
          <cell r="F44">
            <v>839</v>
          </cell>
          <cell r="G44">
            <v>1220</v>
          </cell>
          <cell r="H44">
            <v>1875</v>
          </cell>
          <cell r="I44">
            <v>2226</v>
          </cell>
          <cell r="J44">
            <v>2510</v>
          </cell>
          <cell r="K44">
            <v>2385</v>
          </cell>
          <cell r="L44">
            <v>2310</v>
          </cell>
          <cell r="M44">
            <v>2457</v>
          </cell>
          <cell r="N44">
            <v>2497</v>
          </cell>
        </row>
        <row r="45">
          <cell r="A45" t="str">
            <v>OTROS PRESTAMOS A BANCOS ME</v>
          </cell>
          <cell r="F45">
            <v>1050.5040000000001</v>
          </cell>
          <cell r="G45">
            <v>1063.0620000000001</v>
          </cell>
          <cell r="H45">
            <v>1070.1600000000001</v>
          </cell>
          <cell r="I45">
            <v>1074.528</v>
          </cell>
          <cell r="J45">
            <v>1073.982</v>
          </cell>
          <cell r="K45">
            <v>1072.8900000000001</v>
          </cell>
          <cell r="L45">
            <v>1073.163</v>
          </cell>
          <cell r="M45">
            <v>1073.4360000000001</v>
          </cell>
          <cell r="N45">
            <v>1073.7090000000001</v>
          </cell>
        </row>
        <row r="46">
          <cell r="A46" t="str">
            <v>OPERACIONES DE CALL MONEY (ACTIVAS)</v>
          </cell>
          <cell r="F46">
            <v>6350</v>
          </cell>
          <cell r="G46">
            <v>0</v>
          </cell>
          <cell r="H46">
            <v>8700</v>
          </cell>
          <cell r="I46">
            <v>27750</v>
          </cell>
          <cell r="J46">
            <v>19400</v>
          </cell>
          <cell r="K46">
            <v>171000</v>
          </cell>
          <cell r="L46">
            <v>396460</v>
          </cell>
          <cell r="M46">
            <v>0</v>
          </cell>
          <cell r="N46">
            <v>0</v>
          </cell>
        </row>
        <row r="48">
          <cell r="A48" t="str">
            <v>CRÉDITO A SOC. NO MONETARIAS DE DEPÓSITO</v>
          </cell>
          <cell r="F48">
            <v>854</v>
          </cell>
          <cell r="G48">
            <v>1069</v>
          </cell>
          <cell r="H48">
            <v>1461</v>
          </cell>
          <cell r="I48">
            <v>2078</v>
          </cell>
          <cell r="J48">
            <v>2212</v>
          </cell>
          <cell r="K48">
            <v>2352</v>
          </cell>
          <cell r="L48">
            <v>2710</v>
          </cell>
          <cell r="M48">
            <v>6918</v>
          </cell>
          <cell r="N48">
            <v>17065</v>
          </cell>
        </row>
        <row r="49">
          <cell r="A49" t="str">
            <v>CRÉDITO A SOC. NO MONETARIAS DE DEPÓSITO MN</v>
          </cell>
          <cell r="F49">
            <v>854</v>
          </cell>
          <cell r="G49">
            <v>1069</v>
          </cell>
          <cell r="H49">
            <v>1461</v>
          </cell>
          <cell r="I49">
            <v>2078</v>
          </cell>
          <cell r="J49">
            <v>2212</v>
          </cell>
          <cell r="K49">
            <v>2352</v>
          </cell>
          <cell r="L49">
            <v>2710</v>
          </cell>
          <cell r="M49">
            <v>6918</v>
          </cell>
          <cell r="N49">
            <v>17065</v>
          </cell>
        </row>
        <row r="50">
          <cell r="A50" t="str">
            <v>CRÉDITO A SOC. NO MONETARIAS DE DEPÓSITO ME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2">
          <cell r="A52" t="str">
            <v>CRÉDITO A SOCIEDADES NO DEPOSITARIAS</v>
          </cell>
          <cell r="F52">
            <v>14795.567999999999</v>
          </cell>
          <cell r="G52">
            <v>14796.304</v>
          </cell>
          <cell r="H52">
            <v>14796.72</v>
          </cell>
          <cell r="I52">
            <v>14796.976000000001</v>
          </cell>
          <cell r="J52">
            <v>14796.944</v>
          </cell>
          <cell r="K52">
            <v>14689.88</v>
          </cell>
          <cell r="L52">
            <v>22372.896000000001</v>
          </cell>
          <cell r="M52">
            <v>22372.912</v>
          </cell>
          <cell r="N52">
            <v>22372.928</v>
          </cell>
        </row>
        <row r="53">
          <cell r="A53" t="str">
            <v>CRÉDITO A SOCIEDADES NO DEPOSITARIAS MN</v>
          </cell>
          <cell r="F53">
            <v>14734</v>
          </cell>
          <cell r="G53">
            <v>14734</v>
          </cell>
          <cell r="H53">
            <v>14734</v>
          </cell>
          <cell r="I53">
            <v>14734</v>
          </cell>
          <cell r="J53">
            <v>14734</v>
          </cell>
          <cell r="K53">
            <v>14627</v>
          </cell>
          <cell r="L53">
            <v>22310</v>
          </cell>
          <cell r="M53">
            <v>22310</v>
          </cell>
          <cell r="N53">
            <v>22310</v>
          </cell>
        </row>
        <row r="54">
          <cell r="A54" t="str">
            <v>CRÉDITO A SOCIEDADES NO DEPOSITARIAS ME</v>
          </cell>
          <cell r="F54">
            <v>61.567999999999998</v>
          </cell>
          <cell r="G54">
            <v>62.304000000000002</v>
          </cell>
          <cell r="H54">
            <v>62.72</v>
          </cell>
          <cell r="I54">
            <v>62.976000000000006</v>
          </cell>
          <cell r="J54">
            <v>62.944000000000003</v>
          </cell>
          <cell r="K54">
            <v>62.88</v>
          </cell>
          <cell r="L54">
            <v>62.895999999999994</v>
          </cell>
          <cell r="M54">
            <v>62.911999999999999</v>
          </cell>
          <cell r="N54">
            <v>62.927999999999997</v>
          </cell>
        </row>
        <row r="56">
          <cell r="A56" t="str">
            <v>CRÉDITO A INST. FINANCIERAS EN LIQUIDACIÓN</v>
          </cell>
          <cell r="F56">
            <v>1687</v>
          </cell>
          <cell r="G56">
            <v>8469</v>
          </cell>
          <cell r="H56">
            <v>13262</v>
          </cell>
          <cell r="I56">
            <v>8652</v>
          </cell>
          <cell r="J56">
            <v>628</v>
          </cell>
          <cell r="K56">
            <v>3308</v>
          </cell>
          <cell r="L56">
            <v>1772</v>
          </cell>
          <cell r="M56">
            <v>3019</v>
          </cell>
          <cell r="N56">
            <v>164</v>
          </cell>
        </row>
        <row r="57">
          <cell r="A57" t="str">
            <v>CRÉDITO A INST. FINANCIERAS EN LIQUIDACIÓN MN</v>
          </cell>
          <cell r="F57">
            <v>1687</v>
          </cell>
          <cell r="G57">
            <v>8469</v>
          </cell>
          <cell r="H57">
            <v>13262</v>
          </cell>
          <cell r="I57">
            <v>8652</v>
          </cell>
          <cell r="J57">
            <v>628</v>
          </cell>
          <cell r="K57">
            <v>3308</v>
          </cell>
          <cell r="L57">
            <v>1772</v>
          </cell>
          <cell r="M57">
            <v>3019</v>
          </cell>
          <cell r="N57">
            <v>164</v>
          </cell>
        </row>
        <row r="58">
          <cell r="A58" t="str">
            <v>CRÉDITO A BANCOS COMERCIALES EN LIQ. MN</v>
          </cell>
          <cell r="F58">
            <v>1687</v>
          </cell>
          <cell r="G58">
            <v>8469</v>
          </cell>
          <cell r="H58">
            <v>13262</v>
          </cell>
          <cell r="I58">
            <v>8652</v>
          </cell>
          <cell r="J58">
            <v>628</v>
          </cell>
          <cell r="K58">
            <v>3308</v>
          </cell>
          <cell r="L58">
            <v>1772</v>
          </cell>
          <cell r="M58">
            <v>3019</v>
          </cell>
          <cell r="N58">
            <v>164</v>
          </cell>
        </row>
        <row r="59">
          <cell r="A59" t="str">
            <v>CREDITO A EMP. FINANCIERAS EN LIQ. MN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A60" t="str">
            <v>CRÉDITO A INST. FINANCIERAS EN LIQUIDACIÓN ME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A61" t="str">
            <v>CRÉDITO A BANCOS COMERCIALES EN LIQ. ME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A62" t="str">
            <v>CREDITO A EMP. FINANCIERAS EN LIQ. ME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4">
          <cell r="A64" t="str">
            <v>ACTIVOS NO CLASIFICADOS</v>
          </cell>
          <cell r="F64">
            <v>388063.84457457793</v>
          </cell>
          <cell r="G64">
            <v>380702.3434517362</v>
          </cell>
          <cell r="H64">
            <v>390037.49764185597</v>
          </cell>
          <cell r="I64">
            <v>398603.2440246162</v>
          </cell>
          <cell r="J64">
            <v>435391.59012334922</v>
          </cell>
          <cell r="K64">
            <v>404658.78761371586</v>
          </cell>
          <cell r="L64">
            <v>430104.40487565263</v>
          </cell>
          <cell r="M64">
            <v>417689.9336419832</v>
          </cell>
          <cell r="N64">
            <v>407944.48843633238</v>
          </cell>
        </row>
        <row r="65">
          <cell r="A65" t="str">
            <v>TOTAL AJUSTES (ACTIVOS)</v>
          </cell>
          <cell r="F65">
            <v>3447.9285745788366</v>
          </cell>
          <cell r="G65">
            <v>4654.7704517358579</v>
          </cell>
          <cell r="H65">
            <v>5672.2216418560347</v>
          </cell>
          <cell r="I65">
            <v>5052.7400246160541</v>
          </cell>
          <cell r="J65">
            <v>6834.8781233480695</v>
          </cell>
          <cell r="K65">
            <v>5383.5276137155961</v>
          </cell>
          <cell r="L65">
            <v>4141.1988756526989</v>
          </cell>
          <cell r="M65">
            <v>4601.1776419811431</v>
          </cell>
          <cell r="N65">
            <v>3977.2394363331841</v>
          </cell>
        </row>
        <row r="66">
          <cell r="A66" t="str">
            <v>AJUSTE VALUACION ORO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A67" t="str">
            <v>INCLUIDO EN EL BALANCE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A68" t="str">
            <v>INCLUIDO EN CTAS MONETARIAS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A69" t="str">
            <v>AJUS.VAL.POR USO T.C.DIF. AL CONTABLE (Activo)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A70" t="str">
            <v>CTAS.EN ME VALORIZ.AL T.C.CONTABLE</v>
          </cell>
          <cell r="F70">
            <v>3157816.9480000008</v>
          </cell>
          <cell r="G70">
            <v>3164272.1879999992</v>
          </cell>
          <cell r="H70">
            <v>3202185.28</v>
          </cell>
          <cell r="I70">
            <v>3308333.952</v>
          </cell>
          <cell r="J70">
            <v>3505780.1659999993</v>
          </cell>
          <cell r="K70">
            <v>3509281.71</v>
          </cell>
          <cell r="L70">
            <v>3410859.9075000002</v>
          </cell>
          <cell r="M70">
            <v>3390868.33</v>
          </cell>
          <cell r="N70">
            <v>3360921.5519999997</v>
          </cell>
        </row>
        <row r="71">
          <cell r="A71" t="str">
            <v>CTAS.EN ME VALORIZ.AL T.C.ESPECIAL</v>
          </cell>
          <cell r="F71">
            <v>-3157816.9480000008</v>
          </cell>
          <cell r="G71">
            <v>-3164272.1879999992</v>
          </cell>
          <cell r="H71">
            <v>-3202185.28</v>
          </cell>
          <cell r="I71">
            <v>-3308333.952</v>
          </cell>
          <cell r="J71">
            <v>-3505780.1659999993</v>
          </cell>
          <cell r="K71">
            <v>-3509281.71</v>
          </cell>
          <cell r="L71">
            <v>-3410859.9075000002</v>
          </cell>
          <cell r="M71">
            <v>-3390868.33</v>
          </cell>
          <cell r="N71">
            <v>-3360921.5519999997</v>
          </cell>
        </row>
        <row r="72">
          <cell r="A72" t="str">
            <v>AJUSTE DIF.CIFRAS FMI/BCP: POS.RESERVA</v>
          </cell>
          <cell r="F72">
            <v>4872.0790383538115</v>
          </cell>
          <cell r="G72">
            <v>5207.279914323306</v>
          </cell>
          <cell r="H72">
            <v>5484.8974862079995</v>
          </cell>
          <cell r="I72">
            <v>5577.8942888880119</v>
          </cell>
          <cell r="J72">
            <v>5956.651366147169</v>
          </cell>
          <cell r="K72">
            <v>5738.7032939154087</v>
          </cell>
          <cell r="L72">
            <v>5480.4340605304897</v>
          </cell>
          <cell r="M72">
            <v>5542.6230691982564</v>
          </cell>
          <cell r="N72">
            <v>5172.2103780864563</v>
          </cell>
        </row>
        <row r="73">
          <cell r="A73" t="str">
            <v>POSICION RESERVA FMI (Calc.Balance)</v>
          </cell>
          <cell r="F73">
            <v>45669.987999999998</v>
          </cell>
          <cell r="G73">
            <v>46969.428</v>
          </cell>
          <cell r="H73">
            <v>48029.8</v>
          </cell>
          <cell r="I73">
            <v>50185.968000000001</v>
          </cell>
          <cell r="J73">
            <v>50900.059000000001</v>
          </cell>
          <cell r="K73">
            <v>50718.614999999998</v>
          </cell>
          <cell r="L73">
            <v>50267.662499999999</v>
          </cell>
          <cell r="M73">
            <v>50077.952000000005</v>
          </cell>
          <cell r="N73">
            <v>47803.648500000003</v>
          </cell>
        </row>
        <row r="74">
          <cell r="A74" t="str">
            <v>POSICION RESERVA FMI (Cifra FMI)</v>
          </cell>
          <cell r="F74">
            <v>-40797.908961646186</v>
          </cell>
          <cell r="G74">
            <v>-41762.148085676694</v>
          </cell>
          <cell r="H74">
            <v>-42544.902513791996</v>
          </cell>
          <cell r="I74">
            <v>-44608.073711111989</v>
          </cell>
          <cell r="J74">
            <v>-44943.407633852832</v>
          </cell>
          <cell r="K74">
            <v>-44979.911706084589</v>
          </cell>
          <cell r="L74">
            <v>-44787.228439469509</v>
          </cell>
          <cell r="M74">
            <v>-44535.328930801748</v>
          </cell>
          <cell r="N74">
            <v>-42631.438121913547</v>
          </cell>
        </row>
        <row r="75">
          <cell r="A75" t="str">
            <v>AJUSTE DIF.CIFRAS IMF/BCP: TEN.DEG</v>
          </cell>
          <cell r="F75">
            <v>-1424.1504637749749</v>
          </cell>
          <cell r="G75">
            <v>-552.50946258744807</v>
          </cell>
          <cell r="H75">
            <v>187.32415564803523</v>
          </cell>
          <cell r="I75">
            <v>-525.1542642719578</v>
          </cell>
          <cell r="J75">
            <v>878.22675720090047</v>
          </cell>
          <cell r="K75">
            <v>-355.17568019981263</v>
          </cell>
          <cell r="L75">
            <v>-1339.2351848777907</v>
          </cell>
          <cell r="M75">
            <v>-941.44542721711332</v>
          </cell>
          <cell r="N75">
            <v>-1194.9709417532722</v>
          </cell>
        </row>
        <row r="76">
          <cell r="A76" t="str">
            <v>TENENCIA DE DEG (Segun Balance)</v>
          </cell>
          <cell r="F76">
            <v>188532.76</v>
          </cell>
          <cell r="G76">
            <v>193893.94200000001</v>
          </cell>
          <cell r="H76">
            <v>200496.24</v>
          </cell>
          <cell r="I76">
            <v>209497.53599999999</v>
          </cell>
          <cell r="J76">
            <v>212471.40599999999</v>
          </cell>
          <cell r="K76">
            <v>213760.56</v>
          </cell>
          <cell r="L76">
            <v>211859.2795</v>
          </cell>
          <cell r="M76">
            <v>211057.96400000001</v>
          </cell>
          <cell r="N76">
            <v>203904.4185</v>
          </cell>
        </row>
        <row r="77">
          <cell r="A77" t="str">
            <v>TENENCIA DE DEG (Cifra del FMI)</v>
          </cell>
          <cell r="F77">
            <v>-189956.91046377496</v>
          </cell>
          <cell r="G77">
            <v>-194446.45146258746</v>
          </cell>
          <cell r="H77">
            <v>-200308.91584435196</v>
          </cell>
          <cell r="I77">
            <v>-210022.69026427195</v>
          </cell>
          <cell r="J77">
            <v>-211593.17924279909</v>
          </cell>
          <cell r="K77">
            <v>-214115.73568019981</v>
          </cell>
          <cell r="L77">
            <v>-213198.51468487779</v>
          </cell>
          <cell r="M77">
            <v>-211999.40942721712</v>
          </cell>
          <cell r="N77">
            <v>-205099.38944175327</v>
          </cell>
        </row>
        <row r="78">
          <cell r="A78" t="str">
            <v>CUENTAS CAMBIARIAS ACTIVAS DEL BALANCE</v>
          </cell>
          <cell r="F78">
            <v>0</v>
          </cell>
          <cell r="G78">
            <v>-146</v>
          </cell>
          <cell r="H78">
            <v>-233</v>
          </cell>
          <cell r="I78">
            <v>-293</v>
          </cell>
          <cell r="J78">
            <v>59</v>
          </cell>
          <cell r="K78">
            <v>697</v>
          </cell>
          <cell r="L78">
            <v>777</v>
          </cell>
          <cell r="M78">
            <v>1095</v>
          </cell>
          <cell r="N78">
            <v>1086</v>
          </cell>
        </row>
        <row r="79">
          <cell r="A79" t="str">
            <v>INTERESES DEVENGADOS A COBRAR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23281.412</v>
          </cell>
          <cell r="K79">
            <v>17783.25</v>
          </cell>
          <cell r="L79">
            <v>23507.38</v>
          </cell>
          <cell r="M79">
            <v>25972.826000000001</v>
          </cell>
          <cell r="N79">
            <v>26038.426499999998</v>
          </cell>
        </row>
        <row r="80">
          <cell r="A80" t="str">
            <v>INTERESES DEVENGADOS A COBRAR MN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A81" t="str">
            <v>INTERESES DEVENGADOS A COBRAR ME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23281.412</v>
          </cell>
          <cell r="K81">
            <v>17783.25</v>
          </cell>
          <cell r="L81">
            <v>23507.38</v>
          </cell>
          <cell r="M81">
            <v>25972.826000000001</v>
          </cell>
          <cell r="N81">
            <v>26038.426499999998</v>
          </cell>
        </row>
        <row r="82">
          <cell r="A82" t="str">
            <v>OTROS ACTIVOS</v>
          </cell>
          <cell r="F82">
            <v>384615.9159999991</v>
          </cell>
          <cell r="G82">
            <v>376193.57300000032</v>
          </cell>
          <cell r="H82">
            <v>384598.27599999995</v>
          </cell>
          <cell r="I82">
            <v>393843.50400000013</v>
          </cell>
          <cell r="J82">
            <v>405216.30000000115</v>
          </cell>
          <cell r="K82">
            <v>380795.01</v>
          </cell>
          <cell r="L82">
            <v>401678.82599999994</v>
          </cell>
          <cell r="M82">
            <v>386020.93000000203</v>
          </cell>
          <cell r="N82">
            <v>376842.82249999919</v>
          </cell>
        </row>
        <row r="83">
          <cell r="A83" t="str">
            <v>OTROS ACTIVOS EN MN</v>
          </cell>
          <cell r="F83">
            <v>365459</v>
          </cell>
          <cell r="G83">
            <v>359332.83600000013</v>
          </cell>
          <cell r="H83">
            <v>360031.83600000013</v>
          </cell>
          <cell r="I83">
            <v>360404</v>
          </cell>
          <cell r="J83">
            <v>367228</v>
          </cell>
          <cell r="K83">
            <v>367280</v>
          </cell>
          <cell r="L83">
            <v>368882</v>
          </cell>
          <cell r="M83">
            <v>368958</v>
          </cell>
          <cell r="N83">
            <v>369155</v>
          </cell>
        </row>
        <row r="84">
          <cell r="A84" t="str">
            <v>OTROS ACTIVOS EN ME</v>
          </cell>
          <cell r="F84">
            <v>19156.915999999113</v>
          </cell>
          <cell r="G84">
            <v>16860.737000000179</v>
          </cell>
          <cell r="H84">
            <v>24566.439999999813</v>
          </cell>
          <cell r="I84">
            <v>33439.504000000139</v>
          </cell>
          <cell r="J84">
            <v>37988.300000001116</v>
          </cell>
          <cell r="K84">
            <v>13515.010000000222</v>
          </cell>
          <cell r="L84">
            <v>32796.825999999783</v>
          </cell>
          <cell r="M84">
            <v>17062.930000001692</v>
          </cell>
          <cell r="N84">
            <v>7687.8224999991808</v>
          </cell>
        </row>
        <row r="86">
          <cell r="A86" t="str">
            <v>TOTAL ACTIVOS</v>
          </cell>
          <cell r="F86">
            <v>3795333.5959999994</v>
          </cell>
          <cell r="G86">
            <v>3797674.7409999999</v>
          </cell>
          <cell r="H86">
            <v>3856412.9159999997</v>
          </cell>
          <cell r="I86">
            <v>3981361.2</v>
          </cell>
          <cell r="J86">
            <v>4187735.7950000009</v>
          </cell>
          <cell r="K86">
            <v>4349817.45</v>
          </cell>
          <cell r="L86">
            <v>4486449.4005000005</v>
          </cell>
          <cell r="M86">
            <v>4600248.3460000008</v>
          </cell>
          <cell r="N86">
            <v>4615363.3594999993</v>
          </cell>
        </row>
        <row r="88">
          <cell r="A88" t="str">
            <v>BASE MONETARIA AMPLIADA</v>
          </cell>
          <cell r="F88">
            <v>1757136.7760000001</v>
          </cell>
          <cell r="G88">
            <v>1563146.932</v>
          </cell>
          <cell r="H88">
            <v>1584775.3960000002</v>
          </cell>
          <cell r="I88">
            <v>1623639.0719999999</v>
          </cell>
          <cell r="J88">
            <v>1738535.149</v>
          </cell>
          <cell r="K88">
            <v>1831048.9750000001</v>
          </cell>
          <cell r="L88">
            <v>1809021.6214999999</v>
          </cell>
          <cell r="M88">
            <v>1813959.3020000001</v>
          </cell>
          <cell r="N88">
            <v>1801767.7849999999</v>
          </cell>
        </row>
        <row r="89">
          <cell r="A89" t="str">
            <v>BASE MONETARIA</v>
          </cell>
          <cell r="F89">
            <v>1332560</v>
          </cell>
          <cell r="G89">
            <v>1148108.8360000001</v>
          </cell>
          <cell r="H89">
            <v>1154337.8360000001</v>
          </cell>
          <cell r="I89">
            <v>1209564</v>
          </cell>
          <cell r="J89">
            <v>1327143</v>
          </cell>
          <cell r="K89">
            <v>1431535</v>
          </cell>
          <cell r="L89">
            <v>1419945</v>
          </cell>
          <cell r="M89">
            <v>1437083</v>
          </cell>
          <cell r="N89">
            <v>1421663</v>
          </cell>
        </row>
        <row r="90">
          <cell r="A90" t="str">
            <v>BILLETES Y MONEDAS EMITIDOS</v>
          </cell>
          <cell r="F90">
            <v>870031</v>
          </cell>
          <cell r="G90">
            <v>706516</v>
          </cell>
          <cell r="H90">
            <v>711993</v>
          </cell>
          <cell r="I90">
            <v>750958</v>
          </cell>
          <cell r="J90">
            <v>811746</v>
          </cell>
          <cell r="K90">
            <v>837230</v>
          </cell>
          <cell r="L90">
            <v>842195</v>
          </cell>
          <cell r="M90">
            <v>835466</v>
          </cell>
          <cell r="N90">
            <v>806549</v>
          </cell>
        </row>
        <row r="91">
          <cell r="A91" t="str">
            <v>DEPÓSITOS BANCARIOS EN MN</v>
          </cell>
          <cell r="F91">
            <v>438448</v>
          </cell>
          <cell r="G91">
            <v>416340.83600000001</v>
          </cell>
          <cell r="H91">
            <v>415652.83600000001</v>
          </cell>
          <cell r="I91">
            <v>429711</v>
          </cell>
          <cell r="J91">
            <v>484805</v>
          </cell>
          <cell r="K91">
            <v>561528</v>
          </cell>
          <cell r="L91">
            <v>536707</v>
          </cell>
          <cell r="M91">
            <v>556723</v>
          </cell>
          <cell r="N91">
            <v>568762</v>
          </cell>
        </row>
        <row r="92">
          <cell r="A92" t="str">
            <v>DEPÓSITOS ENCAJE LEGAL MN</v>
          </cell>
          <cell r="F92">
            <v>355403</v>
          </cell>
          <cell r="G92">
            <v>362191.83600000001</v>
          </cell>
          <cell r="H92">
            <v>362050.83600000001</v>
          </cell>
          <cell r="I92">
            <v>373171</v>
          </cell>
          <cell r="J92">
            <v>390332</v>
          </cell>
          <cell r="K92">
            <v>409543</v>
          </cell>
          <cell r="L92">
            <v>398768</v>
          </cell>
          <cell r="M92">
            <v>420331</v>
          </cell>
          <cell r="N92">
            <v>420944</v>
          </cell>
        </row>
        <row r="93">
          <cell r="A93" t="str">
            <v>OTROS DEPÓSITOS ENCAJE MN</v>
          </cell>
          <cell r="F93">
            <v>83045</v>
          </cell>
          <cell r="G93">
            <v>54149</v>
          </cell>
          <cell r="H93">
            <v>53602</v>
          </cell>
          <cell r="I93">
            <v>56540</v>
          </cell>
          <cell r="J93">
            <v>94473</v>
          </cell>
          <cell r="K93">
            <v>151985</v>
          </cell>
          <cell r="L93">
            <v>137939</v>
          </cell>
          <cell r="M93">
            <v>136392</v>
          </cell>
          <cell r="N93">
            <v>147818</v>
          </cell>
        </row>
        <row r="94">
          <cell r="A94" t="str">
            <v>DEPÓSITOS EN CUENTA CORRIENTE MN</v>
          </cell>
          <cell r="F94">
            <v>42616</v>
          </cell>
          <cell r="G94">
            <v>10185</v>
          </cell>
          <cell r="H94">
            <v>13706</v>
          </cell>
          <cell r="I94">
            <v>15037</v>
          </cell>
          <cell r="J94">
            <v>44555</v>
          </cell>
          <cell r="K94">
            <v>96672</v>
          </cell>
          <cell r="L94">
            <v>91629</v>
          </cell>
          <cell r="M94">
            <v>97091</v>
          </cell>
          <cell r="N94">
            <v>99100</v>
          </cell>
        </row>
        <row r="95">
          <cell r="A95" t="str">
            <v>ENCAJE ESPECIAL MN</v>
          </cell>
          <cell r="F95">
            <v>38075</v>
          </cell>
          <cell r="G95">
            <v>41610</v>
          </cell>
          <cell r="H95">
            <v>37542</v>
          </cell>
          <cell r="I95">
            <v>39149</v>
          </cell>
          <cell r="J95">
            <v>47564</v>
          </cell>
          <cell r="K95">
            <v>52959</v>
          </cell>
          <cell r="L95">
            <v>43956</v>
          </cell>
          <cell r="M95">
            <v>36947</v>
          </cell>
          <cell r="N95">
            <v>46364</v>
          </cell>
        </row>
        <row r="96">
          <cell r="A96" t="str">
            <v>OTROS DEPÓSITOS  MN</v>
          </cell>
          <cell r="F96">
            <v>2354</v>
          </cell>
          <cell r="G96">
            <v>2354</v>
          </cell>
          <cell r="H96">
            <v>2354</v>
          </cell>
          <cell r="I96">
            <v>2354</v>
          </cell>
          <cell r="J96">
            <v>2354</v>
          </cell>
          <cell r="K96">
            <v>2354</v>
          </cell>
          <cell r="L96">
            <v>2354</v>
          </cell>
          <cell r="M96">
            <v>2354</v>
          </cell>
          <cell r="N96">
            <v>2354</v>
          </cell>
        </row>
        <row r="97">
          <cell r="A97" t="str">
            <v>DEP. DE SOC. NO MONETARIAS DE DEPÓSITO EN MN</v>
          </cell>
          <cell r="F97">
            <v>24081</v>
          </cell>
          <cell r="G97">
            <v>25252</v>
          </cell>
          <cell r="H97">
            <v>26692</v>
          </cell>
          <cell r="I97">
            <v>28895</v>
          </cell>
          <cell r="J97">
            <v>30592</v>
          </cell>
          <cell r="K97">
            <v>32777</v>
          </cell>
          <cell r="L97">
            <v>41043</v>
          </cell>
          <cell r="M97">
            <v>44894</v>
          </cell>
          <cell r="N97">
            <v>46352</v>
          </cell>
        </row>
        <row r="98">
          <cell r="A98" t="str">
            <v>DEPÓSITOS BANCARIOS EN ME</v>
          </cell>
          <cell r="F98">
            <v>424576.77600000001</v>
          </cell>
          <cell r="G98">
            <v>415038.09600000002</v>
          </cell>
          <cell r="H98">
            <v>430437.56</v>
          </cell>
          <cell r="I98">
            <v>414075.07199999999</v>
          </cell>
          <cell r="J98">
            <v>411392.14899999998</v>
          </cell>
          <cell r="K98">
            <v>399513.97500000003</v>
          </cell>
          <cell r="L98">
            <v>389076.62150000001</v>
          </cell>
          <cell r="M98">
            <v>376876.30200000003</v>
          </cell>
          <cell r="N98">
            <v>379558.098</v>
          </cell>
        </row>
        <row r="99">
          <cell r="A99" t="str">
            <v>DEPÓSITOS EN CUENTA CORRIENTE ME</v>
          </cell>
          <cell r="F99">
            <v>18343.416000000001</v>
          </cell>
          <cell r="G99">
            <v>7542.6779999999999</v>
          </cell>
          <cell r="H99">
            <v>14496.16</v>
          </cell>
          <cell r="I99">
            <v>12475.151999999998</v>
          </cell>
          <cell r="J99">
            <v>12726.49</v>
          </cell>
          <cell r="K99">
            <v>12238.02</v>
          </cell>
          <cell r="L99">
            <v>21056.4015</v>
          </cell>
          <cell r="M99">
            <v>10783.51</v>
          </cell>
          <cell r="N99">
            <v>14135.201999999999</v>
          </cell>
        </row>
        <row r="100">
          <cell r="A100" t="str">
            <v>DEPÓSITOS ENCAJE LEGAL ME</v>
          </cell>
          <cell r="F100">
            <v>406233.36</v>
          </cell>
          <cell r="G100">
            <v>407495.41800000001</v>
          </cell>
          <cell r="H100">
            <v>415941.4</v>
          </cell>
          <cell r="I100">
            <v>401599.92</v>
          </cell>
          <cell r="J100">
            <v>398665.65899999999</v>
          </cell>
          <cell r="K100">
            <v>387275.95500000002</v>
          </cell>
          <cell r="L100">
            <v>368020.22</v>
          </cell>
          <cell r="M100">
            <v>366092.79200000002</v>
          </cell>
          <cell r="N100">
            <v>365422.89600000001</v>
          </cell>
        </row>
        <row r="101">
          <cell r="A101" t="str">
            <v>DEP. DE SOC. NO MONETARIAS DE DEPÓSITO EN ME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546.68700000000001</v>
          </cell>
        </row>
        <row r="103">
          <cell r="A103" t="str">
            <v>OPERACIONES DE CALL MONEY (PASIVOS)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29300</v>
          </cell>
          <cell r="M103">
            <v>0</v>
          </cell>
          <cell r="N103">
            <v>0</v>
          </cell>
        </row>
        <row r="105">
          <cell r="A105" t="str">
            <v>OBLIG./TITULOS,VALORES EMITIDOS Y LRM</v>
          </cell>
          <cell r="F105">
            <v>35416</v>
          </cell>
          <cell r="G105">
            <v>64309</v>
          </cell>
          <cell r="H105">
            <v>53887</v>
          </cell>
          <cell r="I105">
            <v>50087</v>
          </cell>
          <cell r="J105">
            <v>50960</v>
          </cell>
          <cell r="K105">
            <v>80648</v>
          </cell>
          <cell r="L105">
            <v>144960</v>
          </cell>
          <cell r="M105">
            <v>203676</v>
          </cell>
          <cell r="N105">
            <v>252265</v>
          </cell>
        </row>
        <row r="107">
          <cell r="A107" t="str">
            <v>OBLIGACIONES CON SOC. NO MONETARIAS DE DEPÓSITO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A108" t="str">
            <v>OBLIGACIONES CON SOC. NO MONET. DE DEPÓSITO EN MN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A109" t="str">
            <v>OBLIGACIONES CON SOC. NO MONET. DE DEPÓSITO EN ME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1">
          <cell r="A111" t="str">
            <v>OBLIGACIONES CON SOC. NO DEPOSITARIAS</v>
          </cell>
          <cell r="F111">
            <v>18618.268</v>
          </cell>
          <cell r="G111">
            <v>17303.529000000002</v>
          </cell>
          <cell r="H111">
            <v>15642.72</v>
          </cell>
          <cell r="I111">
            <v>17063.464</v>
          </cell>
          <cell r="J111">
            <v>15387.415999999999</v>
          </cell>
          <cell r="K111">
            <v>15608.32</v>
          </cell>
          <cell r="L111">
            <v>21462.894</v>
          </cell>
          <cell r="M111">
            <v>23730.067999999999</v>
          </cell>
          <cell r="N111">
            <v>19986.967000000001</v>
          </cell>
        </row>
        <row r="112">
          <cell r="A112" t="str">
            <v>OBLIGACIONES CON SOC. NO DEPOSITARIAS EN MN</v>
          </cell>
          <cell r="F112">
            <v>17258</v>
          </cell>
          <cell r="G112">
            <v>15927</v>
          </cell>
          <cell r="H112">
            <v>14257</v>
          </cell>
          <cell r="I112">
            <v>16969</v>
          </cell>
          <cell r="J112">
            <v>15293</v>
          </cell>
          <cell r="K112">
            <v>15514</v>
          </cell>
          <cell r="L112">
            <v>21172</v>
          </cell>
          <cell r="M112">
            <v>22751</v>
          </cell>
          <cell r="N112">
            <v>18811</v>
          </cell>
        </row>
        <row r="113">
          <cell r="A113" t="str">
            <v>OBLIGACIONES CON SOC. NO DEPOSITARIAS EN ME</v>
          </cell>
          <cell r="F113">
            <v>1360.268</v>
          </cell>
          <cell r="G113">
            <v>1376.529</v>
          </cell>
          <cell r="H113">
            <v>1385.72</v>
          </cell>
          <cell r="I113">
            <v>94.463999999999999</v>
          </cell>
          <cell r="J113">
            <v>94.415999999999997</v>
          </cell>
          <cell r="K113">
            <v>94.32</v>
          </cell>
          <cell r="L113">
            <v>290.89400000000001</v>
          </cell>
          <cell r="M113">
            <v>979.06799999999998</v>
          </cell>
          <cell r="N113">
            <v>1175.9669999999999</v>
          </cell>
        </row>
        <row r="115">
          <cell r="A115" t="str">
            <v>OBLIGACIONES CON INST. FIN. EN LIQUIDACIÓN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A116" t="str">
            <v>OBLIGACIONES CON INST. FIN. EN LIQUIDACIÓN EN MN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A117" t="str">
            <v>OBLIG. CON BANCOS COMERCIALES. EN LIQUIDACIÓN MN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A118" t="str">
            <v>OBLIG. CON  EMPRESAS FIN.. EN LIQUIDACIÓN MN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A119" t="str">
            <v>OBLIGACIONES CON INST. FIN. EN LIQUIDACIÓN EN ME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A120" t="str">
            <v>OBLIG. CON BANCOS COMERCIALES. EN LIQUIDACIÓN ME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A121" t="str">
            <v>OBLIG. CON  EMPRESAS FIN.. EN LIQUIDACIÓN ME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3">
          <cell r="A123" t="str">
            <v>DEPÓSITOS DE LA ADMINISTRACION CENTRAL</v>
          </cell>
          <cell r="F123">
            <v>392274.96</v>
          </cell>
          <cell r="G123">
            <v>453865.53</v>
          </cell>
          <cell r="H123">
            <v>470877.68</v>
          </cell>
          <cell r="I123">
            <v>476381.304</v>
          </cell>
          <cell r="J123">
            <v>505314.88600000006</v>
          </cell>
          <cell r="K123">
            <v>637217.51</v>
          </cell>
          <cell r="L123">
            <v>652644.59200000006</v>
          </cell>
          <cell r="M123">
            <v>722191.1</v>
          </cell>
          <cell r="N123">
            <v>732167.21850000008</v>
          </cell>
        </row>
        <row r="124">
          <cell r="A124" t="str">
            <v>DEPÓSITOS DE LA ADMINIST.CENTRAL EN MN</v>
          </cell>
          <cell r="F124">
            <v>209899</v>
          </cell>
          <cell r="G124">
            <v>278655</v>
          </cell>
          <cell r="H124">
            <v>293972</v>
          </cell>
          <cell r="I124">
            <v>286365</v>
          </cell>
          <cell r="J124">
            <v>329351</v>
          </cell>
          <cell r="K124">
            <v>420647</v>
          </cell>
          <cell r="L124">
            <v>472479</v>
          </cell>
          <cell r="M124">
            <v>530801</v>
          </cell>
          <cell r="N124">
            <v>518037</v>
          </cell>
        </row>
        <row r="125">
          <cell r="A125" t="str">
            <v>DEPÓSITOS DE LA ADMINIST.CENTRAL EN ME</v>
          </cell>
          <cell r="F125">
            <v>182375.96</v>
          </cell>
          <cell r="G125">
            <v>175210.53</v>
          </cell>
          <cell r="H125">
            <v>176905.68</v>
          </cell>
          <cell r="I125">
            <v>190016.30400000003</v>
          </cell>
          <cell r="J125">
            <v>175963.88600000003</v>
          </cell>
          <cell r="K125">
            <v>216570.51</v>
          </cell>
          <cell r="L125">
            <v>180165.59200000003</v>
          </cell>
          <cell r="M125">
            <v>191390.1</v>
          </cell>
          <cell r="N125">
            <v>214130.21850000002</v>
          </cell>
        </row>
        <row r="127">
          <cell r="A127" t="str">
            <v>DEPÓSITOS DEL SEGURO SOCIAL</v>
          </cell>
          <cell r="F127">
            <v>2643</v>
          </cell>
          <cell r="G127">
            <v>2543</v>
          </cell>
          <cell r="H127">
            <v>1935</v>
          </cell>
          <cell r="I127">
            <v>1460</v>
          </cell>
          <cell r="J127">
            <v>1151</v>
          </cell>
          <cell r="K127">
            <v>3173</v>
          </cell>
          <cell r="L127">
            <v>1921</v>
          </cell>
          <cell r="M127">
            <v>1954</v>
          </cell>
          <cell r="N127">
            <v>2385</v>
          </cell>
        </row>
        <row r="128">
          <cell r="A128" t="str">
            <v>DEPÓSITOS DEL SEGURO SOCIAL EN MN</v>
          </cell>
          <cell r="F128">
            <v>2643</v>
          </cell>
          <cell r="G128">
            <v>2543</v>
          </cell>
          <cell r="H128">
            <v>1935</v>
          </cell>
          <cell r="I128">
            <v>1460</v>
          </cell>
          <cell r="J128">
            <v>1151</v>
          </cell>
          <cell r="K128">
            <v>3173</v>
          </cell>
          <cell r="L128">
            <v>1921</v>
          </cell>
          <cell r="M128">
            <v>1954</v>
          </cell>
          <cell r="N128">
            <v>2385</v>
          </cell>
        </row>
        <row r="129">
          <cell r="A129" t="str">
            <v>DEPÓSITOS DEL SEGURO SOCIAL EN ME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1">
          <cell r="A131" t="str">
            <v>DEPÓSITOS DE AGENCIAS DESCENTRALIZADAS</v>
          </cell>
          <cell r="F131">
            <v>34619.96</v>
          </cell>
          <cell r="G131">
            <v>27504.965</v>
          </cell>
          <cell r="H131">
            <v>30036.959999999999</v>
          </cell>
          <cell r="I131">
            <v>31581.704000000002</v>
          </cell>
          <cell r="J131">
            <v>35588.436000000002</v>
          </cell>
          <cell r="K131">
            <v>38605.71</v>
          </cell>
          <cell r="L131">
            <v>43733.857000000004</v>
          </cell>
          <cell r="M131">
            <v>41582.97</v>
          </cell>
          <cell r="N131">
            <v>44775.1175</v>
          </cell>
        </row>
        <row r="132">
          <cell r="A132" t="str">
            <v>DEPÓSITOS DE AGENCIAS DESCENTRALIZ. EN MN</v>
          </cell>
          <cell r="F132">
            <v>34543</v>
          </cell>
          <cell r="G132">
            <v>27320</v>
          </cell>
          <cell r="H132">
            <v>29839</v>
          </cell>
          <cell r="I132">
            <v>31379</v>
          </cell>
          <cell r="J132">
            <v>35376</v>
          </cell>
          <cell r="K132">
            <v>38028</v>
          </cell>
          <cell r="L132">
            <v>43156</v>
          </cell>
          <cell r="M132">
            <v>41003</v>
          </cell>
          <cell r="N132">
            <v>44195</v>
          </cell>
        </row>
        <row r="133">
          <cell r="A133" t="str">
            <v>DEPÓSITOS DE AGENCIAS DESCENTRALIZ. EN ME</v>
          </cell>
          <cell r="F133">
            <v>76.959999999999994</v>
          </cell>
          <cell r="G133">
            <v>184.965</v>
          </cell>
          <cell r="H133">
            <v>197.96</v>
          </cell>
          <cell r="I133">
            <v>202.70400000000001</v>
          </cell>
          <cell r="J133">
            <v>212.43600000000004</v>
          </cell>
          <cell r="K133">
            <v>577.71</v>
          </cell>
          <cell r="L133">
            <v>577.85700000000008</v>
          </cell>
          <cell r="M133">
            <v>579.97</v>
          </cell>
          <cell r="N133">
            <v>580.11749999999995</v>
          </cell>
        </row>
        <row r="135">
          <cell r="A135" t="str">
            <v>DEPÓSITOS DE GOBIERNOS LOCALES</v>
          </cell>
          <cell r="F135">
            <v>47</v>
          </cell>
          <cell r="G135">
            <v>38</v>
          </cell>
          <cell r="H135">
            <v>78</v>
          </cell>
          <cell r="I135">
            <v>94</v>
          </cell>
          <cell r="J135">
            <v>82</v>
          </cell>
          <cell r="K135">
            <v>93</v>
          </cell>
          <cell r="L135">
            <v>130</v>
          </cell>
          <cell r="M135">
            <v>110</v>
          </cell>
          <cell r="N135">
            <v>116</v>
          </cell>
        </row>
        <row r="136">
          <cell r="A136" t="str">
            <v>DEPÓSITOS DE GOBIERNOS LOCALES EN MN</v>
          </cell>
          <cell r="F136">
            <v>47</v>
          </cell>
          <cell r="G136">
            <v>38</v>
          </cell>
          <cell r="H136">
            <v>78</v>
          </cell>
          <cell r="I136">
            <v>94</v>
          </cell>
          <cell r="J136">
            <v>82</v>
          </cell>
          <cell r="K136">
            <v>93</v>
          </cell>
          <cell r="L136">
            <v>130</v>
          </cell>
          <cell r="M136">
            <v>110</v>
          </cell>
          <cell r="N136">
            <v>116</v>
          </cell>
        </row>
        <row r="137">
          <cell r="A137" t="str">
            <v>DEPÓSITOS DE GOBIERNOS LOCALES EN ME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9">
          <cell r="A139" t="str">
            <v>DEPÓSITOS DE EMPRESAS PUBLICAS</v>
          </cell>
          <cell r="F139">
            <v>58612.88</v>
          </cell>
          <cell r="G139">
            <v>68135.61</v>
          </cell>
          <cell r="H139">
            <v>75443.039999999994</v>
          </cell>
          <cell r="I139">
            <v>63143.023999999998</v>
          </cell>
          <cell r="J139">
            <v>79123.75</v>
          </cell>
          <cell r="K139">
            <v>70247.175000000003</v>
          </cell>
          <cell r="L139">
            <v>89905.185499999992</v>
          </cell>
          <cell r="M139">
            <v>87761.671999999991</v>
          </cell>
          <cell r="N139">
            <v>105929.07949999999</v>
          </cell>
        </row>
        <row r="140">
          <cell r="A140" t="str">
            <v>DEPÓSITOS DE EMPRESAS PUBLICAS EN MN</v>
          </cell>
          <cell r="F140">
            <v>29041</v>
          </cell>
          <cell r="G140">
            <v>43545</v>
          </cell>
          <cell r="H140">
            <v>51484</v>
          </cell>
          <cell r="I140">
            <v>39344</v>
          </cell>
          <cell r="J140">
            <v>43226</v>
          </cell>
          <cell r="K140">
            <v>41961</v>
          </cell>
          <cell r="L140">
            <v>44225</v>
          </cell>
          <cell r="M140">
            <v>49637</v>
          </cell>
          <cell r="N140">
            <v>72650</v>
          </cell>
        </row>
        <row r="141">
          <cell r="A141" t="str">
            <v>DEPÓSITOS DE EMPRESAS PUBLICAS EN ME</v>
          </cell>
          <cell r="F141">
            <v>29571.88</v>
          </cell>
          <cell r="G141">
            <v>24590.61</v>
          </cell>
          <cell r="H141">
            <v>23959.040000000001</v>
          </cell>
          <cell r="I141">
            <v>23799.023999999998</v>
          </cell>
          <cell r="J141">
            <v>35897.75</v>
          </cell>
          <cell r="K141">
            <v>28286.175000000003</v>
          </cell>
          <cell r="L141">
            <v>45680.1855</v>
          </cell>
          <cell r="M141">
            <v>38124.671999999999</v>
          </cell>
          <cell r="N141">
            <v>33279.0795</v>
          </cell>
        </row>
        <row r="143">
          <cell r="A143" t="str">
            <v>DEPÓSITOS DEL SECTOR PRIVADO</v>
          </cell>
          <cell r="F143">
            <v>26767.556</v>
          </cell>
          <cell r="G143">
            <v>23393.432000000001</v>
          </cell>
          <cell r="H143">
            <v>23639.759999999998</v>
          </cell>
          <cell r="I143">
            <v>21452.552</v>
          </cell>
          <cell r="J143">
            <v>22266.288</v>
          </cell>
          <cell r="K143">
            <v>31753.119999999999</v>
          </cell>
          <cell r="L143">
            <v>24818.1005</v>
          </cell>
          <cell r="M143">
            <v>24136.083999999999</v>
          </cell>
          <cell r="N143">
            <v>24789.534500000002</v>
          </cell>
        </row>
        <row r="144">
          <cell r="A144" t="str">
            <v>DEPÓSITOS DEL SECTOR PRIVADO MN</v>
          </cell>
          <cell r="F144">
            <v>298</v>
          </cell>
          <cell r="G144">
            <v>232</v>
          </cell>
          <cell r="H144">
            <v>146</v>
          </cell>
          <cell r="I144">
            <v>133</v>
          </cell>
          <cell r="J144">
            <v>130</v>
          </cell>
          <cell r="K144">
            <v>136</v>
          </cell>
          <cell r="L144">
            <v>83</v>
          </cell>
          <cell r="M144">
            <v>78</v>
          </cell>
          <cell r="N144">
            <v>24</v>
          </cell>
        </row>
        <row r="145">
          <cell r="A145" t="str">
            <v>DEPÓSITOS DEL SECTOR PRIVADO ME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A146" t="str">
            <v>DEP.RESTRING.,ESPEC.Y DE IMPORT. MN</v>
          </cell>
          <cell r="F146">
            <v>25952</v>
          </cell>
          <cell r="G146">
            <v>22663</v>
          </cell>
          <cell r="H146">
            <v>22992</v>
          </cell>
          <cell r="I146">
            <v>20800</v>
          </cell>
          <cell r="J146">
            <v>21617</v>
          </cell>
          <cell r="K146">
            <v>31287</v>
          </cell>
          <cell r="L146">
            <v>24399</v>
          </cell>
          <cell r="M146">
            <v>23716</v>
          </cell>
          <cell r="N146">
            <v>24386</v>
          </cell>
        </row>
        <row r="147">
          <cell r="A147" t="str">
            <v>DEP.RESTRING.,ESPEC.Y DE IMPORT. ME</v>
          </cell>
          <cell r="F147">
            <v>517.55600000000004</v>
          </cell>
          <cell r="G147">
            <v>498.43200000000002</v>
          </cell>
          <cell r="H147">
            <v>501.76</v>
          </cell>
          <cell r="I147">
            <v>519.55200000000002</v>
          </cell>
          <cell r="J147">
            <v>519.28800000000001</v>
          </cell>
          <cell r="K147">
            <v>330.12</v>
          </cell>
          <cell r="L147">
            <v>336.10050000000001</v>
          </cell>
          <cell r="M147">
            <v>342.084</v>
          </cell>
          <cell r="N147">
            <v>379.53450000000004</v>
          </cell>
        </row>
        <row r="149">
          <cell r="A149" t="str">
            <v>PASIVOS EXTERNOS TOTALES DE C/P</v>
          </cell>
          <cell r="F149">
            <v>902.35600000000011</v>
          </cell>
          <cell r="G149">
            <v>913.14300000000014</v>
          </cell>
          <cell r="H149">
            <v>6028.96</v>
          </cell>
          <cell r="I149">
            <v>936.76799999999992</v>
          </cell>
          <cell r="J149">
            <v>936.29200000000003</v>
          </cell>
          <cell r="K149">
            <v>899.97</v>
          </cell>
          <cell r="L149">
            <v>939.50900000000001</v>
          </cell>
          <cell r="M149">
            <v>939.74800000000005</v>
          </cell>
          <cell r="N149">
            <v>938.02049999999997</v>
          </cell>
        </row>
        <row r="150">
          <cell r="A150" t="str">
            <v>PASIVOS EXTERNOS EXIGIBLES ME</v>
          </cell>
          <cell r="F150">
            <v>21.163999999999998</v>
          </cell>
          <cell r="G150">
            <v>21.416999999999998</v>
          </cell>
          <cell r="H150">
            <v>5131.28</v>
          </cell>
          <cell r="I150">
            <v>35.423999999999999</v>
          </cell>
          <cell r="J150">
            <v>35.405999999999999</v>
          </cell>
          <cell r="K150">
            <v>0</v>
          </cell>
          <cell r="L150">
            <v>39.31</v>
          </cell>
          <cell r="M150">
            <v>39.32</v>
          </cell>
          <cell r="N150">
            <v>37.363500000000002</v>
          </cell>
        </row>
        <row r="151">
          <cell r="A151" t="str">
            <v>OTROS PASIVOS EXTERNOS DE C/P ME</v>
          </cell>
          <cell r="F151">
            <v>881.19200000000012</v>
          </cell>
          <cell r="G151">
            <v>891.72600000000011</v>
          </cell>
          <cell r="H151">
            <v>897.68</v>
          </cell>
          <cell r="I151">
            <v>901.34399999999994</v>
          </cell>
          <cell r="J151">
            <v>900.88600000000008</v>
          </cell>
          <cell r="K151">
            <v>899.97</v>
          </cell>
          <cell r="L151">
            <v>900.19900000000007</v>
          </cell>
          <cell r="M151">
            <v>900.428</v>
          </cell>
          <cell r="N151">
            <v>900.65699999999993</v>
          </cell>
        </row>
        <row r="153">
          <cell r="A153" t="str">
            <v>PASIVOS EXTERNOS DE MEDIANO Y LARGO PLAZO</v>
          </cell>
          <cell r="F153">
            <v>150413.764</v>
          </cell>
          <cell r="G153">
            <v>152402.85999999999</v>
          </cell>
          <cell r="H153">
            <v>156122.79999999999</v>
          </cell>
          <cell r="I153">
            <v>153717.84</v>
          </cell>
          <cell r="J153">
            <v>152489.821</v>
          </cell>
          <cell r="K153">
            <v>153703.29500000001</v>
          </cell>
          <cell r="L153">
            <v>154766.71100000001</v>
          </cell>
          <cell r="M153">
            <v>155717.18</v>
          </cell>
          <cell r="N153">
            <v>158504.54500000001</v>
          </cell>
        </row>
        <row r="154">
          <cell r="A154" t="str">
            <v>PASIVOS EXT. MED.Y LARGO PZO. MN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A155" t="str">
            <v>PASIVOS EXT. MED.Y LARGO PZO. ME</v>
          </cell>
          <cell r="F155">
            <v>96990.763999999996</v>
          </cell>
          <cell r="G155">
            <v>98089.86</v>
          </cell>
          <cell r="H155">
            <v>98744.8</v>
          </cell>
          <cell r="I155">
            <v>99147.839999999997</v>
          </cell>
          <cell r="J155">
            <v>95916.820999999996</v>
          </cell>
          <cell r="K155">
            <v>95819.295000000013</v>
          </cell>
          <cell r="L155">
            <v>95841.71100000001</v>
          </cell>
          <cell r="M155">
            <v>95803.18</v>
          </cell>
          <cell r="N155">
            <v>95827.545000000013</v>
          </cell>
        </row>
        <row r="156">
          <cell r="A156" t="str">
            <v>DEPÓSITOS DE ORGANISMOS INTERNACIONALES MN</v>
          </cell>
          <cell r="F156">
            <v>53423</v>
          </cell>
          <cell r="G156">
            <v>54313</v>
          </cell>
          <cell r="H156">
            <v>57378</v>
          </cell>
          <cell r="I156">
            <v>54570</v>
          </cell>
          <cell r="J156">
            <v>56573</v>
          </cell>
          <cell r="K156">
            <v>57884</v>
          </cell>
          <cell r="L156">
            <v>58925</v>
          </cell>
          <cell r="M156">
            <v>59914</v>
          </cell>
          <cell r="N156">
            <v>62677</v>
          </cell>
        </row>
        <row r="158">
          <cell r="A158" t="str">
            <v>CAPITAL Y RESERVAS</v>
          </cell>
          <cell r="F158">
            <v>395464.70399999991</v>
          </cell>
          <cell r="G158">
            <v>396705.04300000001</v>
          </cell>
          <cell r="H158">
            <v>400536.48</v>
          </cell>
          <cell r="I158">
            <v>401425.72799999994</v>
          </cell>
          <cell r="J158">
            <v>421005.07799999992</v>
          </cell>
          <cell r="K158">
            <v>431341.7</v>
          </cell>
          <cell r="L158">
            <v>443535.321</v>
          </cell>
          <cell r="M158">
            <v>462815.93599999999</v>
          </cell>
          <cell r="N158">
            <v>467422.14600000001</v>
          </cell>
        </row>
        <row r="159">
          <cell r="A159" t="str">
            <v>CAPITAL Y RESERVAS MN</v>
          </cell>
          <cell r="F159">
            <v>357281</v>
          </cell>
          <cell r="G159">
            <v>357436</v>
          </cell>
          <cell r="H159">
            <v>360380</v>
          </cell>
          <cell r="I159">
            <v>359466</v>
          </cell>
          <cell r="J159">
            <v>378451</v>
          </cell>
          <cell r="K159">
            <v>388937</v>
          </cell>
          <cell r="L159">
            <v>401509</v>
          </cell>
          <cell r="M159">
            <v>420948</v>
          </cell>
          <cell r="N159">
            <v>427455</v>
          </cell>
        </row>
        <row r="160">
          <cell r="A160" t="str">
            <v>CAPITAL Y RESERVAS ME</v>
          </cell>
          <cell r="F160">
            <v>38183.703999999998</v>
          </cell>
          <cell r="G160">
            <v>39269.042999999998</v>
          </cell>
          <cell r="H160">
            <v>40156.480000000003</v>
          </cell>
          <cell r="I160">
            <v>41959.728000000003</v>
          </cell>
          <cell r="J160">
            <v>42554.078000000001</v>
          </cell>
          <cell r="K160">
            <v>42404.7</v>
          </cell>
          <cell r="L160">
            <v>42026.321000000004</v>
          </cell>
          <cell r="M160">
            <v>41867.936000000002</v>
          </cell>
          <cell r="N160">
            <v>39967.146000000001</v>
          </cell>
        </row>
        <row r="162">
          <cell r="A162" t="str">
            <v>PREVISIONES Y PROVISIONES</v>
          </cell>
          <cell r="F162">
            <v>1530</v>
          </cell>
          <cell r="G162">
            <v>1515</v>
          </cell>
          <cell r="H162">
            <v>1436</v>
          </cell>
          <cell r="I162">
            <v>1362</v>
          </cell>
          <cell r="J162">
            <v>1279</v>
          </cell>
          <cell r="K162">
            <v>1279</v>
          </cell>
          <cell r="L162">
            <v>1279</v>
          </cell>
          <cell r="M162">
            <v>1279</v>
          </cell>
          <cell r="N162">
            <v>1244</v>
          </cell>
        </row>
        <row r="163">
          <cell r="A163" t="str">
            <v>PREVISIONES Y PROVISIONES MN</v>
          </cell>
          <cell r="F163">
            <v>1530</v>
          </cell>
          <cell r="G163">
            <v>1515</v>
          </cell>
          <cell r="H163">
            <v>1436</v>
          </cell>
          <cell r="I163">
            <v>1362</v>
          </cell>
          <cell r="J163">
            <v>1279</v>
          </cell>
          <cell r="K163">
            <v>1279</v>
          </cell>
          <cell r="L163">
            <v>1279</v>
          </cell>
          <cell r="M163">
            <v>1279</v>
          </cell>
          <cell r="N163">
            <v>1244</v>
          </cell>
        </row>
        <row r="164">
          <cell r="A164" t="str">
            <v>PREVISIONES Y PROVISIONES ME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6">
          <cell r="A166" t="str">
            <v>PASIVOS NO CLASIFICADOS</v>
          </cell>
          <cell r="F166">
            <v>920886.37199999997</v>
          </cell>
          <cell r="G166">
            <v>1025898.6969999999</v>
          </cell>
          <cell r="H166">
            <v>1035973.12</v>
          </cell>
          <cell r="I166">
            <v>1139016.7439999999</v>
          </cell>
          <cell r="J166">
            <v>1163616.679</v>
          </cell>
          <cell r="K166">
            <v>1054198.675</v>
          </cell>
          <cell r="L166">
            <v>1068031.6089999999</v>
          </cell>
          <cell r="M166">
            <v>1060395.2860000001</v>
          </cell>
          <cell r="N166">
            <v>1003072.946</v>
          </cell>
        </row>
        <row r="167">
          <cell r="A167" t="str">
            <v>AJUSTES VALUACION (PASIVOS)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A168" t="str">
            <v>CTAS.EN ME VALORIZ.AL T.C.CONTABLE</v>
          </cell>
          <cell r="F168">
            <v>789280.5959999999</v>
          </cell>
          <cell r="G168">
            <v>831592.90500000003</v>
          </cell>
          <cell r="H168">
            <v>835054.07999999996</v>
          </cell>
          <cell r="I168">
            <v>856129.2</v>
          </cell>
          <cell r="J168">
            <v>867220.79499999993</v>
          </cell>
          <cell r="K168">
            <v>800403.45</v>
          </cell>
          <cell r="L168">
            <v>775922.40050000011</v>
          </cell>
          <cell r="M168">
            <v>765621.34600000002</v>
          </cell>
          <cell r="N168">
            <v>785111.35950000002</v>
          </cell>
        </row>
        <row r="169">
          <cell r="A169" t="str">
            <v>CTAS.EN ME VALORIZ.AL T.C.ESPECIAL</v>
          </cell>
          <cell r="F169">
            <v>-789280.5959999999</v>
          </cell>
          <cell r="G169">
            <v>-831592.90500000003</v>
          </cell>
          <cell r="H169">
            <v>-835054.07999999996</v>
          </cell>
          <cell r="I169">
            <v>-856129.2</v>
          </cell>
          <cell r="J169">
            <v>-867220.79499999993</v>
          </cell>
          <cell r="K169">
            <v>-800403.45</v>
          </cell>
          <cell r="L169">
            <v>-775922.40050000011</v>
          </cell>
          <cell r="M169">
            <v>-765621.34600000002</v>
          </cell>
          <cell r="N169">
            <v>-785111.35950000002</v>
          </cell>
        </row>
        <row r="170">
          <cell r="A170" t="str">
            <v>CUENTAS CAMBIARIAS PASIVAS DEL BALANCE</v>
          </cell>
          <cell r="F170">
            <v>730617</v>
          </cell>
          <cell r="G170">
            <v>775401</v>
          </cell>
          <cell r="H170">
            <v>806853</v>
          </cell>
          <cell r="I170">
            <v>878363</v>
          </cell>
          <cell r="J170">
            <v>876981</v>
          </cell>
          <cell r="K170">
            <v>863714</v>
          </cell>
          <cell r="L170">
            <v>872338</v>
          </cell>
          <cell r="M170">
            <v>845279</v>
          </cell>
          <cell r="N170">
            <v>789072</v>
          </cell>
        </row>
        <row r="171">
          <cell r="A171" t="str">
            <v>INTERESES DEVENGADOS A PAGAR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A172" t="str">
            <v>INTERESES DEVENGADOS A PAGAR MN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A173" t="str">
            <v>INTERESES DEVENGADOS A PAGAR ME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A174" t="str">
            <v>OTROS PASIVOS</v>
          </cell>
          <cell r="F174">
            <v>190269.372</v>
          </cell>
          <cell r="G174">
            <v>250497.69699999999</v>
          </cell>
          <cell r="H174">
            <v>229120.12</v>
          </cell>
          <cell r="I174">
            <v>260653.74399999998</v>
          </cell>
          <cell r="J174">
            <v>286635.679</v>
          </cell>
          <cell r="K174">
            <v>190484.67499999996</v>
          </cell>
          <cell r="L174">
            <v>195693.609</v>
          </cell>
          <cell r="M174">
            <v>215116.28599999999</v>
          </cell>
          <cell r="N174">
            <v>214000.946</v>
          </cell>
        </row>
        <row r="175">
          <cell r="A175" t="str">
            <v>OTROS PASIVOS EN MN</v>
          </cell>
          <cell r="F175">
            <v>175545</v>
          </cell>
          <cell r="G175">
            <v>174076</v>
          </cell>
          <cell r="H175">
            <v>172384</v>
          </cell>
          <cell r="I175">
            <v>175276</v>
          </cell>
          <cell r="J175">
            <v>182902</v>
          </cell>
          <cell r="K175">
            <v>174578</v>
          </cell>
          <cell r="L175">
            <v>174706</v>
          </cell>
          <cell r="M175">
            <v>196398</v>
          </cell>
          <cell r="N175">
            <v>195272</v>
          </cell>
        </row>
        <row r="176">
          <cell r="A176" t="str">
            <v>OTROS PASIVOS EN ME</v>
          </cell>
          <cell r="F176">
            <v>14724.372000000001</v>
          </cell>
          <cell r="G176">
            <v>76421.697</v>
          </cell>
          <cell r="H176">
            <v>56736.12</v>
          </cell>
          <cell r="I176">
            <v>85377.744000000006</v>
          </cell>
          <cell r="J176">
            <v>103733.67899999999</v>
          </cell>
          <cell r="K176">
            <v>15906.674999999999</v>
          </cell>
          <cell r="L176">
            <v>20987.609</v>
          </cell>
          <cell r="M176">
            <v>18718.286</v>
          </cell>
          <cell r="N176">
            <v>18728.946</v>
          </cell>
        </row>
        <row r="178">
          <cell r="A178" t="str">
            <v>TOTAL PASIVOS</v>
          </cell>
          <cell r="F178">
            <v>3795333.5959999999</v>
          </cell>
          <cell r="G178">
            <v>3797674.7409999995</v>
          </cell>
          <cell r="H178">
            <v>3856412.9159999997</v>
          </cell>
          <cell r="I178">
            <v>3981361.2</v>
          </cell>
          <cell r="J178">
            <v>4187735.7949999999</v>
          </cell>
          <cell r="K178">
            <v>4349817.45</v>
          </cell>
          <cell r="L178">
            <v>4486449.4005000005</v>
          </cell>
          <cell r="M178">
            <v>4600248.3460000008</v>
          </cell>
          <cell r="N178">
            <v>4615363.3595000003</v>
          </cell>
        </row>
        <row r="180">
          <cell r="A180" t="str">
            <v xml:space="preserve">PRUEBA DE CONSITENCIA VERTICAL 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>*/A partir de dic/97 a Nov/98 se procediò a corregir con el FMI, los Bonos emitidos por el Tesoro Nacioanal (USD 425 millones) en virtud de la ley 1093/97 por su valor Actual para uniformar la registraciòn del mismo.</v>
          </cell>
        </row>
        <row r="186">
          <cell r="A186" t="str">
            <v>DEPARTAMENTO DEL HEMISFERIO OCCIDENTAL Y BANCO CENTRAL DEL PARAGUAY</v>
          </cell>
        </row>
        <row r="187">
          <cell r="A187" t="str">
            <v>CUENTAS MONETARIAS DE LOS BANCOS COMERCIALES</v>
          </cell>
        </row>
        <row r="189">
          <cell r="A189" t="str">
            <v>en millones de guaraníes</v>
          </cell>
          <cell r="F189" t="str">
            <v>Dic 94</v>
          </cell>
          <cell r="G189" t="str">
            <v>Ene 95</v>
          </cell>
          <cell r="H189" t="str">
            <v>Feb 95</v>
          </cell>
          <cell r="I189" t="str">
            <v>Mar 95</v>
          </cell>
          <cell r="J189" t="str">
            <v>Abr 95</v>
          </cell>
          <cell r="K189" t="str">
            <v>May 95</v>
          </cell>
          <cell r="L189" t="str">
            <v>Jun 95</v>
          </cell>
          <cell r="M189" t="str">
            <v>Jul 95</v>
          </cell>
          <cell r="N189" t="str">
            <v>Ago 95</v>
          </cell>
        </row>
        <row r="191">
          <cell r="A191" t="str">
            <v>BASE CAJA</v>
          </cell>
          <cell r="G191" t="str">
            <v xml:space="preserve"> </v>
          </cell>
        </row>
        <row r="193">
          <cell r="A193" t="str">
            <v>TIPO DE CAMBIO (Cuentas Monetarias)</v>
          </cell>
          <cell r="G193">
            <v>1947</v>
          </cell>
          <cell r="H193">
            <v>1960</v>
          </cell>
          <cell r="I193">
            <v>1968</v>
          </cell>
          <cell r="J193">
            <v>1967</v>
          </cell>
          <cell r="K193">
            <v>1965</v>
          </cell>
          <cell r="L193">
            <v>1965.5</v>
          </cell>
          <cell r="M193">
            <v>1966</v>
          </cell>
          <cell r="N193">
            <v>1966.5</v>
          </cell>
        </row>
        <row r="194">
          <cell r="A194" t="str">
            <v>TIPO DE CAMBIO CONTABLE BCP</v>
          </cell>
          <cell r="G194">
            <v>1947</v>
          </cell>
          <cell r="H194">
            <v>1960</v>
          </cell>
          <cell r="I194">
            <v>1968</v>
          </cell>
          <cell r="J194">
            <v>1967</v>
          </cell>
          <cell r="K194">
            <v>1965</v>
          </cell>
          <cell r="L194">
            <v>1965.5</v>
          </cell>
          <cell r="M194">
            <v>1966</v>
          </cell>
          <cell r="N194">
            <v>1966.5</v>
          </cell>
        </row>
        <row r="195">
          <cell r="A195" t="str">
            <v>TIPO DE CAMBIO (Balance de BCOM)</v>
          </cell>
          <cell r="G195">
            <v>1947</v>
          </cell>
          <cell r="H195">
            <v>1960</v>
          </cell>
          <cell r="I195">
            <v>1968</v>
          </cell>
          <cell r="J195">
            <v>1967</v>
          </cell>
          <cell r="K195">
            <v>1965</v>
          </cell>
          <cell r="L195">
            <v>1965.5</v>
          </cell>
          <cell r="M195">
            <v>1966</v>
          </cell>
          <cell r="N195">
            <v>1966.5</v>
          </cell>
        </row>
        <row r="197">
          <cell r="A197" t="str">
            <v>ACTIVO EXTERNO NETO</v>
          </cell>
          <cell r="G197">
            <v>274188.13100000005</v>
          </cell>
          <cell r="H197">
            <v>225749.59300000023</v>
          </cell>
          <cell r="I197">
            <v>148943.94200000016</v>
          </cell>
          <cell r="J197">
            <v>88096.527000000118</v>
          </cell>
          <cell r="K197">
            <v>92886.013999999734</v>
          </cell>
          <cell r="L197">
            <v>182976.54300000024</v>
          </cell>
          <cell r="M197">
            <v>201895.18099999998</v>
          </cell>
          <cell r="N197">
            <v>172071.66400000005</v>
          </cell>
        </row>
        <row r="198">
          <cell r="A198" t="str">
            <v xml:space="preserve">  ACTIVOS CON EL EXTERIOR</v>
          </cell>
          <cell r="G198">
            <v>584593.0780000001</v>
          </cell>
          <cell r="H198">
            <v>702061.65600000019</v>
          </cell>
          <cell r="I198">
            <v>725172.86699999997</v>
          </cell>
          <cell r="J198">
            <v>667126.12199999997</v>
          </cell>
          <cell r="K198">
            <v>637510.72299999988</v>
          </cell>
          <cell r="L198">
            <v>648944.63800000015</v>
          </cell>
          <cell r="M198">
            <v>680837.81799999997</v>
          </cell>
          <cell r="N198">
            <v>659045.14899999998</v>
          </cell>
        </row>
        <row r="199">
          <cell r="A199" t="str">
            <v xml:space="preserve">    ACTIVOS CON EL EXTERIOR MN</v>
          </cell>
          <cell r="G199">
            <v>5820.9960000000001</v>
          </cell>
          <cell r="H199">
            <v>5799.023000000001</v>
          </cell>
          <cell r="I199">
            <v>7279.08</v>
          </cell>
          <cell r="J199">
            <v>6996.4780000000001</v>
          </cell>
          <cell r="K199">
            <v>689.19500000000005</v>
          </cell>
          <cell r="L199">
            <v>924.35599999999999</v>
          </cell>
          <cell r="M199">
            <v>931.82100000000003</v>
          </cell>
          <cell r="N199">
            <v>653.46699999999998</v>
          </cell>
        </row>
        <row r="200">
          <cell r="A200" t="str">
            <v xml:space="preserve">    ACTIVOS CON EL EXTERIOR ME</v>
          </cell>
          <cell r="G200">
            <v>578772.08200000005</v>
          </cell>
          <cell r="H200">
            <v>696262.63300000015</v>
          </cell>
          <cell r="I200">
            <v>717893.78700000001</v>
          </cell>
          <cell r="J200">
            <v>660129.64399999997</v>
          </cell>
          <cell r="K200">
            <v>636821.52799999993</v>
          </cell>
          <cell r="L200">
            <v>648020.28200000012</v>
          </cell>
          <cell r="M200">
            <v>679905.99699999997</v>
          </cell>
          <cell r="N200">
            <v>658391.68200000003</v>
          </cell>
        </row>
        <row r="201">
          <cell r="A201" t="str">
            <v xml:space="preserve">  PASIVOS EXTERNOS DE CORTO PLAZO </v>
          </cell>
          <cell r="G201">
            <v>310404.94700000004</v>
          </cell>
          <cell r="H201">
            <v>476312.06299999997</v>
          </cell>
          <cell r="I201">
            <v>576228.92499999981</v>
          </cell>
          <cell r="J201">
            <v>579029.59499999986</v>
          </cell>
          <cell r="K201">
            <v>544624.70900000015</v>
          </cell>
          <cell r="L201">
            <v>465968.09499999991</v>
          </cell>
          <cell r="M201">
            <v>478942.63699999999</v>
          </cell>
          <cell r="N201">
            <v>486973.48499999993</v>
          </cell>
        </row>
        <row r="202">
          <cell r="A202" t="str">
            <v xml:space="preserve">    PASIVOS EXTERNOS CORTO PLAZO MN</v>
          </cell>
          <cell r="G202">
            <v>262.04000000000002</v>
          </cell>
          <cell r="H202">
            <v>210.553</v>
          </cell>
          <cell r="I202">
            <v>378.42599999999999</v>
          </cell>
          <cell r="J202">
            <v>2276.6999999999998</v>
          </cell>
          <cell r="K202">
            <v>657.85899999999992</v>
          </cell>
          <cell r="L202">
            <v>2438.4629999999997</v>
          </cell>
          <cell r="M202">
            <v>2179.1320000000001</v>
          </cell>
          <cell r="N202">
            <v>2233.64</v>
          </cell>
        </row>
        <row r="203">
          <cell r="A203" t="str">
            <v xml:space="preserve">    PASIVOS EXTERNOS CORTO PLAZO ME</v>
          </cell>
          <cell r="G203">
            <v>310142.90700000006</v>
          </cell>
          <cell r="H203">
            <v>476101.51</v>
          </cell>
          <cell r="I203">
            <v>575850.49899999984</v>
          </cell>
          <cell r="J203">
            <v>576752.8949999999</v>
          </cell>
          <cell r="K203">
            <v>543966.85</v>
          </cell>
          <cell r="L203">
            <v>463529.63199999993</v>
          </cell>
          <cell r="M203">
            <v>476763.505</v>
          </cell>
          <cell r="N203">
            <v>484739.84499999991</v>
          </cell>
        </row>
        <row r="205">
          <cell r="A205" t="str">
            <v>DISPONIBILIDADES EN EL BCP</v>
          </cell>
          <cell r="G205">
            <v>924041.40099999995</v>
          </cell>
          <cell r="H205">
            <v>924506.875</v>
          </cell>
          <cell r="I205">
            <v>909511.60200000007</v>
          </cell>
          <cell r="J205">
            <v>964042.81499999994</v>
          </cell>
          <cell r="K205">
            <v>1103886.9329999997</v>
          </cell>
          <cell r="L205">
            <v>1099860.8600000001</v>
          </cell>
          <cell r="M205">
            <v>1178892.166</v>
          </cell>
          <cell r="N205">
            <v>1196143.1669999999</v>
          </cell>
        </row>
        <row r="206">
          <cell r="A206" t="str">
            <v xml:space="preserve">  DISPONIBILIDADES EN EL BCP EN MN</v>
          </cell>
          <cell r="G206">
            <v>449947.64199999993</v>
          </cell>
          <cell r="H206">
            <v>449657.549</v>
          </cell>
          <cell r="I206">
            <v>448540.39299999998</v>
          </cell>
          <cell r="J206">
            <v>505930.5469999999</v>
          </cell>
          <cell r="K206">
            <v>632787.35099999991</v>
          </cell>
          <cell r="L206">
            <v>606378.14800000016</v>
          </cell>
          <cell r="M206">
            <v>638185.54700000002</v>
          </cell>
          <cell r="N206">
            <v>627006.23499999999</v>
          </cell>
        </row>
        <row r="207">
          <cell r="A207" t="str">
            <v xml:space="preserve">  DISPONIBILIDADES EN EL BCP EN ME</v>
          </cell>
          <cell r="G207">
            <v>409296.49599999998</v>
          </cell>
          <cell r="H207">
            <v>420686.89199999999</v>
          </cell>
          <cell r="I207">
            <v>409549.12699999998</v>
          </cell>
          <cell r="J207">
            <v>405262.84200000006</v>
          </cell>
          <cell r="K207">
            <v>395775.22899999999</v>
          </cell>
          <cell r="L207">
            <v>378925.41800000001</v>
          </cell>
          <cell r="M207">
            <v>375431.29099999997</v>
          </cell>
          <cell r="N207">
            <v>365886.12400000001</v>
          </cell>
        </row>
        <row r="208">
          <cell r="A208" t="str">
            <v xml:space="preserve">  OPERACIONES DE CALL MONEY C/BCP (ACTIVOS)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A209" t="str">
            <v xml:space="preserve">  TENENCIA DE LETRAS DE REG.MONET.</v>
          </cell>
          <cell r="G209">
            <v>64797.262999999999</v>
          </cell>
          <cell r="H209">
            <v>54162.434000000001</v>
          </cell>
          <cell r="I209">
            <v>51422.082000000002</v>
          </cell>
          <cell r="J209">
            <v>52849.426000000007</v>
          </cell>
          <cell r="K209">
            <v>75324.353000000003</v>
          </cell>
          <cell r="L209">
            <v>114557.29399999999</v>
          </cell>
          <cell r="M209">
            <v>165275.32800000001</v>
          </cell>
          <cell r="N209">
            <v>203250.80799999999</v>
          </cell>
        </row>
        <row r="211">
          <cell r="A211" t="str">
            <v>ACTIVO INTERNO NETO</v>
          </cell>
          <cell r="G211">
            <v>3767390.997</v>
          </cell>
          <cell r="H211">
            <v>3979121.0629999978</v>
          </cell>
          <cell r="I211">
            <v>4045511.5859999992</v>
          </cell>
          <cell r="J211">
            <v>4238166.7830000017</v>
          </cell>
          <cell r="K211">
            <v>4306332.0840000026</v>
          </cell>
          <cell r="L211">
            <v>4170618.7689999985</v>
          </cell>
          <cell r="M211">
            <v>4081308.438000001</v>
          </cell>
          <cell r="N211">
            <v>4010935.7310000001</v>
          </cell>
        </row>
        <row r="212">
          <cell r="A212" t="str">
            <v xml:space="preserve">  CRÉDITO NETO AL SECTOR PÚBLICO</v>
          </cell>
          <cell r="G212">
            <v>-34060.392999999996</v>
          </cell>
          <cell r="H212">
            <v>-22404.91</v>
          </cell>
          <cell r="I212">
            <v>-58468.062000000013</v>
          </cell>
          <cell r="J212">
            <v>-52502.673999999992</v>
          </cell>
          <cell r="K212">
            <v>-87391.920999999973</v>
          </cell>
          <cell r="L212">
            <v>-230409.70300000004</v>
          </cell>
          <cell r="M212">
            <v>-246729.04</v>
          </cell>
          <cell r="N212">
            <v>-194425.628</v>
          </cell>
        </row>
        <row r="213">
          <cell r="A213" t="str">
            <v xml:space="preserve">    CRÉDITO NETO AL GOBIERNO CENTRAL</v>
          </cell>
          <cell r="G213">
            <v>-75639.398000000001</v>
          </cell>
          <cell r="H213">
            <v>-61768.157999999996</v>
          </cell>
          <cell r="I213">
            <v>-80977.719000000012</v>
          </cell>
          <cell r="J213">
            <v>-94701.777000000002</v>
          </cell>
          <cell r="K213">
            <v>-129899.55799999999</v>
          </cell>
          <cell r="L213">
            <v>-177082.99400000004</v>
          </cell>
          <cell r="M213">
            <v>-199173.54600000003</v>
          </cell>
          <cell r="N213">
            <v>-147748</v>
          </cell>
        </row>
        <row r="214">
          <cell r="A214" t="str">
            <v xml:space="preserve">      CRÉDITO BRUTO AL GOBIERNO CENTRAL</v>
          </cell>
          <cell r="G214">
            <v>56301.745999999999</v>
          </cell>
          <cell r="H214">
            <v>66258.311000000002</v>
          </cell>
          <cell r="I214">
            <v>60013.451999999997</v>
          </cell>
          <cell r="J214">
            <v>48824.716999999997</v>
          </cell>
          <cell r="K214">
            <v>25774.315000000002</v>
          </cell>
          <cell r="L214">
            <v>25337.840999999997</v>
          </cell>
          <cell r="M214">
            <v>34212.506999999998</v>
          </cell>
          <cell r="N214">
            <v>46406.659</v>
          </cell>
        </row>
        <row r="215">
          <cell r="A215" t="str">
            <v xml:space="preserve">        CRÉDITO A ADMINISTRACIÓN CENTRAL MN</v>
          </cell>
          <cell r="G215">
            <v>57554.815999999999</v>
          </cell>
          <cell r="H215">
            <v>67399.023000000001</v>
          </cell>
          <cell r="I215">
            <v>60984.210999999996</v>
          </cell>
          <cell r="J215">
            <v>48824.716999999997</v>
          </cell>
          <cell r="K215">
            <v>25692.898000000001</v>
          </cell>
          <cell r="L215">
            <v>25256.402999999998</v>
          </cell>
          <cell r="M215">
            <v>34131.047999999995</v>
          </cell>
          <cell r="N215">
            <v>46325.18</v>
          </cell>
        </row>
        <row r="216">
          <cell r="A216" t="str">
            <v xml:space="preserve">        CRÉDITO A ADMINISTRACIÓN CENTRAL ME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81.417000000000002</v>
          </cell>
          <cell r="L216">
            <v>81.438000000000002</v>
          </cell>
          <cell r="M216">
            <v>81.459000000000003</v>
          </cell>
          <cell r="N216">
            <v>81.478999999999999</v>
          </cell>
        </row>
        <row r="217">
          <cell r="A217" t="str">
            <v xml:space="preserve">        CRÉDITO AL SEGURO SOCIAL  MN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A218" t="str">
            <v xml:space="preserve">        CRÉDITO AL SEGURO SOCIAL  ME</v>
          </cell>
          <cell r="G218">
            <v>-1253.07</v>
          </cell>
          <cell r="H218">
            <v>-1140.712</v>
          </cell>
          <cell r="I218">
            <v>-970.75900000000001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A219" t="str">
            <v xml:space="preserve">        CRÉDITO A AGENCIAS DESCENTRALIZADAS  MN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A220" t="str">
            <v xml:space="preserve">        CRÉDITO A AGENCIAS DESCENTRALIZADAS  ME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A221" t="str">
            <v xml:space="preserve">      DEPÓSITOS DEL GOBIERNO CENTRAL</v>
          </cell>
          <cell r="G221">
            <v>131941.144</v>
          </cell>
          <cell r="H221">
            <v>128026.469</v>
          </cell>
          <cell r="I221">
            <v>140991.171</v>
          </cell>
          <cell r="J221">
            <v>143526.49400000001</v>
          </cell>
          <cell r="K221">
            <v>155673.87299999999</v>
          </cell>
          <cell r="L221">
            <v>202420.83500000002</v>
          </cell>
          <cell r="M221">
            <v>233386.05300000001</v>
          </cell>
          <cell r="N221">
            <v>194154.65900000001</v>
          </cell>
        </row>
        <row r="222">
          <cell r="A222" t="str">
            <v xml:space="preserve">        DEPOS. DE LA ADMINISTRACIÓN CENTRAL MN</v>
          </cell>
          <cell r="G222">
            <v>12176.776999999998</v>
          </cell>
          <cell r="H222">
            <v>12113.954</v>
          </cell>
          <cell r="I222">
            <v>14645.869000000001</v>
          </cell>
          <cell r="J222">
            <v>15233.266</v>
          </cell>
          <cell r="K222">
            <v>15857.878000000001</v>
          </cell>
          <cell r="L222">
            <v>16468.841999999997</v>
          </cell>
          <cell r="M222">
            <v>18724.688000000002</v>
          </cell>
          <cell r="N222">
            <v>14315.789000000001</v>
          </cell>
        </row>
        <row r="223">
          <cell r="A223" t="str">
            <v xml:space="preserve">        DEPOS. DE LA ADMINISTRACIÓN CENTRAL ME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A224" t="str">
            <v xml:space="preserve">        DEPOS. DEL SEGURO SOCIAL MN</v>
          </cell>
          <cell r="G224">
            <v>115769.073</v>
          </cell>
          <cell r="H224">
            <v>113598.821</v>
          </cell>
          <cell r="I224">
            <v>121581.727</v>
          </cell>
          <cell r="J224">
            <v>120315.329</v>
          </cell>
          <cell r="K224">
            <v>127499.807</v>
          </cell>
          <cell r="L224">
            <v>172937.71</v>
          </cell>
          <cell r="M224">
            <v>203790.53599999999</v>
          </cell>
          <cell r="N224">
            <v>165380.49300000002</v>
          </cell>
        </row>
        <row r="225">
          <cell r="A225" t="str">
            <v xml:space="preserve">        DEPOS. DEL SEGURO SOCIAL ME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793.21</v>
          </cell>
          <cell r="M225">
            <v>932.38199999999995</v>
          </cell>
          <cell r="N225">
            <v>928.20600000000002</v>
          </cell>
        </row>
        <row r="226">
          <cell r="A226" t="str">
            <v xml:space="preserve">        DEPÓSITOS DE AGENCIAS DESCENTRALIZADAS MN</v>
          </cell>
          <cell r="G226">
            <v>3995.2940000000003</v>
          </cell>
          <cell r="H226">
            <v>2313.694</v>
          </cell>
          <cell r="I226">
            <v>4763.5749999999998</v>
          </cell>
          <cell r="J226">
            <v>7977.8990000000003</v>
          </cell>
          <cell r="K226">
            <v>12316.188</v>
          </cell>
          <cell r="L226">
            <v>12221.073</v>
          </cell>
          <cell r="M226">
            <v>9938.4470000000001</v>
          </cell>
          <cell r="N226">
            <v>13530.171</v>
          </cell>
        </row>
        <row r="227">
          <cell r="A227" t="str">
            <v xml:space="preserve">        DEPÓSITOS DE AGENCIAS DESCENTRALIZADAS ME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A228" t="str">
            <v xml:space="preserve">    CRÉDITO NETO AL RESTO DEL SECTOR PÚBLICO</v>
          </cell>
          <cell r="G228">
            <v>41579.005000000005</v>
          </cell>
          <cell r="H228">
            <v>39363.248</v>
          </cell>
          <cell r="I228">
            <v>22509.656999999999</v>
          </cell>
          <cell r="J228">
            <v>42199.10300000001</v>
          </cell>
          <cell r="K228">
            <v>42507.63700000001</v>
          </cell>
          <cell r="L228">
            <v>-53326.709000000003</v>
          </cell>
          <cell r="M228">
            <v>-47555.493999999984</v>
          </cell>
          <cell r="N228">
            <v>-46677.627999999997</v>
          </cell>
        </row>
        <row r="229">
          <cell r="A229" t="str">
            <v xml:space="preserve">      CRÉDITO BRUTO AL RESTO DEL SECTOR PÚBLICO</v>
          </cell>
          <cell r="G229">
            <v>67847.785000000003</v>
          </cell>
          <cell r="H229">
            <v>67296.131999999998</v>
          </cell>
          <cell r="I229">
            <v>53047.273000000001</v>
          </cell>
          <cell r="J229">
            <v>74766.009999999995</v>
          </cell>
          <cell r="K229">
            <v>85830.994000000006</v>
          </cell>
          <cell r="L229">
            <v>25970.587</v>
          </cell>
          <cell r="M229">
            <v>29136.972000000002</v>
          </cell>
          <cell r="N229">
            <v>26142.210999999999</v>
          </cell>
        </row>
        <row r="230">
          <cell r="A230" t="str">
            <v xml:space="preserve">        CRÉDITO A GOBIERNOS LOCALES MN</v>
          </cell>
          <cell r="G230">
            <v>45198.772000000004</v>
          </cell>
          <cell r="H230">
            <v>36811.483999999997</v>
          </cell>
          <cell r="I230">
            <v>23857.261999999999</v>
          </cell>
          <cell r="J230">
            <v>22261.277999999998</v>
          </cell>
          <cell r="K230">
            <v>27208.03</v>
          </cell>
          <cell r="L230">
            <v>25403.998</v>
          </cell>
          <cell r="M230">
            <v>28701.402000000002</v>
          </cell>
          <cell r="N230">
            <v>25966.305</v>
          </cell>
        </row>
        <row r="231">
          <cell r="A231" t="str">
            <v xml:space="preserve">        CRÉDITO A GOBIERNOS LOCALES ME</v>
          </cell>
          <cell r="G231">
            <v>22649.012999999999</v>
          </cell>
          <cell r="H231">
            <v>30484.648000000001</v>
          </cell>
          <cell r="I231">
            <v>29190.010999999999</v>
          </cell>
          <cell r="J231">
            <v>52504.732000000004</v>
          </cell>
          <cell r="K231">
            <v>58622.964</v>
          </cell>
          <cell r="L231">
            <v>566.58900000000006</v>
          </cell>
          <cell r="M231">
            <v>435.57</v>
          </cell>
          <cell r="N231">
            <v>175.90600000000001</v>
          </cell>
        </row>
        <row r="232">
          <cell r="A232" t="str">
            <v xml:space="preserve">        CRÉDITO A EMPRESAS PÚBLICAS MN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513">
          <cell r="A513" t="str">
            <v xml:space="preserve">    PASIVOS NO CLASIFICADOS MN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R tables"/>
      <sheetName val="RED table 40"/>
      <sheetName val="RED Table 41"/>
      <sheetName val="RED tables"/>
      <sheetName val="#REF"/>
    </sheetNames>
    <sheetDataSet>
      <sheetData sheetId="0" refreshError="1"/>
      <sheetData sheetId="1" refreshError="1"/>
      <sheetData sheetId="2" refreshError="1">
        <row r="8">
          <cell r="A8" t="str">
            <v>(Situation as of December 31, 1995)</v>
          </cell>
        </row>
        <row r="9">
          <cell r="A9" t="str">
            <v>Local currency deposits 2/</v>
          </cell>
        </row>
        <row r="10">
          <cell r="A10" t="str">
            <v>Sight deposits and time deposits</v>
          </cell>
        </row>
        <row r="11">
          <cell r="A11" t="str">
            <v xml:space="preserve">  of less than 30 days</v>
          </cell>
          <cell r="B11">
            <v>10</v>
          </cell>
          <cell r="C11">
            <v>10</v>
          </cell>
          <cell r="D11" t="str">
            <v>--</v>
          </cell>
          <cell r="F11" t="str">
            <v>--</v>
          </cell>
          <cell r="G11" t="str">
            <v>--</v>
          </cell>
          <cell r="H11" t="str">
            <v>--</v>
          </cell>
          <cell r="I11">
            <v>20</v>
          </cell>
        </row>
        <row r="12">
          <cell r="A12" t="str">
            <v>Time deposits of more than 30 days</v>
          </cell>
        </row>
        <row r="13">
          <cell r="A13" t="str">
            <v xml:space="preserve">  but less than 180 days</v>
          </cell>
          <cell r="B13">
            <v>4</v>
          </cell>
          <cell r="C13">
            <v>10</v>
          </cell>
          <cell r="D13" t="str">
            <v>--</v>
          </cell>
          <cell r="F13" t="str">
            <v>--</v>
          </cell>
          <cell r="G13" t="str">
            <v>--</v>
          </cell>
          <cell r="H13" t="str">
            <v>--</v>
          </cell>
          <cell r="I13">
            <v>14</v>
          </cell>
        </row>
        <row r="14">
          <cell r="A14" t="str">
            <v>Time deposits of more than 180 days</v>
          </cell>
          <cell r="B14">
            <v>2</v>
          </cell>
          <cell r="C14">
            <v>10</v>
          </cell>
          <cell r="D14" t="str">
            <v>--</v>
          </cell>
          <cell r="F14" t="str">
            <v>--</v>
          </cell>
          <cell r="G14" t="str">
            <v>--</v>
          </cell>
          <cell r="H14" t="str">
            <v>--</v>
          </cell>
          <cell r="I14">
            <v>12</v>
          </cell>
        </row>
        <row r="16">
          <cell r="A16" t="str">
            <v>Foreign currency deposits 3/</v>
          </cell>
        </row>
        <row r="17">
          <cell r="A17" t="str">
            <v>Sight deposits and time deposits</v>
          </cell>
        </row>
        <row r="18">
          <cell r="A18" t="str">
            <v xml:space="preserve">  of less than 30 days</v>
          </cell>
          <cell r="B18" t="str">
            <v>--</v>
          </cell>
          <cell r="C18" t="str">
            <v>--</v>
          </cell>
          <cell r="D18">
            <v>10</v>
          </cell>
          <cell r="F18">
            <v>11.5</v>
          </cell>
          <cell r="G18" t="str">
            <v>--</v>
          </cell>
          <cell r="H18" t="str">
            <v>--</v>
          </cell>
          <cell r="I18">
            <v>21.5</v>
          </cell>
        </row>
        <row r="19">
          <cell r="A19" t="str">
            <v>Time deposits of more than 30 days</v>
          </cell>
        </row>
        <row r="20">
          <cell r="A20" t="str">
            <v xml:space="preserve">  but less than 180 days</v>
          </cell>
          <cell r="B20" t="str">
            <v>--</v>
          </cell>
          <cell r="C20" t="str">
            <v>--</v>
          </cell>
          <cell r="D20">
            <v>10</v>
          </cell>
          <cell r="F20">
            <v>11.5</v>
          </cell>
          <cell r="G20" t="str">
            <v>--</v>
          </cell>
          <cell r="H20" t="str">
            <v>--</v>
          </cell>
          <cell r="I20">
            <v>21.5</v>
          </cell>
        </row>
        <row r="21">
          <cell r="A21" t="str">
            <v>Time deposits of more than 180 days</v>
          </cell>
          <cell r="B21" t="str">
            <v>--</v>
          </cell>
          <cell r="C21" t="str">
            <v>--</v>
          </cell>
          <cell r="D21">
            <v>4</v>
          </cell>
          <cell r="F21">
            <v>11.5</v>
          </cell>
          <cell r="G21" t="str">
            <v>--</v>
          </cell>
          <cell r="H21" t="str">
            <v>--</v>
          </cell>
          <cell r="I21">
            <v>15.5</v>
          </cell>
        </row>
        <row r="22">
          <cell r="A22" t="str">
            <v>Credits from correspondents</v>
          </cell>
        </row>
        <row r="23">
          <cell r="A23" t="str">
            <v xml:space="preserve">  subject to confirmation</v>
          </cell>
          <cell r="B23" t="str">
            <v>--</v>
          </cell>
          <cell r="C23" t="str">
            <v>--</v>
          </cell>
          <cell r="D23">
            <v>10</v>
          </cell>
          <cell r="F23">
            <v>11.5</v>
          </cell>
          <cell r="G23" t="str">
            <v>--</v>
          </cell>
          <cell r="H23" t="str">
            <v>--</v>
          </cell>
          <cell r="I23">
            <v>21.5</v>
          </cell>
        </row>
        <row r="25">
          <cell r="A25" t="str">
            <v>(Situation as of December 31, 1996)</v>
          </cell>
        </row>
        <row r="26">
          <cell r="A26" t="str">
            <v>Local currency deposits 2/</v>
          </cell>
        </row>
        <row r="27">
          <cell r="A27" t="str">
            <v>Sight deposits and time deposits</v>
          </cell>
        </row>
        <row r="28">
          <cell r="A28" t="str">
            <v xml:space="preserve">  of less than 30 days</v>
          </cell>
          <cell r="B28">
            <v>10</v>
          </cell>
          <cell r="C28">
            <v>10</v>
          </cell>
          <cell r="D28" t="str">
            <v>--</v>
          </cell>
          <cell r="F28" t="str">
            <v>--</v>
          </cell>
          <cell r="G28" t="str">
            <v>--</v>
          </cell>
          <cell r="H28" t="str">
            <v>--</v>
          </cell>
          <cell r="I28">
            <v>20</v>
          </cell>
        </row>
        <row r="29">
          <cell r="A29" t="str">
            <v>Time deposits of more than 30 days</v>
          </cell>
        </row>
        <row r="30">
          <cell r="A30" t="str">
            <v xml:space="preserve">  but less than 180 days</v>
          </cell>
          <cell r="B30">
            <v>4</v>
          </cell>
          <cell r="C30">
            <v>10</v>
          </cell>
          <cell r="D30" t="str">
            <v>--</v>
          </cell>
          <cell r="F30" t="str">
            <v>--</v>
          </cell>
          <cell r="G30" t="str">
            <v>--</v>
          </cell>
          <cell r="H30" t="str">
            <v>--</v>
          </cell>
          <cell r="I30">
            <v>14</v>
          </cell>
        </row>
        <row r="31">
          <cell r="A31" t="str">
            <v>Time deposits of more than 180 days</v>
          </cell>
          <cell r="B31">
            <v>2</v>
          </cell>
          <cell r="C31">
            <v>10</v>
          </cell>
          <cell r="D31" t="str">
            <v>--</v>
          </cell>
          <cell r="F31" t="str">
            <v>--</v>
          </cell>
          <cell r="G31" t="str">
            <v>--</v>
          </cell>
          <cell r="H31" t="str">
            <v>--</v>
          </cell>
          <cell r="I31">
            <v>12</v>
          </cell>
        </row>
        <row r="33">
          <cell r="A33" t="str">
            <v>Foreign currency deposits 3/</v>
          </cell>
        </row>
        <row r="34">
          <cell r="A34" t="str">
            <v>Sight deposits and time deposits</v>
          </cell>
        </row>
        <row r="35">
          <cell r="A35" t="str">
            <v xml:space="preserve">  of less than 30 days</v>
          </cell>
          <cell r="B35" t="str">
            <v>--</v>
          </cell>
          <cell r="C35" t="str">
            <v>--</v>
          </cell>
          <cell r="D35">
            <v>10</v>
          </cell>
          <cell r="F35">
            <v>11.5</v>
          </cell>
          <cell r="G35" t="str">
            <v>--</v>
          </cell>
          <cell r="H35" t="str">
            <v>--</v>
          </cell>
          <cell r="I35">
            <v>21.5</v>
          </cell>
        </row>
        <row r="36">
          <cell r="A36" t="str">
            <v>Time deposits of more than 30 days</v>
          </cell>
        </row>
        <row r="37">
          <cell r="A37" t="str">
            <v xml:space="preserve">  but less than 180 days</v>
          </cell>
          <cell r="B37" t="str">
            <v>--</v>
          </cell>
          <cell r="C37" t="str">
            <v>--</v>
          </cell>
          <cell r="D37">
            <v>10</v>
          </cell>
          <cell r="F37">
            <v>11.5</v>
          </cell>
          <cell r="G37" t="str">
            <v>--</v>
          </cell>
          <cell r="H37" t="str">
            <v>--</v>
          </cell>
          <cell r="I37">
            <v>21.5</v>
          </cell>
        </row>
        <row r="38">
          <cell r="A38" t="str">
            <v>Time deposits of more than 180 days</v>
          </cell>
          <cell r="B38" t="str">
            <v>--</v>
          </cell>
          <cell r="C38" t="str">
            <v>--</v>
          </cell>
          <cell r="D38">
            <v>4</v>
          </cell>
          <cell r="F38">
            <v>11.5</v>
          </cell>
          <cell r="G38" t="str">
            <v>--</v>
          </cell>
          <cell r="H38" t="str">
            <v>--</v>
          </cell>
          <cell r="I38">
            <v>15.5</v>
          </cell>
        </row>
        <row r="39">
          <cell r="A39" t="str">
            <v>Credits from correspondents</v>
          </cell>
        </row>
        <row r="40">
          <cell r="A40" t="str">
            <v xml:space="preserve">  subject to confirmation</v>
          </cell>
          <cell r="B40" t="str">
            <v>--</v>
          </cell>
          <cell r="C40" t="str">
            <v>--</v>
          </cell>
          <cell r="D40">
            <v>10</v>
          </cell>
          <cell r="F40">
            <v>11.5</v>
          </cell>
          <cell r="G40" t="str">
            <v>--</v>
          </cell>
          <cell r="H40" t="str">
            <v>--</v>
          </cell>
          <cell r="I40">
            <v>21.5</v>
          </cell>
        </row>
        <row r="42">
          <cell r="A42" t="str">
            <v>(Situation as of December 31, 1997)</v>
          </cell>
        </row>
        <row r="43">
          <cell r="A43" t="str">
            <v>Local currency deposits 2/</v>
          </cell>
        </row>
        <row r="44">
          <cell r="A44" t="str">
            <v>Sight deposits and time deposits</v>
          </cell>
        </row>
        <row r="45">
          <cell r="A45" t="str">
            <v xml:space="preserve">  of less than 30 days</v>
          </cell>
          <cell r="B45">
            <v>10</v>
          </cell>
          <cell r="C45">
            <v>10</v>
          </cell>
          <cell r="D45" t="str">
            <v>--</v>
          </cell>
          <cell r="F45" t="str">
            <v>--</v>
          </cell>
          <cell r="G45" t="str">
            <v>--</v>
          </cell>
          <cell r="H45" t="str">
            <v>--</v>
          </cell>
          <cell r="I45">
            <v>20</v>
          </cell>
        </row>
        <row r="46">
          <cell r="A46" t="str">
            <v>Time deposits of more than 30 days</v>
          </cell>
        </row>
        <row r="47">
          <cell r="A47" t="str">
            <v xml:space="preserve">  but less than 180 days</v>
          </cell>
          <cell r="B47">
            <v>4</v>
          </cell>
          <cell r="C47">
            <v>10</v>
          </cell>
          <cell r="D47" t="str">
            <v>--</v>
          </cell>
          <cell r="F47" t="str">
            <v>--</v>
          </cell>
          <cell r="G47" t="str">
            <v>--</v>
          </cell>
          <cell r="H47" t="str">
            <v>--</v>
          </cell>
          <cell r="I47">
            <v>14</v>
          </cell>
        </row>
        <row r="48">
          <cell r="A48" t="str">
            <v>Time deposits of more than 180 days</v>
          </cell>
          <cell r="B48">
            <v>2</v>
          </cell>
          <cell r="C48">
            <v>10</v>
          </cell>
          <cell r="D48" t="str">
            <v>--</v>
          </cell>
          <cell r="F48" t="str">
            <v>--</v>
          </cell>
          <cell r="G48" t="str">
            <v>--</v>
          </cell>
          <cell r="H48" t="str">
            <v>--</v>
          </cell>
          <cell r="I48">
            <v>12</v>
          </cell>
        </row>
        <row r="50">
          <cell r="A50" t="str">
            <v>Foreign currency deposits 3/</v>
          </cell>
        </row>
        <row r="51">
          <cell r="A51" t="str">
            <v>Sight deposits and time deposits</v>
          </cell>
        </row>
        <row r="52">
          <cell r="A52" t="str">
            <v xml:space="preserve">  of less than 30 days</v>
          </cell>
          <cell r="B52" t="str">
            <v>--</v>
          </cell>
          <cell r="C52" t="str">
            <v>--</v>
          </cell>
          <cell r="D52">
            <v>10</v>
          </cell>
          <cell r="F52">
            <v>11.5</v>
          </cell>
          <cell r="G52" t="str">
            <v>--</v>
          </cell>
          <cell r="H52" t="str">
            <v>--</v>
          </cell>
          <cell r="I52">
            <v>21.5</v>
          </cell>
        </row>
        <row r="53">
          <cell r="A53" t="str">
            <v>Time deposits of more than 30 days</v>
          </cell>
        </row>
        <row r="54">
          <cell r="A54" t="str">
            <v xml:space="preserve">  but less than 180 days</v>
          </cell>
          <cell r="B54" t="str">
            <v>--</v>
          </cell>
          <cell r="C54" t="str">
            <v>--</v>
          </cell>
          <cell r="D54">
            <v>10</v>
          </cell>
          <cell r="F54">
            <v>11.5</v>
          </cell>
          <cell r="G54" t="str">
            <v>--</v>
          </cell>
          <cell r="H54" t="str">
            <v>--</v>
          </cell>
          <cell r="I54">
            <v>21.5</v>
          </cell>
        </row>
        <row r="55">
          <cell r="A55" t="str">
            <v>Time deposits of more than 180 days</v>
          </cell>
          <cell r="B55" t="str">
            <v>--</v>
          </cell>
          <cell r="C55" t="str">
            <v>--</v>
          </cell>
          <cell r="D55">
            <v>4</v>
          </cell>
          <cell r="F55">
            <v>11.5</v>
          </cell>
          <cell r="G55" t="str">
            <v>--</v>
          </cell>
          <cell r="H55" t="str">
            <v>--</v>
          </cell>
          <cell r="I55">
            <v>15.5</v>
          </cell>
        </row>
        <row r="56">
          <cell r="A56" t="str">
            <v>Credits from correspondents</v>
          </cell>
        </row>
        <row r="57">
          <cell r="A57" t="str">
            <v xml:space="preserve">  subject to confirmation</v>
          </cell>
          <cell r="B57" t="str">
            <v>--</v>
          </cell>
          <cell r="C57" t="str">
            <v>--</v>
          </cell>
          <cell r="D57">
            <v>10</v>
          </cell>
          <cell r="F57">
            <v>11.5</v>
          </cell>
          <cell r="G57" t="str">
            <v>--</v>
          </cell>
          <cell r="H57" t="str">
            <v>--</v>
          </cell>
          <cell r="I57">
            <v>21.5</v>
          </cell>
        </row>
        <row r="59">
          <cell r="A59" t="str">
            <v>(Situation as of December 31, 1998)</v>
          </cell>
        </row>
        <row r="60">
          <cell r="A60" t="str">
            <v>Local currency deposits 2/</v>
          </cell>
        </row>
        <row r="61">
          <cell r="A61" t="str">
            <v>Sight deposits and time deposits</v>
          </cell>
        </row>
        <row r="62">
          <cell r="A62" t="str">
            <v xml:space="preserve">  of less than 30 days</v>
          </cell>
          <cell r="B62">
            <v>10</v>
          </cell>
          <cell r="C62">
            <v>10</v>
          </cell>
          <cell r="D62" t="str">
            <v>--</v>
          </cell>
          <cell r="F62" t="str">
            <v>--</v>
          </cell>
          <cell r="G62" t="str">
            <v>--</v>
          </cell>
          <cell r="H62" t="str">
            <v>--</v>
          </cell>
          <cell r="I62">
            <v>20</v>
          </cell>
        </row>
        <row r="63">
          <cell r="A63" t="str">
            <v>Time deposits of more than 30 days</v>
          </cell>
        </row>
        <row r="64">
          <cell r="A64" t="str">
            <v xml:space="preserve">  but less than 180 days</v>
          </cell>
          <cell r="B64">
            <v>4</v>
          </cell>
          <cell r="C64">
            <v>10</v>
          </cell>
          <cell r="D64" t="str">
            <v>--</v>
          </cell>
          <cell r="F64" t="str">
            <v>--</v>
          </cell>
          <cell r="G64" t="str">
            <v>--</v>
          </cell>
          <cell r="H64" t="str">
            <v>--</v>
          </cell>
          <cell r="I64">
            <v>14</v>
          </cell>
        </row>
        <row r="65">
          <cell r="A65" t="str">
            <v>Time deposits of more than 180 days</v>
          </cell>
          <cell r="B65">
            <v>2</v>
          </cell>
          <cell r="C65">
            <v>10</v>
          </cell>
          <cell r="D65" t="str">
            <v>--</v>
          </cell>
          <cell r="F65" t="str">
            <v>--</v>
          </cell>
          <cell r="G65" t="str">
            <v>--</v>
          </cell>
          <cell r="H65" t="str">
            <v>--</v>
          </cell>
          <cell r="I65">
            <v>12</v>
          </cell>
        </row>
        <row r="67">
          <cell r="A67" t="str">
            <v>Foreign currency deposits 3/</v>
          </cell>
        </row>
        <row r="68">
          <cell r="A68" t="str">
            <v>Sight deposits and time deposits</v>
          </cell>
        </row>
        <row r="69">
          <cell r="A69" t="str">
            <v xml:space="preserve">  of less than 30 days</v>
          </cell>
          <cell r="B69" t="str">
            <v>--</v>
          </cell>
          <cell r="C69" t="str">
            <v>--</v>
          </cell>
          <cell r="D69">
            <v>10</v>
          </cell>
          <cell r="F69">
            <v>11.5</v>
          </cell>
          <cell r="G69" t="str">
            <v>--</v>
          </cell>
          <cell r="H69" t="str">
            <v>--</v>
          </cell>
          <cell r="I69">
            <v>21.5</v>
          </cell>
        </row>
        <row r="70">
          <cell r="A70" t="str">
            <v>Time deposits of more than 30 days</v>
          </cell>
        </row>
        <row r="71">
          <cell r="A71" t="str">
            <v xml:space="preserve">  but less than 180 days</v>
          </cell>
          <cell r="B71" t="str">
            <v>--</v>
          </cell>
          <cell r="C71" t="str">
            <v>--</v>
          </cell>
          <cell r="D71">
            <v>10</v>
          </cell>
          <cell r="F71">
            <v>11.5</v>
          </cell>
          <cell r="G71" t="str">
            <v>--</v>
          </cell>
          <cell r="H71" t="str">
            <v>--</v>
          </cell>
          <cell r="I71">
            <v>21.5</v>
          </cell>
        </row>
        <row r="72">
          <cell r="A72" t="str">
            <v>Time deposits of more than 180 days</v>
          </cell>
          <cell r="B72" t="str">
            <v>--</v>
          </cell>
          <cell r="C72" t="str">
            <v>--</v>
          </cell>
          <cell r="D72">
            <v>4</v>
          </cell>
          <cell r="F72">
            <v>11.5</v>
          </cell>
          <cell r="G72" t="str">
            <v>--</v>
          </cell>
          <cell r="H72" t="str">
            <v>--</v>
          </cell>
          <cell r="I72">
            <v>15.5</v>
          </cell>
        </row>
        <row r="73">
          <cell r="A73" t="str">
            <v>Credits from correspondents</v>
          </cell>
        </row>
        <row r="74">
          <cell r="A74" t="str">
            <v xml:space="preserve">  subject to confirmation</v>
          </cell>
          <cell r="B74" t="str">
            <v>--</v>
          </cell>
          <cell r="C74" t="str">
            <v>--</v>
          </cell>
          <cell r="D74">
            <v>10</v>
          </cell>
          <cell r="F74">
            <v>11.5</v>
          </cell>
          <cell r="G74" t="str">
            <v>--</v>
          </cell>
          <cell r="H74" t="str">
            <v>--</v>
          </cell>
          <cell r="I74">
            <v>21.5</v>
          </cell>
        </row>
        <row r="76">
          <cell r="A76" t="str">
            <v>(Situation as of December 31, 1999)</v>
          </cell>
        </row>
        <row r="77">
          <cell r="A77" t="str">
            <v>Local currency deposits 2/</v>
          </cell>
        </row>
        <row r="78">
          <cell r="A78" t="str">
            <v>Sight deposits and time deposits</v>
          </cell>
        </row>
        <row r="79">
          <cell r="A79" t="str">
            <v xml:space="preserve">  of less than 30 days</v>
          </cell>
          <cell r="B79">
            <v>10</v>
          </cell>
          <cell r="C79">
            <v>10</v>
          </cell>
          <cell r="D79" t="str">
            <v>--</v>
          </cell>
          <cell r="F79" t="str">
            <v>--</v>
          </cell>
          <cell r="G79" t="str">
            <v>--</v>
          </cell>
          <cell r="H79" t="str">
            <v>--</v>
          </cell>
          <cell r="I79">
            <v>20</v>
          </cell>
        </row>
        <row r="80">
          <cell r="A80" t="str">
            <v>Time deposits of more than 30 days</v>
          </cell>
        </row>
        <row r="81">
          <cell r="A81" t="str">
            <v xml:space="preserve">  but less than 180 days</v>
          </cell>
          <cell r="B81">
            <v>4</v>
          </cell>
          <cell r="C81">
            <v>10</v>
          </cell>
          <cell r="D81" t="str">
            <v>--</v>
          </cell>
          <cell r="F81" t="str">
            <v>--</v>
          </cell>
          <cell r="G81" t="str">
            <v>--</v>
          </cell>
          <cell r="H81" t="str">
            <v>--</v>
          </cell>
          <cell r="I81">
            <v>14</v>
          </cell>
        </row>
        <row r="82">
          <cell r="A82" t="str">
            <v>Time deposits of more than 180 days</v>
          </cell>
          <cell r="B82">
            <v>2</v>
          </cell>
          <cell r="C82">
            <v>10</v>
          </cell>
          <cell r="D82" t="str">
            <v>--</v>
          </cell>
          <cell r="F82" t="str">
            <v>--</v>
          </cell>
          <cell r="G82" t="str">
            <v>--</v>
          </cell>
          <cell r="H82" t="str">
            <v>--</v>
          </cell>
          <cell r="I82">
            <v>12</v>
          </cell>
        </row>
        <row r="84">
          <cell r="A84" t="str">
            <v>Foreign currency deposits 3/</v>
          </cell>
        </row>
        <row r="85">
          <cell r="A85" t="str">
            <v>Sight deposits and time deposits</v>
          </cell>
        </row>
        <row r="86">
          <cell r="A86" t="str">
            <v xml:space="preserve">  of less than 30 days</v>
          </cell>
          <cell r="B86" t="str">
            <v>--</v>
          </cell>
          <cell r="C86" t="str">
            <v>--</v>
          </cell>
          <cell r="D86">
            <v>10</v>
          </cell>
          <cell r="F86">
            <v>11.5</v>
          </cell>
          <cell r="G86" t="str">
            <v>--</v>
          </cell>
          <cell r="H86" t="str">
            <v>--</v>
          </cell>
          <cell r="I86">
            <v>21.5</v>
          </cell>
        </row>
        <row r="87">
          <cell r="A87" t="str">
            <v>Time deposits of more than 30 days</v>
          </cell>
        </row>
        <row r="88">
          <cell r="A88" t="str">
            <v xml:space="preserve">  but less than 180 days</v>
          </cell>
          <cell r="B88" t="str">
            <v>--</v>
          </cell>
          <cell r="C88" t="str">
            <v>--</v>
          </cell>
          <cell r="D88">
            <v>10</v>
          </cell>
          <cell r="F88">
            <v>11.5</v>
          </cell>
          <cell r="G88" t="str">
            <v>--</v>
          </cell>
          <cell r="H88" t="str">
            <v>--</v>
          </cell>
          <cell r="I88">
            <v>21.5</v>
          </cell>
        </row>
        <row r="89">
          <cell r="A89" t="str">
            <v>Time deposits of more than 180 days</v>
          </cell>
          <cell r="B89" t="str">
            <v>--</v>
          </cell>
          <cell r="C89" t="str">
            <v>--</v>
          </cell>
          <cell r="D89">
            <v>4</v>
          </cell>
          <cell r="F89">
            <v>11.5</v>
          </cell>
          <cell r="G89" t="str">
            <v>--</v>
          </cell>
          <cell r="H89" t="str">
            <v>--</v>
          </cell>
          <cell r="I89">
            <v>15.5</v>
          </cell>
        </row>
        <row r="90">
          <cell r="A90" t="str">
            <v>Credits from correspondents</v>
          </cell>
        </row>
        <row r="91">
          <cell r="A91" t="str">
            <v xml:space="preserve">  subject to confirmation</v>
          </cell>
          <cell r="B91" t="str">
            <v>--</v>
          </cell>
          <cell r="C91" t="str">
            <v>--</v>
          </cell>
          <cell r="D91">
            <v>10</v>
          </cell>
          <cell r="F91">
            <v>11.5</v>
          </cell>
          <cell r="G91" t="str">
            <v>--</v>
          </cell>
          <cell r="H91" t="str">
            <v>--</v>
          </cell>
          <cell r="I91">
            <v>21.5</v>
          </cell>
        </row>
        <row r="93">
          <cell r="A93" t="str">
            <v>(Situation as of June 30, 2000)</v>
          </cell>
        </row>
        <row r="94">
          <cell r="A94" t="str">
            <v>Local currency deposits 2/</v>
          </cell>
        </row>
        <row r="95">
          <cell r="A95" t="str">
            <v>Sight deposits and time deposits</v>
          </cell>
          <cell r="B95">
            <v>10</v>
          </cell>
          <cell r="C95">
            <v>10</v>
          </cell>
          <cell r="D95" t="str">
            <v>--</v>
          </cell>
          <cell r="F95" t="str">
            <v>--</v>
          </cell>
          <cell r="G95" t="str">
            <v>--</v>
          </cell>
          <cell r="H95" t="str">
            <v>--</v>
          </cell>
          <cell r="I95">
            <v>20</v>
          </cell>
        </row>
        <row r="96">
          <cell r="A96" t="str">
            <v xml:space="preserve">  of less than 30 days</v>
          </cell>
        </row>
        <row r="97">
          <cell r="A97" t="str">
            <v>Time deposits of more than 30 days</v>
          </cell>
          <cell r="B97">
            <v>4</v>
          </cell>
          <cell r="C97">
            <v>10</v>
          </cell>
          <cell r="D97" t="str">
            <v>--</v>
          </cell>
          <cell r="F97" t="str">
            <v>--</v>
          </cell>
          <cell r="G97" t="str">
            <v>--</v>
          </cell>
          <cell r="H97" t="str">
            <v>--</v>
          </cell>
          <cell r="I97">
            <v>14</v>
          </cell>
        </row>
        <row r="98">
          <cell r="A98" t="str">
            <v xml:space="preserve">  but less than 180 days</v>
          </cell>
          <cell r="B98">
            <v>2</v>
          </cell>
          <cell r="C98">
            <v>10</v>
          </cell>
          <cell r="D98" t="str">
            <v>--</v>
          </cell>
          <cell r="F98" t="str">
            <v>--</v>
          </cell>
          <cell r="G98" t="str">
            <v>--</v>
          </cell>
          <cell r="H98" t="str">
            <v>--</v>
          </cell>
          <cell r="I98">
            <v>12</v>
          </cell>
        </row>
        <row r="99">
          <cell r="A99" t="str">
            <v>Time deposits of more than 180 days</v>
          </cell>
        </row>
        <row r="101">
          <cell r="A101" t="str">
            <v>Foreign currency deposits 3/</v>
          </cell>
        </row>
        <row r="102">
          <cell r="A102" t="str">
            <v>Sight deposits and time deposits</v>
          </cell>
          <cell r="B102" t="str">
            <v>--</v>
          </cell>
          <cell r="C102" t="str">
            <v>--</v>
          </cell>
          <cell r="D102">
            <v>10</v>
          </cell>
          <cell r="F102">
            <v>11.5</v>
          </cell>
          <cell r="G102" t="str">
            <v>--</v>
          </cell>
          <cell r="H102" t="str">
            <v>--</v>
          </cell>
          <cell r="I102">
            <v>21.5</v>
          </cell>
        </row>
        <row r="103">
          <cell r="A103" t="str">
            <v xml:space="preserve">  of less than 30 days</v>
          </cell>
        </row>
        <row r="104">
          <cell r="A104" t="str">
            <v>Time deposits of more than 30 days</v>
          </cell>
          <cell r="B104" t="str">
            <v>--</v>
          </cell>
          <cell r="C104" t="str">
            <v>--</v>
          </cell>
          <cell r="D104">
            <v>10</v>
          </cell>
          <cell r="F104">
            <v>11.5</v>
          </cell>
          <cell r="G104" t="str">
            <v>--</v>
          </cell>
          <cell r="H104" t="str">
            <v>--</v>
          </cell>
          <cell r="I104">
            <v>21.5</v>
          </cell>
        </row>
        <row r="105">
          <cell r="A105" t="str">
            <v xml:space="preserve">  but less than 180 days</v>
          </cell>
          <cell r="B105" t="str">
            <v>--</v>
          </cell>
          <cell r="C105" t="str">
            <v>--</v>
          </cell>
          <cell r="D105">
            <v>4</v>
          </cell>
          <cell r="F105">
            <v>11.5</v>
          </cell>
          <cell r="G105" t="str">
            <v>--</v>
          </cell>
          <cell r="H105" t="str">
            <v>--</v>
          </cell>
          <cell r="I105">
            <v>15.5</v>
          </cell>
        </row>
        <row r="106">
          <cell r="A106" t="str">
            <v>Time deposits of more than 180 days</v>
          </cell>
        </row>
        <row r="107">
          <cell r="A107" t="str">
            <v>Credits from correspondents</v>
          </cell>
          <cell r="B107" t="str">
            <v>--</v>
          </cell>
          <cell r="C107" t="str">
            <v>--</v>
          </cell>
          <cell r="D107">
            <v>10</v>
          </cell>
          <cell r="F107">
            <v>11.5</v>
          </cell>
          <cell r="G107" t="str">
            <v>--</v>
          </cell>
          <cell r="H107" t="str">
            <v>--</v>
          </cell>
          <cell r="I107">
            <v>21.5</v>
          </cell>
        </row>
        <row r="108">
          <cell r="A108" t="str">
            <v xml:space="preserve">  subject to confirmation</v>
          </cell>
        </row>
        <row r="110">
          <cell r="A110" t="str">
            <v>Source:  Central Bank of Uruguay.</v>
          </cell>
        </row>
        <row r="112">
          <cell r="A112" t="str">
            <v xml:space="preserve">  1/  Excluding financial houses, which are subject to reserve requirements very similar to those of commercial banks. </v>
          </cell>
        </row>
        <row r="113">
          <cell r="A113" t="str">
            <v xml:space="preserve">  2/  Applies to all liabilities in local currency to the private sector.</v>
          </cell>
        </row>
        <row r="114">
          <cell r="A114" t="str">
            <v xml:space="preserve">  3/  Excludes foreign currency deposits of nonresidents that are used to provide credit to nonresidents (offshore operations).  It also excludes public securities after December 1997</v>
          </cell>
        </row>
      </sheetData>
      <sheetData sheetId="3" refreshError="1"/>
      <sheetData sheetId="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Me"/>
      <sheetName val="TC"/>
      <sheetName val="Asp"/>
      <sheetName val="Out"/>
      <sheetName val="Weta"/>
      <sheetName val="New WETA"/>
      <sheetName val="T-BOP"/>
      <sheetName val="T-Rq"/>
      <sheetName val="T-IMF"/>
      <sheetName val="T-DSvc"/>
      <sheetName val="T-DSA"/>
      <sheetName val="CAPACITY"/>
      <sheetName val="Main"/>
      <sheetName val="Ind"/>
      <sheetName val="X"/>
      <sheetName val="X-Id"/>
      <sheetName val="M"/>
      <sheetName val="M-Id"/>
      <sheetName val="Dbt"/>
      <sheetName val="Svc"/>
      <sheetName val="Tr"/>
      <sheetName val="IMF"/>
      <sheetName val="Amt"/>
      <sheetName val="NEW-BIL"/>
      <sheetName val="Dsb"/>
      <sheetName val="Int"/>
      <sheetName val="Req"/>
      <sheetName val="BOG"/>
      <sheetName val="hipc2"/>
      <sheetName val="hipc1"/>
      <sheetName val="NEWDSA"/>
      <sheetName val="Nul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B78" t="str">
            <v>Exports of goods and services</v>
          </cell>
          <cell r="S78">
            <v>5315.9</v>
          </cell>
        </row>
        <row r="79">
          <cell r="B79" t="str">
            <v xml:space="preserve">   Goods</v>
          </cell>
          <cell r="S79">
            <v>3452.5</v>
          </cell>
        </row>
        <row r="80">
          <cell r="B80" t="str">
            <v>Domestic</v>
          </cell>
          <cell r="S80">
            <v>736.39999999999986</v>
          </cell>
        </row>
        <row r="81">
          <cell r="B81" t="str">
            <v>Free trade zones</v>
          </cell>
          <cell r="S81">
            <v>2716.1000000000004</v>
          </cell>
        </row>
        <row r="82">
          <cell r="B82" t="str">
            <v xml:space="preserve">   Services</v>
          </cell>
          <cell r="S82">
            <v>1863.4</v>
          </cell>
        </row>
        <row r="83">
          <cell r="B83" t="str">
            <v xml:space="preserve">      Tourism receipts</v>
          </cell>
          <cell r="S83">
            <v>1428.8</v>
          </cell>
        </row>
        <row r="84">
          <cell r="B84" t="str">
            <v>Total exports of goods</v>
          </cell>
          <cell r="S84">
            <v>0</v>
          </cell>
        </row>
        <row r="85">
          <cell r="B85" t="str">
            <v>Imports of goods and services</v>
          </cell>
          <cell r="S85">
            <v>5899.8</v>
          </cell>
        </row>
        <row r="86">
          <cell r="B86" t="str">
            <v xml:space="preserve">   Goods (including free trade zones)</v>
          </cell>
          <cell r="S86">
            <v>4903.2</v>
          </cell>
        </row>
        <row r="87">
          <cell r="B87" t="str">
            <v xml:space="preserve">      Consumer Goods</v>
          </cell>
          <cell r="S87">
            <v>1092.5999999999999</v>
          </cell>
        </row>
        <row r="88">
          <cell r="B88" t="str">
            <v xml:space="preserve">         Durable</v>
          </cell>
          <cell r="S88">
            <v>517.9</v>
          </cell>
        </row>
        <row r="89">
          <cell r="B89" t="str">
            <v xml:space="preserve">         Non durable</v>
          </cell>
          <cell r="S89">
            <v>574.69999999999993</v>
          </cell>
        </row>
        <row r="90">
          <cell r="B90" t="str">
            <v xml:space="preserve">      Primary/Intermediate goods</v>
          </cell>
          <cell r="S90">
            <v>1284.8999999999999</v>
          </cell>
        </row>
        <row r="91">
          <cell r="B91" t="str">
            <v xml:space="preserve">         of which: Petroleum products</v>
          </cell>
          <cell r="S91">
            <v>521.6</v>
          </cell>
        </row>
        <row r="92">
          <cell r="B92" t="str">
            <v xml:space="preserve">      Capital goods</v>
          </cell>
          <cell r="S92">
            <v>614.19999999999993</v>
          </cell>
        </row>
        <row r="93">
          <cell r="B93" t="str">
            <v xml:space="preserve">         of which: Related to privatization</v>
          </cell>
          <cell r="S93">
            <v>0</v>
          </cell>
        </row>
        <row r="94">
          <cell r="B94" t="str">
            <v xml:space="preserve">   Services</v>
          </cell>
          <cell r="S94">
            <v>996.60000000000014</v>
          </cell>
        </row>
        <row r="95">
          <cell r="B95" t="str">
            <v>Total imports of goods</v>
          </cell>
          <cell r="S95">
            <v>0</v>
          </cell>
        </row>
        <row r="96">
          <cell r="B96" t="str">
            <v>Foreign direct investment (net)</v>
          </cell>
          <cell r="S96">
            <v>206.8</v>
          </cell>
        </row>
        <row r="97">
          <cell r="B97" t="str">
            <v xml:space="preserve">   of which: Related to privatization</v>
          </cell>
          <cell r="S97">
            <v>0</v>
          </cell>
        </row>
        <row r="98">
          <cell r="B98" t="str">
            <v>Imports net of FTZ imports</v>
          </cell>
        </row>
        <row r="99">
          <cell r="B99" t="str">
            <v>Commercial banks (net capital flow)</v>
          </cell>
          <cell r="S99">
            <v>18</v>
          </cell>
        </row>
        <row r="101">
          <cell r="B101" t="str">
            <v>Net official international reserves (increase +)</v>
          </cell>
          <cell r="S101">
            <v>-469.60264180264187</v>
          </cell>
        </row>
        <row r="102">
          <cell r="B102" t="str">
            <v xml:space="preserve">   Gross reserves (increase +)</v>
          </cell>
          <cell r="S102">
            <v>-386.6</v>
          </cell>
        </row>
        <row r="103">
          <cell r="B103" t="str">
            <v xml:space="preserve">   Liabilities (increase -)</v>
          </cell>
          <cell r="S103">
            <v>-83.002641802641847</v>
          </cell>
        </row>
        <row r="104">
          <cell r="B104" t="str">
            <v xml:space="preserve">      of which: Use of Fund credits (increase -)</v>
          </cell>
          <cell r="S104">
            <v>8.1999999999999993</v>
          </cell>
        </row>
        <row r="106">
          <cell r="B106" t="str">
            <v>Valuation adjustment</v>
          </cell>
          <cell r="S106">
            <v>0</v>
          </cell>
        </row>
        <row r="107">
          <cell r="B107" t="str">
            <v>Domestic imports</v>
          </cell>
          <cell r="S107">
            <v>2991.7</v>
          </cell>
        </row>
        <row r="108">
          <cell r="B108" t="str">
            <v>External public sector debt</v>
          </cell>
          <cell r="S108">
            <v>3946.42</v>
          </cell>
        </row>
        <row r="110">
          <cell r="B110" t="str">
            <v>Interest due</v>
          </cell>
        </row>
        <row r="111">
          <cell r="B111" t="str">
            <v xml:space="preserve">   Nonfinancial public sector</v>
          </cell>
        </row>
        <row r="112">
          <cell r="B112" t="str">
            <v xml:space="preserve">      Government</v>
          </cell>
        </row>
        <row r="113">
          <cell r="B113" t="str">
            <v xml:space="preserve">      Public enterprises</v>
          </cell>
        </row>
        <row r="114">
          <cell r="B114" t="str">
            <v xml:space="preserve">   Financial public sector</v>
          </cell>
        </row>
        <row r="115">
          <cell r="B115" t="str">
            <v xml:space="preserve">      BCRD (on nonreserve liabilities)</v>
          </cell>
        </row>
        <row r="116">
          <cell r="B116" t="str">
            <v xml:space="preserve">      BCRD (on reserve liabilities)</v>
          </cell>
        </row>
        <row r="117">
          <cell r="B117" t="str">
            <v xml:space="preserve">      Other (eg, Banco de Reservas)</v>
          </cell>
        </row>
        <row r="118">
          <cell r="B118" t="str">
            <v xml:space="preserve">   Interest on arrears</v>
          </cell>
        </row>
        <row r="119">
          <cell r="B119" t="str">
            <v xml:space="preserve">      Of which: on reserve liabilities</v>
          </cell>
        </row>
        <row r="121">
          <cell r="B121" t="str">
            <v>Reprogramed or forgiven interest</v>
          </cell>
        </row>
        <row r="122">
          <cell r="B122" t="str">
            <v>New arrears on interest due</v>
          </cell>
        </row>
        <row r="124">
          <cell r="B124" t="str">
            <v>Net use of Fund credit</v>
          </cell>
        </row>
        <row r="125">
          <cell r="B125" t="str">
            <v xml:space="preserve">   Purchase</v>
          </cell>
        </row>
        <row r="126">
          <cell r="B126" t="str">
            <v xml:space="preserve">   Repurchase</v>
          </cell>
        </row>
        <row r="128">
          <cell r="B128" t="str">
            <v>Disbursements (medium/long-term debt)</v>
          </cell>
        </row>
        <row r="129">
          <cell r="B129" t="str">
            <v xml:space="preserve">   Nonfinancial public sector</v>
          </cell>
        </row>
        <row r="130">
          <cell r="B130" t="str">
            <v xml:space="preserve">      Government</v>
          </cell>
        </row>
        <row r="131">
          <cell r="B131" t="str">
            <v xml:space="preserve">      Public enterprises</v>
          </cell>
        </row>
        <row r="132">
          <cell r="B132" t="str">
            <v xml:space="preserve">   Financial public sector</v>
          </cell>
        </row>
        <row r="133">
          <cell r="B133" t="str">
            <v xml:space="preserve">      BCRD</v>
          </cell>
        </row>
        <row r="134">
          <cell r="B134" t="str">
            <v xml:space="preserve">      Other (eg, Banco de Reservas)</v>
          </cell>
        </row>
        <row r="136">
          <cell r="B136" t="str">
            <v>Amortization due (medium/long-term debt)</v>
          </cell>
        </row>
        <row r="137">
          <cell r="B137" t="str">
            <v xml:space="preserve">   Nonfinancial public sector</v>
          </cell>
        </row>
        <row r="138">
          <cell r="B138" t="str">
            <v xml:space="preserve">      Government</v>
          </cell>
        </row>
        <row r="139">
          <cell r="B139" t="str">
            <v xml:space="preserve">      Public enterprises</v>
          </cell>
        </row>
        <row r="140">
          <cell r="B140" t="str">
            <v xml:space="preserve">   Financial public sector</v>
          </cell>
        </row>
        <row r="141">
          <cell r="B141" t="str">
            <v xml:space="preserve">      BCRD</v>
          </cell>
        </row>
        <row r="142">
          <cell r="B142" t="str">
            <v xml:space="preserve">      Other (eg, Banco de Reservas)</v>
          </cell>
        </row>
        <row r="144">
          <cell r="B144" t="str">
            <v>Debt rescheduled (medium/long-term debt)</v>
          </cell>
        </row>
        <row r="145">
          <cell r="B145" t="str">
            <v>Debt forgiven (medium/long-term debt)</v>
          </cell>
        </row>
        <row r="146">
          <cell r="B146" t="str">
            <v>New arrears (amortization on med/long-term debt)</v>
          </cell>
        </row>
        <row r="147">
          <cell r="B147" t="str">
            <v>Reduction in outstanding arrears</v>
          </cell>
        </row>
        <row r="149">
          <cell r="B149" t="str">
            <v>From fiscal sector</v>
          </cell>
        </row>
        <row r="150">
          <cell r="B150">
            <v>36262.378366666664</v>
          </cell>
        </row>
        <row r="152">
          <cell r="B152" t="str">
            <v>Public sector consumption (from 1995: GG)</v>
          </cell>
          <cell r="S152">
            <v>6692.02</v>
          </cell>
        </row>
        <row r="153">
          <cell r="B153" t="str">
            <v xml:space="preserve">Public sector investment </v>
          </cell>
          <cell r="S153">
            <v>13490</v>
          </cell>
        </row>
        <row r="154">
          <cell r="B154" t="str">
            <v>Public saving</v>
          </cell>
          <cell r="S154">
            <v>8600.9861474592726</v>
          </cell>
        </row>
        <row r="155">
          <cell r="B155" t="str">
            <v>PS current account balance</v>
          </cell>
          <cell r="S155">
            <v>8934.586147459273</v>
          </cell>
        </row>
        <row r="156">
          <cell r="B156" t="str">
            <v>Quasi-fiscal operations</v>
          </cell>
        </row>
        <row r="157">
          <cell r="B157" t="str">
            <v>Grants</v>
          </cell>
        </row>
        <row r="159">
          <cell r="B159" t="str">
            <v>Overall balance of the consolidated public sector</v>
          </cell>
        </row>
        <row r="160">
          <cell r="B160" t="str">
            <v>Residual</v>
          </cell>
        </row>
        <row r="165">
          <cell r="B165" t="str">
            <v>From monetary sector (stocks)</v>
          </cell>
        </row>
        <row r="166">
          <cell r="B166">
            <v>36283.028455092594</v>
          </cell>
        </row>
        <row r="167">
          <cell r="B167" t="str">
            <v>Net international assets/liabilities</v>
          </cell>
        </row>
        <row r="169">
          <cell r="B169" t="str">
            <v>BCRD</v>
          </cell>
        </row>
        <row r="170">
          <cell r="B170" t="str">
            <v>Official net international reserves</v>
          </cell>
        </row>
        <row r="171">
          <cell r="B171" t="str">
            <v xml:space="preserve">   Assets</v>
          </cell>
        </row>
        <row r="172">
          <cell r="B172" t="str">
            <v xml:space="preserve">   Liabilities</v>
          </cell>
        </row>
        <row r="174">
          <cell r="B174" t="str">
            <v>Medium&amp;long-term liabilities</v>
          </cell>
        </row>
        <row r="175">
          <cell r="B175" t="str">
            <v>Restructured commercial bank debt</v>
          </cell>
        </row>
        <row r="176">
          <cell r="B176" t="str">
            <v xml:space="preserve">   less collateral bonds</v>
          </cell>
        </row>
        <row r="177">
          <cell r="B177" t="str">
            <v>Other</v>
          </cell>
        </row>
        <row r="179">
          <cell r="B179" t="str">
            <v>Commercial banks</v>
          </cell>
        </row>
        <row r="180">
          <cell r="B180" t="str">
            <v>Net foreign assets</v>
          </cell>
        </row>
        <row r="181">
          <cell r="B181" t="str">
            <v xml:space="preserve">   Assets</v>
          </cell>
        </row>
        <row r="182">
          <cell r="B182" t="str">
            <v xml:space="preserve">   Liabilities</v>
          </cell>
        </row>
        <row r="184">
          <cell r="B184" t="str">
            <v>Banco de Reservas</v>
          </cell>
        </row>
        <row r="185">
          <cell r="B185" t="str">
            <v>Net foreign assets</v>
          </cell>
        </row>
        <row r="186">
          <cell r="B186" t="str">
            <v xml:space="preserve">   Assets</v>
          </cell>
        </row>
        <row r="187">
          <cell r="B187" t="str">
            <v xml:space="preserve">   Liabilities</v>
          </cell>
        </row>
        <row r="189">
          <cell r="B189" t="str">
            <v>Private commercial banks</v>
          </cell>
        </row>
        <row r="190">
          <cell r="B190" t="str">
            <v>Net foreign assets</v>
          </cell>
        </row>
        <row r="191">
          <cell r="B191" t="str">
            <v xml:space="preserve">   Assets</v>
          </cell>
        </row>
        <row r="192">
          <cell r="B192" t="str">
            <v xml:space="preserve">   Liabilities</v>
          </cell>
        </row>
        <row r="194">
          <cell r="B194" t="str">
            <v>Net credit to the nonfinancial public sector</v>
          </cell>
        </row>
        <row r="195">
          <cell r="B195" t="str">
            <v xml:space="preserve">   Central government (direct)</v>
          </cell>
        </row>
        <row r="196">
          <cell r="B196" t="str">
            <v xml:space="preserve">   Rest of NFPS</v>
          </cell>
        </row>
        <row r="198">
          <cell r="B198" t="str">
            <v>BCRD</v>
          </cell>
        </row>
        <row r="199">
          <cell r="B199" t="str">
            <v>Central government (direct)</v>
          </cell>
        </row>
        <row r="200">
          <cell r="B200" t="str">
            <v>Losses, interest less forex commision</v>
          </cell>
        </row>
        <row r="201">
          <cell r="B201" t="str">
            <v>Rest of Public sector</v>
          </cell>
        </row>
        <row r="202">
          <cell r="B202" t="str">
            <v>Credit to public enterprises</v>
          </cell>
        </row>
        <row r="203">
          <cell r="B203" t="str">
            <v>Banco de Reservas</v>
          </cell>
        </row>
        <row r="204">
          <cell r="B204" t="str">
            <v>Central government</v>
          </cell>
        </row>
        <row r="205">
          <cell r="B205" t="str">
            <v>Municipalities &amp; other government</v>
          </cell>
        </row>
        <row r="206">
          <cell r="B206" t="str">
            <v>Rest of NFPS</v>
          </cell>
        </row>
        <row r="207">
          <cell r="B207" t="str">
            <v>Credit to public enterprises</v>
          </cell>
        </row>
        <row r="208">
          <cell r="B208" t="str">
            <v>Private commercial banks</v>
          </cell>
        </row>
        <row r="209">
          <cell r="B209" t="str">
            <v>Central government</v>
          </cell>
        </row>
        <row r="210">
          <cell r="B210" t="str">
            <v>Municipalities &amp; other government</v>
          </cell>
        </row>
        <row r="211">
          <cell r="B211" t="str">
            <v>Rest of NFPS</v>
          </cell>
        </row>
        <row r="212">
          <cell r="B212" t="str">
            <v>Credit to public enterprises</v>
          </cell>
        </row>
        <row r="213">
          <cell r="B213" t="str">
            <v>Monetary aggregates (Banking system)</v>
          </cell>
        </row>
        <row r="214">
          <cell r="B214" t="str">
            <v>Currency in circulation</v>
          </cell>
        </row>
        <row r="215">
          <cell r="B215" t="str">
            <v>Base money (M0)</v>
          </cell>
        </row>
        <row r="216">
          <cell r="B216" t="str">
            <v>M1</v>
          </cell>
        </row>
        <row r="217">
          <cell r="B217" t="str">
            <v>M2</v>
          </cell>
        </row>
        <row r="218">
          <cell r="B218" t="str">
            <v>Liabilities to the private sector</v>
          </cell>
        </row>
        <row r="220">
          <cell r="B220" t="str">
            <v>Monetary aggregates (Financial system)</v>
          </cell>
        </row>
        <row r="221">
          <cell r="B221" t="str">
            <v>Currency in circulation</v>
          </cell>
        </row>
        <row r="222">
          <cell r="B222" t="str">
            <v>M1</v>
          </cell>
        </row>
        <row r="223">
          <cell r="B223" t="str">
            <v>M2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ía de llenado "/>
      <sheetName val="UE"/>
      <sheetName val="data"/>
      <sheetName val="CyB"/>
      <sheetName val="Oferta"/>
      <sheetName val="TasaCambio"/>
      <sheetName val="Pendiente integrar 2021"/>
      <sheetName val="Valoración nivel de riesgo"/>
      <sheetName val="Lista de opciones"/>
      <sheetName val="TCF problem"/>
      <sheetName val="Probando 1 22"/>
      <sheetName val="Temáticas"/>
      <sheetName val="MUCI 2020 v3"/>
      <sheetName val="[MUCI 2020 v3.xlsx]__mepyd_my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UADRO 3.1.3"/>
      <sheetName val="3.1.3"/>
    </sheetNames>
    <definedNames>
      <definedName name="____________asd1" refersTo="#¡REF!"/>
      <definedName name="____________tnt1" refersTo="#¡REF!"/>
      <definedName name="__________asd1" refersTo="#¡REF!"/>
      <definedName name="__________tnt1" refersTo="#¡REF!"/>
      <definedName name="_________asd1" refersTo="#¡REF!"/>
      <definedName name="_________tnt1" refersTo="#¡REF!"/>
      <definedName name="________asd1" refersTo="#¡REF!"/>
      <definedName name="________tnt1" refersTo="#¡REF!"/>
      <definedName name="_______asd1" refersTo="#¡REF!"/>
      <definedName name="_______tnt1" refersTo="#¡REF!"/>
      <definedName name="______asd1" refersTo="#¡REF!"/>
      <definedName name="______tnt1" refersTo="#¡REF!"/>
      <definedName name="__asd1" refersTo="#¡REF!"/>
      <definedName name="__tnt1" refersTo="#¡REF!"/>
      <definedName name="adsftreagtrgtqergt" refersTo="#¡REF!"/>
      <definedName name="df" refersTo="#¡REF!"/>
      <definedName name="grafico" refersTo="#¡REF!"/>
      <definedName name="njkg" refersTo="#¡REF!"/>
      <definedName name="prueba" refersTo="#¡REF!"/>
      <definedName name="rjyktuk" refersTo="#¡REF!"/>
    </defined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Serie 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F5" t="str">
            <v>BANCOS</v>
          </cell>
          <cell r="G5" t="str">
            <v xml:space="preserve"> DE</v>
          </cell>
          <cell r="J5" t="str">
            <v xml:space="preserve"> DE</v>
          </cell>
          <cell r="M5" t="str">
            <v>DE</v>
          </cell>
          <cell r="P5" t="str">
            <v>FINANCIERO</v>
          </cell>
          <cell r="S5" t="str">
            <v>PATRIMONIAL</v>
          </cell>
          <cell r="V5" t="str">
            <v>DE ACTIVOS INMOVILIZADOS</v>
          </cell>
          <cell r="Y5" t="str">
            <v>DE LOS ACREEDORES</v>
          </cell>
          <cell r="AB5" t="str">
            <v>ENDOGENA DE FONDOS</v>
          </cell>
          <cell r="AE5" t="str">
            <v>VULNERABILIDAD</v>
          </cell>
          <cell r="AH5" t="str">
            <v>EXPANSION</v>
          </cell>
        </row>
        <row r="6">
          <cell r="G6" t="str">
            <v>CAPITALIZACION</v>
          </cell>
          <cell r="J6" t="str">
            <v>INMOVILIZACION</v>
          </cell>
          <cell r="M6" t="str">
            <v>CAPITAL</v>
          </cell>
          <cell r="S6" t="str">
            <v>ACT. INMOV</v>
          </cell>
          <cell r="V6" t="str">
            <v>AJUSTADA</v>
          </cell>
          <cell r="Y6" t="str">
            <v>FINANCIEROS AJUSTADA</v>
          </cell>
          <cell r="AE6" t="str">
            <v>PATRIMONIAL</v>
          </cell>
        </row>
        <row r="7">
          <cell r="E7" t="str">
            <v>NIVEL</v>
          </cell>
          <cell r="G7" t="str">
            <v>INDICE</v>
          </cell>
          <cell r="H7" t="str">
            <v>RK</v>
          </cell>
          <cell r="I7" t="str">
            <v>VALORACION</v>
          </cell>
          <cell r="J7" t="str">
            <v>INDICE</v>
          </cell>
          <cell r="K7" t="str">
            <v>RK</v>
          </cell>
          <cell r="L7" t="str">
            <v>VALORACION</v>
          </cell>
          <cell r="M7" t="str">
            <v>INDICE</v>
          </cell>
          <cell r="N7" t="str">
            <v>RK</v>
          </cell>
          <cell r="O7" t="str">
            <v>VALORACION</v>
          </cell>
          <cell r="P7" t="str">
            <v>INDICE</v>
          </cell>
          <cell r="Q7" t="str">
            <v>RK</v>
          </cell>
          <cell r="R7" t="str">
            <v>VALORACION</v>
          </cell>
          <cell r="S7" t="str">
            <v>INDICE</v>
          </cell>
          <cell r="T7" t="str">
            <v>RK</v>
          </cell>
          <cell r="U7" t="str">
            <v>VALORACION</v>
          </cell>
          <cell r="V7" t="str">
            <v>INDICE</v>
          </cell>
          <cell r="W7" t="str">
            <v>RK</v>
          </cell>
          <cell r="X7" t="str">
            <v>VALORACION</v>
          </cell>
          <cell r="Y7" t="str">
            <v>INDICE</v>
          </cell>
          <cell r="Z7" t="str">
            <v>RK</v>
          </cell>
          <cell r="AA7" t="str">
            <v>VALORACION</v>
          </cell>
          <cell r="AB7" t="str">
            <v>INDICE</v>
          </cell>
          <cell r="AC7" t="str">
            <v>RK</v>
          </cell>
          <cell r="AD7" t="str">
            <v>VALORACION</v>
          </cell>
          <cell r="AE7" t="str">
            <v>INDICE</v>
          </cell>
          <cell r="AF7" t="str">
            <v>RK</v>
          </cell>
          <cell r="AG7" t="str">
            <v>VALORACION</v>
          </cell>
          <cell r="AH7" t="str">
            <v>INDICE</v>
          </cell>
          <cell r="AI7" t="str">
            <v>RK</v>
          </cell>
          <cell r="AJ7" t="str">
            <v>VALORACION</v>
          </cell>
          <cell r="AK7" t="str">
            <v>INDICE</v>
          </cell>
          <cell r="AL7" t="str">
            <v>RK</v>
          </cell>
          <cell r="AM7" t="str">
            <v>VALORACION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  <cell r="I8" t="str">
            <v>DE RIESGO</v>
          </cell>
          <cell r="L8" t="str">
            <v>DE RIESGO</v>
          </cell>
          <cell r="O8" t="str">
            <v>DE RIESGO</v>
          </cell>
          <cell r="R8" t="str">
            <v>DE RIESGO</v>
          </cell>
          <cell r="U8" t="str">
            <v>DE RIESGO</v>
          </cell>
          <cell r="X8" t="str">
            <v>DE RIESGO</v>
          </cell>
          <cell r="AA8" t="str">
            <v>DE RIESGO</v>
          </cell>
          <cell r="AD8" t="str">
            <v>DE RIESGO</v>
          </cell>
          <cell r="AG8" t="str">
            <v>DE RIESGO</v>
          </cell>
          <cell r="AJ8" t="str">
            <v>DE RIESGO</v>
          </cell>
          <cell r="AM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  <cell r="F10" t="str">
            <v>ABN AMRO BANK</v>
          </cell>
          <cell r="G10">
            <v>3.1350266117182217E-2</v>
          </cell>
          <cell r="H10">
            <v>39</v>
          </cell>
          <cell r="I10" t="str">
            <v>Muy Alto</v>
          </cell>
          <cell r="J10">
            <v>1.0643818488817034</v>
          </cell>
          <cell r="K10">
            <v>8</v>
          </cell>
          <cell r="L10" t="str">
            <v>Bajo</v>
          </cell>
          <cell r="M10">
            <v>2.94539653697782E-2</v>
          </cell>
          <cell r="N10">
            <v>39</v>
          </cell>
          <cell r="O10" t="str">
            <v>Muy Alto</v>
          </cell>
          <cell r="P10">
            <v>33.951285928585627</v>
          </cell>
          <cell r="Q10">
            <v>39</v>
          </cell>
          <cell r="R10" t="str">
            <v>Muy Alto</v>
          </cell>
          <cell r="S10">
            <v>1.0378855192322383</v>
          </cell>
          <cell r="T10">
            <v>30</v>
          </cell>
          <cell r="U10" t="str">
            <v>Bajo</v>
          </cell>
          <cell r="V10">
            <v>0.48694261910349684</v>
          </cell>
          <cell r="W10">
            <v>37</v>
          </cell>
          <cell r="X10" t="str">
            <v>Muy Alto</v>
          </cell>
          <cell r="Y10">
            <v>3.474098162923922E-2</v>
          </cell>
          <cell r="Z10">
            <v>28</v>
          </cell>
          <cell r="AA10" t="str">
            <v>Alto</v>
          </cell>
          <cell r="AB10">
            <v>3.9078891392144793E-2</v>
          </cell>
          <cell r="AC10">
            <v>13</v>
          </cell>
          <cell r="AD10" t="str">
            <v xml:space="preserve">Muy bajo </v>
          </cell>
          <cell r="AE10">
            <v>-7.2517102724814639E-2</v>
          </cell>
          <cell r="AF10">
            <v>11</v>
          </cell>
          <cell r="AG10" t="str">
            <v xml:space="preserve">Muy bajo </v>
          </cell>
          <cell r="AH10">
            <v>19.510335236649027</v>
          </cell>
          <cell r="AI10">
            <v>41</v>
          </cell>
          <cell r="AJ10" t="str">
            <v>Alto</v>
          </cell>
          <cell r="AK10">
            <v>19.50113889039536</v>
          </cell>
          <cell r="AL10">
            <v>41</v>
          </cell>
          <cell r="AM10" t="str">
            <v>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  <cell r="F11" t="str">
            <v xml:space="preserve">BANCOEX </v>
          </cell>
          <cell r="G11">
            <v>0.97204244574407994</v>
          </cell>
          <cell r="H11">
            <v>1</v>
          </cell>
          <cell r="I11" t="str">
            <v xml:space="preserve">Muy bajo </v>
          </cell>
          <cell r="J11">
            <v>1.0115037622627572</v>
          </cell>
          <cell r="K11">
            <v>1</v>
          </cell>
          <cell r="L11" t="str">
            <v xml:space="preserve">Muy bajo </v>
          </cell>
          <cell r="M11">
            <v>0.96098747430221976</v>
          </cell>
          <cell r="N11">
            <v>1</v>
          </cell>
          <cell r="O11" t="str">
            <v xml:space="preserve">Muy bajo </v>
          </cell>
          <cell r="P11">
            <v>1.04059628948453</v>
          </cell>
          <cell r="Q11">
            <v>1</v>
          </cell>
          <cell r="R11" t="str">
            <v xml:space="preserve">Muy bajo </v>
          </cell>
          <cell r="S11">
            <v>22.875772569254117</v>
          </cell>
          <cell r="T11">
            <v>2</v>
          </cell>
          <cell r="U11" t="str">
            <v xml:space="preserve">Muy bajo </v>
          </cell>
          <cell r="V11">
            <v>84.49778633647685</v>
          </cell>
          <cell r="W11">
            <v>1</v>
          </cell>
          <cell r="X11" t="str">
            <v xml:space="preserve">Muy bajo </v>
          </cell>
          <cell r="Y11">
            <v>-35.086239558951981</v>
          </cell>
          <cell r="Z11">
            <v>1</v>
          </cell>
          <cell r="AA11" t="str">
            <v xml:space="preserve">Muy bajo </v>
          </cell>
          <cell r="AB11">
            <v>0</v>
          </cell>
          <cell r="AC11">
            <v>41</v>
          </cell>
          <cell r="AD11" t="str">
            <v xml:space="preserve">Muy bajo </v>
          </cell>
          <cell r="AE11">
            <v>-3.8552428256658365E-3</v>
          </cell>
          <cell r="AF11">
            <v>33</v>
          </cell>
          <cell r="AG11" t="str">
            <v xml:space="preserve">Muy bajo </v>
          </cell>
          <cell r="AH11">
            <v>2.8761553428249206E-2</v>
          </cell>
          <cell r="AI11">
            <v>1</v>
          </cell>
          <cell r="AJ11" t="str">
            <v xml:space="preserve">Muy bajo </v>
          </cell>
          <cell r="AK11">
            <v>2.8163900801591469E-2</v>
          </cell>
          <cell r="AL11">
            <v>1</v>
          </cell>
          <cell r="AM11" t="str">
            <v xml:space="preserve">Muy bajo 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  <cell r="F12" t="str">
            <v xml:space="preserve">BANESCO               </v>
          </cell>
          <cell r="G12">
            <v>0.11202063485123646</v>
          </cell>
          <cell r="H12">
            <v>20</v>
          </cell>
          <cell r="I12" t="str">
            <v xml:space="preserve">Muy bajo </v>
          </cell>
          <cell r="J12">
            <v>1.2056339982479751</v>
          </cell>
          <cell r="K12">
            <v>34</v>
          </cell>
          <cell r="L12" t="str">
            <v>Muy Alto</v>
          </cell>
          <cell r="M12">
            <v>9.2914296556023318E-2</v>
          </cell>
          <cell r="N12">
            <v>22</v>
          </cell>
          <cell r="O12" t="str">
            <v xml:space="preserve">Muy bajo </v>
          </cell>
          <cell r="P12">
            <v>10.762606370237577</v>
          </cell>
          <cell r="Q12">
            <v>22</v>
          </cell>
          <cell r="R12" t="str">
            <v>Mediano</v>
          </cell>
          <cell r="S12">
            <v>0.61458332684913797</v>
          </cell>
          <cell r="T12">
            <v>38</v>
          </cell>
          <cell r="U12" t="str">
            <v>Alto</v>
          </cell>
          <cell r="V12">
            <v>0.54475736408213116</v>
          </cell>
          <cell r="W12">
            <v>34</v>
          </cell>
          <cell r="X12" t="str">
            <v>Alto</v>
          </cell>
          <cell r="Y12">
            <v>0.10735971786604907</v>
          </cell>
          <cell r="Z12">
            <v>36</v>
          </cell>
          <cell r="AA12" t="str">
            <v>Muy Alto</v>
          </cell>
          <cell r="AB12">
            <v>0.39778098017190766</v>
          </cell>
          <cell r="AC12">
            <v>37</v>
          </cell>
          <cell r="AD12" t="str">
            <v>Muy Alto</v>
          </cell>
          <cell r="AE12">
            <v>5.022962397415686E-2</v>
          </cell>
          <cell r="AF12">
            <v>38</v>
          </cell>
          <cell r="AG12" t="str">
            <v>Mediano</v>
          </cell>
          <cell r="AH12">
            <v>7.2703617446114679</v>
          </cell>
          <cell r="AI12">
            <v>25</v>
          </cell>
          <cell r="AJ12" t="str">
            <v xml:space="preserve">Muy bajo </v>
          </cell>
          <cell r="AK12">
            <v>7.2114232027272482</v>
          </cell>
          <cell r="AL12">
            <v>25</v>
          </cell>
          <cell r="AM12" t="str">
            <v xml:space="preserve">Muy bajo 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  <cell r="F13" t="str">
            <v xml:space="preserve">BANFOANDES            </v>
          </cell>
          <cell r="G13">
            <v>6.0738654412564465E-2</v>
          </cell>
          <cell r="H13">
            <v>34</v>
          </cell>
          <cell r="I13" t="str">
            <v>Mediano</v>
          </cell>
          <cell r="J13">
            <v>1.0716035290620671</v>
          </cell>
          <cell r="K13">
            <v>12</v>
          </cell>
          <cell r="L13" t="str">
            <v>Bajo</v>
          </cell>
          <cell r="M13">
            <v>5.668015526761716E-2</v>
          </cell>
          <cell r="N13">
            <v>35</v>
          </cell>
          <cell r="O13" t="str">
            <v>Alto</v>
          </cell>
          <cell r="P13">
            <v>17.642859220806084</v>
          </cell>
          <cell r="Q13">
            <v>35</v>
          </cell>
          <cell r="R13" t="str">
            <v>Muy Alto</v>
          </cell>
          <cell r="S13">
            <v>1.729242666558698</v>
          </cell>
          <cell r="T13">
            <v>17</v>
          </cell>
          <cell r="U13" t="str">
            <v xml:space="preserve">Muy bajo </v>
          </cell>
          <cell r="V13">
            <v>0.84826341952943574</v>
          </cell>
          <cell r="W13">
            <v>27</v>
          </cell>
          <cell r="X13" t="str">
            <v>Mediano</v>
          </cell>
          <cell r="Y13">
            <v>1.2355596477918215E-2</v>
          </cell>
          <cell r="Z13">
            <v>26</v>
          </cell>
          <cell r="AA13" t="str">
            <v>Alto</v>
          </cell>
          <cell r="AB13">
            <v>5.615141847738557E-2</v>
          </cell>
          <cell r="AC13">
            <v>17</v>
          </cell>
          <cell r="AD13" t="str">
            <v xml:space="preserve">Muy bajo </v>
          </cell>
          <cell r="AE13">
            <v>6.1042339328068337E-2</v>
          </cell>
          <cell r="AF13">
            <v>39</v>
          </cell>
          <cell r="AG13" t="str">
            <v>Mediano</v>
          </cell>
          <cell r="AH13">
            <v>10.925810764299444</v>
          </cell>
          <cell r="AI13">
            <v>33</v>
          </cell>
          <cell r="AJ13" t="str">
            <v>Bajo</v>
          </cell>
          <cell r="AK13">
            <v>10.486943247084385</v>
          </cell>
          <cell r="AL13">
            <v>33</v>
          </cell>
          <cell r="AM13" t="str">
            <v>Bajo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  <cell r="F14" t="str">
            <v xml:space="preserve">BANFOCORO             </v>
          </cell>
          <cell r="G14">
            <v>8.4539297144908515E-2</v>
          </cell>
          <cell r="H14">
            <v>28</v>
          </cell>
          <cell r="I14" t="str">
            <v>Bajo</v>
          </cell>
          <cell r="J14">
            <v>1.1407577365272143</v>
          </cell>
          <cell r="K14">
            <v>28</v>
          </cell>
          <cell r="L14" t="str">
            <v>Muy Alto</v>
          </cell>
          <cell r="M14">
            <v>7.4108019992281435E-2</v>
          </cell>
          <cell r="N14">
            <v>30</v>
          </cell>
          <cell r="O14" t="str">
            <v>Bajo</v>
          </cell>
          <cell r="P14">
            <v>13.493816190260553</v>
          </cell>
          <cell r="Q14">
            <v>30</v>
          </cell>
          <cell r="R14" t="str">
            <v>Alto</v>
          </cell>
          <cell r="S14">
            <v>1.0058327411632684</v>
          </cell>
          <cell r="T14">
            <v>31</v>
          </cell>
          <cell r="U14" t="str">
            <v>Bajo</v>
          </cell>
          <cell r="V14">
            <v>0.60060142504894276</v>
          </cell>
          <cell r="W14">
            <v>32</v>
          </cell>
          <cell r="X14" t="str">
            <v>Alto</v>
          </cell>
          <cell r="Y14">
            <v>6.4697154209666624E-2</v>
          </cell>
          <cell r="Z14">
            <v>33</v>
          </cell>
          <cell r="AA14" t="str">
            <v>Alto</v>
          </cell>
          <cell r="AB14">
            <v>0.22570876079332056</v>
          </cell>
          <cell r="AC14">
            <v>34</v>
          </cell>
          <cell r="AD14" t="str">
            <v>Muy Alto</v>
          </cell>
          <cell r="AE14">
            <v>-7.9110150663167289E-2</v>
          </cell>
          <cell r="AF14">
            <v>10</v>
          </cell>
          <cell r="AG14" t="str">
            <v xml:space="preserve">Muy bajo </v>
          </cell>
          <cell r="AH14">
            <v>7.8514275119318953</v>
          </cell>
          <cell r="AI14">
            <v>28</v>
          </cell>
          <cell r="AJ14" t="str">
            <v xml:space="preserve">Muy bajo </v>
          </cell>
          <cell r="AK14">
            <v>7.6914298135970869</v>
          </cell>
          <cell r="AL14">
            <v>28</v>
          </cell>
          <cell r="AM14" t="str">
            <v xml:space="preserve">Muy bajo 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  <cell r="F15" t="str">
            <v xml:space="preserve">BRASIL                </v>
          </cell>
          <cell r="G15">
            <v>0.32149615871464204</v>
          </cell>
          <cell r="H15">
            <v>4</v>
          </cell>
          <cell r="I15" t="str">
            <v xml:space="preserve">Muy bajo </v>
          </cell>
          <cell r="J15">
            <v>1.2290797207705129</v>
          </cell>
          <cell r="K15">
            <v>37</v>
          </cell>
          <cell r="L15" t="str">
            <v>Muy Alto</v>
          </cell>
          <cell r="M15">
            <v>0.26157469957530127</v>
          </cell>
          <cell r="N15">
            <v>4</v>
          </cell>
          <cell r="O15" t="str">
            <v xml:space="preserve">Muy bajo </v>
          </cell>
          <cell r="P15">
            <v>3.8229997076308342</v>
          </cell>
          <cell r="Q15">
            <v>4</v>
          </cell>
          <cell r="R15" t="str">
            <v xml:space="preserve">Muy bajo </v>
          </cell>
          <cell r="S15">
            <v>17.239983392152794</v>
          </cell>
          <cell r="T15">
            <v>3</v>
          </cell>
          <cell r="U15" t="str">
            <v xml:space="preserve">Muy bajo </v>
          </cell>
          <cell r="V15">
            <v>1.4034247886861617</v>
          </cell>
          <cell r="W15">
            <v>13</v>
          </cell>
          <cell r="X15" t="str">
            <v xml:space="preserve">Muy bajo </v>
          </cell>
          <cell r="Y15">
            <v>-0.19577987375463815</v>
          </cell>
          <cell r="Z15">
            <v>5</v>
          </cell>
          <cell r="AA15" t="str">
            <v>Bajo</v>
          </cell>
          <cell r="AB15">
            <v>-0.2744229470422313</v>
          </cell>
          <cell r="AC15">
            <v>2</v>
          </cell>
          <cell r="AD15" t="str">
            <v xml:space="preserve">Muy bajo </v>
          </cell>
          <cell r="AE15">
            <v>2.1072912276476479E-4</v>
          </cell>
          <cell r="AF15">
            <v>35</v>
          </cell>
          <cell r="AG15" t="str">
            <v xml:space="preserve">Muy bajo </v>
          </cell>
          <cell r="AH15">
            <v>0.92162682882774394</v>
          </cell>
          <cell r="AI15">
            <v>3</v>
          </cell>
          <cell r="AJ15" t="str">
            <v xml:space="preserve">Muy bajo </v>
          </cell>
          <cell r="AK15">
            <v>0.90709254018905405</v>
          </cell>
          <cell r="AL15">
            <v>3</v>
          </cell>
          <cell r="AM15" t="str">
            <v xml:space="preserve">Muy bajo 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  <cell r="F16" t="str">
            <v xml:space="preserve">CANARIAS DE VENEZUELA </v>
          </cell>
          <cell r="G16">
            <v>7.0415770885390597E-2</v>
          </cell>
          <cell r="H16">
            <v>33</v>
          </cell>
          <cell r="I16" t="str">
            <v>Mediano</v>
          </cell>
          <cell r="J16">
            <v>1.1344249593925073</v>
          </cell>
          <cell r="K16">
            <v>27</v>
          </cell>
          <cell r="L16" t="str">
            <v>Muy Alto</v>
          </cell>
          <cell r="M16">
            <v>6.2071775045480969E-2</v>
          </cell>
          <cell r="N16">
            <v>33</v>
          </cell>
          <cell r="O16" t="str">
            <v>Mediano</v>
          </cell>
          <cell r="P16">
            <v>16.110381880770838</v>
          </cell>
          <cell r="Q16">
            <v>33</v>
          </cell>
          <cell r="R16" t="str">
            <v>Alto</v>
          </cell>
          <cell r="S16">
            <v>0.68852356972567863</v>
          </cell>
          <cell r="T16">
            <v>36</v>
          </cell>
          <cell r="U16" t="str">
            <v>Alto</v>
          </cell>
          <cell r="V16">
            <v>0.52382958643702182</v>
          </cell>
          <cell r="W16">
            <v>36</v>
          </cell>
          <cell r="X16" t="str">
            <v>Alto</v>
          </cell>
          <cell r="Y16">
            <v>7.074095865202859E-2</v>
          </cell>
          <cell r="Z16">
            <v>34</v>
          </cell>
          <cell r="AA16" t="str">
            <v>Alto</v>
          </cell>
          <cell r="AB16">
            <v>8.9435736391494908E-2</v>
          </cell>
          <cell r="AC16">
            <v>25</v>
          </cell>
          <cell r="AD16" t="str">
            <v xml:space="preserve">Muy bajo </v>
          </cell>
          <cell r="AE16">
            <v>0.10483642522209764</v>
          </cell>
          <cell r="AF16">
            <v>40</v>
          </cell>
          <cell r="AG16" t="str">
            <v>Alto</v>
          </cell>
          <cell r="AH16">
            <v>10.972145879289769</v>
          </cell>
          <cell r="AI16">
            <v>34</v>
          </cell>
          <cell r="AJ16" t="str">
            <v>Bajo</v>
          </cell>
          <cell r="AK16">
            <v>10.832866235128195</v>
          </cell>
          <cell r="AL16">
            <v>34</v>
          </cell>
          <cell r="AM16" t="str">
            <v>Bajo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  <cell r="F17" t="str">
            <v>CAPITAL</v>
          </cell>
          <cell r="G17">
            <v>5.2465556161453999E-2</v>
          </cell>
          <cell r="H17">
            <v>38</v>
          </cell>
          <cell r="I17" t="str">
            <v>Alto</v>
          </cell>
          <cell r="J17">
            <v>1.0708226670822816</v>
          </cell>
          <cell r="K17">
            <v>11</v>
          </cell>
          <cell r="L17" t="str">
            <v>Bajo</v>
          </cell>
          <cell r="M17">
            <v>4.8995559931887929E-2</v>
          </cell>
          <cell r="N17">
            <v>37</v>
          </cell>
          <cell r="O17" t="str">
            <v>Muy Alto</v>
          </cell>
          <cell r="P17">
            <v>20.410012690745209</v>
          </cell>
          <cell r="Q17">
            <v>37</v>
          </cell>
          <cell r="R17" t="str">
            <v>Muy Alto</v>
          </cell>
          <cell r="S17">
            <v>1.2666200124006131</v>
          </cell>
          <cell r="T17">
            <v>25</v>
          </cell>
          <cell r="U17" t="str">
            <v>Bajo</v>
          </cell>
          <cell r="V17">
            <v>0.74080175631482026</v>
          </cell>
          <cell r="W17">
            <v>28</v>
          </cell>
          <cell r="X17" t="str">
            <v>Alto</v>
          </cell>
          <cell r="Y17">
            <v>1.9852391309857151E-2</v>
          </cell>
          <cell r="Z17">
            <v>27</v>
          </cell>
          <cell r="AA17" t="str">
            <v>Alto</v>
          </cell>
          <cell r="AB17">
            <v>7.6578344338919052E-2</v>
          </cell>
          <cell r="AC17">
            <v>20</v>
          </cell>
          <cell r="AD17" t="str">
            <v xml:space="preserve">Muy bajo </v>
          </cell>
          <cell r="AE17">
            <v>-8.6845879877836971E-2</v>
          </cell>
          <cell r="AF17">
            <v>8</v>
          </cell>
          <cell r="AG17" t="str">
            <v xml:space="preserve">Muy bajo </v>
          </cell>
          <cell r="AH17">
            <v>13.514790758947614</v>
          </cell>
          <cell r="AI17">
            <v>38</v>
          </cell>
          <cell r="AJ17" t="str">
            <v>Bajo</v>
          </cell>
          <cell r="AK17">
            <v>13.421537979775074</v>
          </cell>
          <cell r="AL17">
            <v>39</v>
          </cell>
          <cell r="AM17" t="str">
            <v>Bajo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  <cell r="F18" t="str">
            <v>CARACAS</v>
          </cell>
          <cell r="G18">
            <v>0.10727135916160617</v>
          </cell>
          <cell r="H18">
            <v>22</v>
          </cell>
          <cell r="I18" t="str">
            <v xml:space="preserve">Muy bajo </v>
          </cell>
          <cell r="J18">
            <v>1.0783062264904708</v>
          </cell>
          <cell r="K18">
            <v>14</v>
          </cell>
          <cell r="L18" t="str">
            <v>Bajo</v>
          </cell>
          <cell r="M18">
            <v>9.9481350034246643E-2</v>
          </cell>
          <cell r="N18">
            <v>19</v>
          </cell>
          <cell r="O18" t="str">
            <v xml:space="preserve">Muy bajo </v>
          </cell>
          <cell r="P18">
            <v>10.052135396792949</v>
          </cell>
          <cell r="Q18">
            <v>19</v>
          </cell>
          <cell r="R18" t="str">
            <v>Mediano</v>
          </cell>
          <cell r="S18">
            <v>1.9944180566836054</v>
          </cell>
          <cell r="T18">
            <v>14</v>
          </cell>
          <cell r="U18" t="str">
            <v xml:space="preserve">Muy bajo </v>
          </cell>
          <cell r="V18">
            <v>1.3698956515885783</v>
          </cell>
          <cell r="W18">
            <v>14</v>
          </cell>
          <cell r="X18" t="str">
            <v xml:space="preserve">Muy bajo </v>
          </cell>
          <cell r="Y18">
            <v>-3.3575086345974163E-2</v>
          </cell>
          <cell r="Z18">
            <v>15</v>
          </cell>
          <cell r="AA18" t="str">
            <v>Mediano</v>
          </cell>
          <cell r="AB18">
            <v>7.0346034812561645E-2</v>
          </cell>
          <cell r="AC18">
            <v>19</v>
          </cell>
          <cell r="AD18" t="str">
            <v xml:space="preserve">Muy bajo </v>
          </cell>
          <cell r="AE18">
            <v>-5.3878678338441087E-2</v>
          </cell>
          <cell r="AF18">
            <v>18</v>
          </cell>
          <cell r="AG18" t="str">
            <v xml:space="preserve">Muy bajo </v>
          </cell>
          <cell r="AH18">
            <v>7.0904134312100098</v>
          </cell>
          <cell r="AI18">
            <v>23</v>
          </cell>
          <cell r="AJ18" t="str">
            <v xml:space="preserve">Muy bajo </v>
          </cell>
          <cell r="AK18">
            <v>6.9795769394181413</v>
          </cell>
          <cell r="AL18">
            <v>23</v>
          </cell>
          <cell r="AM18" t="str">
            <v xml:space="preserve">Muy bajo 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  <cell r="F19" t="str">
            <v xml:space="preserve">CARIBE                </v>
          </cell>
          <cell r="G19">
            <v>0.12656015225894776</v>
          </cell>
          <cell r="H19">
            <v>13</v>
          </cell>
          <cell r="I19" t="str">
            <v xml:space="preserve">Muy bajo </v>
          </cell>
          <cell r="J19">
            <v>1.0957234690949662</v>
          </cell>
          <cell r="K19">
            <v>20</v>
          </cell>
          <cell r="L19" t="str">
            <v>Mediano</v>
          </cell>
          <cell r="M19">
            <v>0.11550373413419952</v>
          </cell>
          <cell r="N19">
            <v>13</v>
          </cell>
          <cell r="O19" t="str">
            <v xml:space="preserve">Muy bajo </v>
          </cell>
          <cell r="P19">
            <v>8.6577287521989277</v>
          </cell>
          <cell r="Q19">
            <v>13</v>
          </cell>
          <cell r="R19" t="str">
            <v xml:space="preserve">Muy bajo </v>
          </cell>
          <cell r="S19">
            <v>1.3924102211719516</v>
          </cell>
          <cell r="T19">
            <v>20</v>
          </cell>
          <cell r="U19" t="str">
            <v xml:space="preserve">Muy bajo </v>
          </cell>
          <cell r="V19">
            <v>1.3221433934178561</v>
          </cell>
          <cell r="W19">
            <v>15</v>
          </cell>
          <cell r="X19" t="str">
            <v xml:space="preserve">Muy bajo </v>
          </cell>
          <cell r="Y19">
            <v>-3.6135035551093951E-2</v>
          </cell>
          <cell r="Z19">
            <v>14</v>
          </cell>
          <cell r="AA19" t="str">
            <v>Mediano</v>
          </cell>
          <cell r="AB19">
            <v>0.15625086996196902</v>
          </cell>
          <cell r="AC19">
            <v>31</v>
          </cell>
          <cell r="AD19" t="str">
            <v>Alto</v>
          </cell>
          <cell r="AE19">
            <v>-2.7618406285072936E-2</v>
          </cell>
          <cell r="AF19">
            <v>26</v>
          </cell>
          <cell r="AG19" t="str">
            <v xml:space="preserve">Muy bajo </v>
          </cell>
          <cell r="AH19">
            <v>6.7296705324853479</v>
          </cell>
          <cell r="AI19">
            <v>19</v>
          </cell>
          <cell r="AJ19" t="str">
            <v xml:space="preserve">Muy bajo </v>
          </cell>
          <cell r="AK19">
            <v>6.5962962962962965</v>
          </cell>
          <cell r="AL19">
            <v>18</v>
          </cell>
          <cell r="AM19" t="str">
            <v xml:space="preserve">Muy bajo 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  <cell r="F20" t="str">
            <v xml:space="preserve">CARONI                </v>
          </cell>
          <cell r="G20">
            <v>0.11619219782415349</v>
          </cell>
          <cell r="H20">
            <v>18</v>
          </cell>
          <cell r="I20" t="str">
            <v xml:space="preserve">Muy bajo </v>
          </cell>
          <cell r="J20">
            <v>1.0926656792780878</v>
          </cell>
          <cell r="K20">
            <v>19</v>
          </cell>
          <cell r="L20" t="str">
            <v>Mediano</v>
          </cell>
          <cell r="M20">
            <v>0.10633828812205431</v>
          </cell>
          <cell r="N20">
            <v>17</v>
          </cell>
          <cell r="O20" t="str">
            <v xml:space="preserve">Muy bajo </v>
          </cell>
          <cell r="P20">
            <v>9.4039505211162258</v>
          </cell>
          <cell r="Q20">
            <v>17</v>
          </cell>
          <cell r="R20" t="str">
            <v xml:space="preserve">Muy bajo </v>
          </cell>
          <cell r="S20">
            <v>1.6141882723006684</v>
          </cell>
          <cell r="T20">
            <v>18</v>
          </cell>
          <cell r="U20" t="str">
            <v xml:space="preserve">Muy bajo </v>
          </cell>
          <cell r="V20">
            <v>1.2538859988870648</v>
          </cell>
          <cell r="W20">
            <v>17</v>
          </cell>
          <cell r="X20" t="str">
            <v xml:space="preserve">Muy bajo </v>
          </cell>
          <cell r="Y20">
            <v>-2.7413157421174623E-2</v>
          </cell>
          <cell r="Z20">
            <v>16</v>
          </cell>
          <cell r="AA20" t="str">
            <v>Mediano</v>
          </cell>
          <cell r="AB20">
            <v>9.5146821923945663E-2</v>
          </cell>
          <cell r="AC20">
            <v>27</v>
          </cell>
          <cell r="AD20" t="str">
            <v xml:space="preserve">Muy bajo </v>
          </cell>
          <cell r="AE20">
            <v>-8.7410283750019899E-2</v>
          </cell>
          <cell r="AF20">
            <v>7</v>
          </cell>
          <cell r="AG20" t="str">
            <v xml:space="preserve">Muy bajo </v>
          </cell>
          <cell r="AH20">
            <v>6.7541074526154983</v>
          </cell>
          <cell r="AI20">
            <v>20</v>
          </cell>
          <cell r="AJ20" t="str">
            <v xml:space="preserve">Muy bajo </v>
          </cell>
          <cell r="AK20">
            <v>6.654729697471236</v>
          </cell>
          <cell r="AL20">
            <v>20</v>
          </cell>
          <cell r="AM20" t="str">
            <v xml:space="preserve">Muy bajo 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  <cell r="F21" t="str">
            <v xml:space="preserve">CITIBANK              </v>
          </cell>
          <cell r="G21">
            <v>0.12879694924240878</v>
          </cell>
          <cell r="H21">
            <v>12</v>
          </cell>
          <cell r="I21" t="str">
            <v xml:space="preserve">Muy bajo </v>
          </cell>
          <cell r="J21">
            <v>1.0678251605930216</v>
          </cell>
          <cell r="K21">
            <v>10</v>
          </cell>
          <cell r="L21" t="str">
            <v>Bajo</v>
          </cell>
          <cell r="M21">
            <v>0.12061614016556868</v>
          </cell>
          <cell r="N21">
            <v>12</v>
          </cell>
          <cell r="O21" t="str">
            <v xml:space="preserve">Muy bajo </v>
          </cell>
          <cell r="P21">
            <v>8.2907643921228882</v>
          </cell>
          <cell r="Q21">
            <v>12</v>
          </cell>
          <cell r="R21" t="str">
            <v xml:space="preserve">Muy bajo </v>
          </cell>
          <cell r="S21">
            <v>2.5696107079453627</v>
          </cell>
          <cell r="T21">
            <v>11</v>
          </cell>
          <cell r="U21" t="str">
            <v xml:space="preserve">Muy bajo </v>
          </cell>
          <cell r="V21">
            <v>1.8989553156422672</v>
          </cell>
          <cell r="W21">
            <v>10</v>
          </cell>
          <cell r="X21" t="str">
            <v xml:space="preserve">Muy bajo </v>
          </cell>
          <cell r="Y21">
            <v>-7.1316107340288093E-2</v>
          </cell>
          <cell r="Z21">
            <v>10</v>
          </cell>
          <cell r="AA21" t="str">
            <v>Mediano</v>
          </cell>
          <cell r="AB21">
            <v>6.2252414401760006E-2</v>
          </cell>
          <cell r="AC21">
            <v>18</v>
          </cell>
          <cell r="AD21" t="str">
            <v xml:space="preserve">Muy bajo </v>
          </cell>
          <cell r="AE21">
            <v>-2.210500302909299E-3</v>
          </cell>
          <cell r="AF21">
            <v>34</v>
          </cell>
          <cell r="AG21" t="str">
            <v xml:space="preserve">Muy bajo </v>
          </cell>
          <cell r="AH21">
            <v>6.065146479935601</v>
          </cell>
          <cell r="AI21">
            <v>15</v>
          </cell>
          <cell r="AJ21" t="str">
            <v xml:space="preserve">Muy bajo </v>
          </cell>
          <cell r="AK21">
            <v>6.0403551738478152</v>
          </cell>
          <cell r="AL21">
            <v>15</v>
          </cell>
          <cell r="AM21" t="str">
            <v xml:space="preserve">Muy bajo 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  <cell r="F22" t="str">
            <v xml:space="preserve">CONFEDERADO           </v>
          </cell>
          <cell r="G22">
            <v>8.1420611132344958E-2</v>
          </cell>
          <cell r="H22">
            <v>30</v>
          </cell>
          <cell r="I22" t="str">
            <v>Bajo</v>
          </cell>
          <cell r="J22">
            <v>1.1515819929760052</v>
          </cell>
          <cell r="K22">
            <v>30</v>
          </cell>
          <cell r="L22" t="str">
            <v>Muy Alto</v>
          </cell>
          <cell r="M22">
            <v>7.070326874592027E-2</v>
          </cell>
          <cell r="N22">
            <v>31</v>
          </cell>
          <cell r="O22" t="str">
            <v>Bajo</v>
          </cell>
          <cell r="P22">
            <v>14.143617653571386</v>
          </cell>
          <cell r="Q22">
            <v>31</v>
          </cell>
          <cell r="R22" t="str">
            <v>Alto</v>
          </cell>
          <cell r="S22">
            <v>0.96846672075059093</v>
          </cell>
          <cell r="T22">
            <v>32</v>
          </cell>
          <cell r="U22" t="str">
            <v>Mediano</v>
          </cell>
          <cell r="V22">
            <v>0.53713907261552873</v>
          </cell>
          <cell r="W22">
            <v>35</v>
          </cell>
          <cell r="X22" t="str">
            <v>Alto</v>
          </cell>
          <cell r="Y22">
            <v>8.2765342905332037E-2</v>
          </cell>
          <cell r="Z22">
            <v>35</v>
          </cell>
          <cell r="AA22" t="str">
            <v>Muy Alto</v>
          </cell>
          <cell r="AB22">
            <v>2.8422460125202966E-2</v>
          </cell>
          <cell r="AC22">
            <v>10</v>
          </cell>
          <cell r="AD22" t="str">
            <v xml:space="preserve">Muy bajo </v>
          </cell>
          <cell r="AE22">
            <v>-1.2214139795448766E-2</v>
          </cell>
          <cell r="AF22">
            <v>28</v>
          </cell>
          <cell r="AG22" t="str">
            <v xml:space="preserve">Muy bajo </v>
          </cell>
          <cell r="AH22">
            <v>7.7233359931396866</v>
          </cell>
          <cell r="AI22">
            <v>27</v>
          </cell>
          <cell r="AJ22" t="str">
            <v xml:space="preserve">Muy bajo </v>
          </cell>
          <cell r="AK22">
            <v>7.3948984693421451</v>
          </cell>
          <cell r="AL22">
            <v>26</v>
          </cell>
          <cell r="AM22" t="str">
            <v xml:space="preserve">Muy bajo 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  <cell r="F23" t="str">
            <v>CORP BANCA</v>
          </cell>
          <cell r="G23">
            <v>0.1088696892878345</v>
          </cell>
          <cell r="H23">
            <v>21</v>
          </cell>
          <cell r="I23" t="str">
            <v xml:space="preserve">Muy bajo </v>
          </cell>
          <cell r="J23">
            <v>1.2502264334494031</v>
          </cell>
          <cell r="K23">
            <v>38</v>
          </cell>
          <cell r="L23" t="str">
            <v>Muy Alto</v>
          </cell>
          <cell r="M23">
            <v>8.7079977174583129E-2</v>
          </cell>
          <cell r="N23">
            <v>23</v>
          </cell>
          <cell r="O23" t="str">
            <v>Bajo</v>
          </cell>
          <cell r="P23">
            <v>11.483696165826277</v>
          </cell>
          <cell r="Q23">
            <v>23</v>
          </cell>
          <cell r="R23" t="str">
            <v>Mediano</v>
          </cell>
          <cell r="S23">
            <v>0.89834344139364009</v>
          </cell>
          <cell r="T23">
            <v>35</v>
          </cell>
          <cell r="U23" t="str">
            <v>Alto</v>
          </cell>
          <cell r="V23">
            <v>0.4350846862461813</v>
          </cell>
          <cell r="W23">
            <v>38</v>
          </cell>
          <cell r="X23" t="str">
            <v>Muy Alto</v>
          </cell>
          <cell r="Y23">
            <v>0.17198162217364307</v>
          </cell>
          <cell r="Z23">
            <v>39</v>
          </cell>
          <cell r="AA23" t="str">
            <v>Muy Alto</v>
          </cell>
          <cell r="AB23">
            <v>-1.4637990397548468</v>
          </cell>
          <cell r="AC23">
            <v>1</v>
          </cell>
          <cell r="AD23" t="str">
            <v xml:space="preserve">Muy bajo </v>
          </cell>
          <cell r="AE23">
            <v>-1.5393782642051594E-2</v>
          </cell>
          <cell r="AF23">
            <v>27</v>
          </cell>
          <cell r="AG23" t="str">
            <v xml:space="preserve">Muy bajo </v>
          </cell>
          <cell r="AH23">
            <v>4.8846638919905505</v>
          </cell>
          <cell r="AI23">
            <v>11</v>
          </cell>
          <cell r="AJ23" t="str">
            <v xml:space="preserve">Muy bajo </v>
          </cell>
          <cell r="AK23">
            <v>4.8367780769118083</v>
          </cell>
          <cell r="AL23">
            <v>11</v>
          </cell>
          <cell r="AM23" t="str">
            <v xml:space="preserve">Muy bajo 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  <cell r="F24" t="str">
            <v>EUROBANK</v>
          </cell>
          <cell r="G24">
            <v>0.40193537393612727</v>
          </cell>
          <cell r="H24">
            <v>3</v>
          </cell>
          <cell r="I24" t="str">
            <v xml:space="preserve">Muy bajo </v>
          </cell>
          <cell r="J24">
            <v>1.2136325181086309</v>
          </cell>
          <cell r="K24">
            <v>35</v>
          </cell>
          <cell r="L24" t="str">
            <v>Muy Alto</v>
          </cell>
          <cell r="M24">
            <v>0.33118375450463206</v>
          </cell>
          <cell r="N24">
            <v>3</v>
          </cell>
          <cell r="O24" t="str">
            <v xml:space="preserve">Muy bajo </v>
          </cell>
          <cell r="P24">
            <v>3.0194717778224041</v>
          </cell>
          <cell r="Q24">
            <v>3</v>
          </cell>
          <cell r="R24" t="str">
            <v xml:space="preserve">Muy bajo </v>
          </cell>
          <cell r="S24">
            <v>1.8814334891270885</v>
          </cell>
          <cell r="T24">
            <v>16</v>
          </cell>
          <cell r="U24" t="str">
            <v xml:space="preserve">Muy bajo </v>
          </cell>
          <cell r="V24">
            <v>1.8814334891270885</v>
          </cell>
          <cell r="W24">
            <v>11</v>
          </cell>
          <cell r="X24" t="str">
            <v xml:space="preserve">Muy bajo </v>
          </cell>
          <cell r="Y24">
            <v>-0.37100692961711879</v>
          </cell>
          <cell r="Z24">
            <v>3</v>
          </cell>
          <cell r="AA24" t="str">
            <v xml:space="preserve">Muy bajo </v>
          </cell>
          <cell r="AB24">
            <v>8.1160839288818884E-2</v>
          </cell>
          <cell r="AC24">
            <v>21</v>
          </cell>
          <cell r="AD24" t="str">
            <v xml:space="preserve">Muy bajo </v>
          </cell>
          <cell r="AE24">
            <v>-1.0133803393057694E-2</v>
          </cell>
          <cell r="AF24">
            <v>29</v>
          </cell>
          <cell r="AG24" t="str">
            <v xml:space="preserve">Muy bajo </v>
          </cell>
          <cell r="AH24">
            <v>1.4879621572171273</v>
          </cell>
          <cell r="AI24">
            <v>4</v>
          </cell>
          <cell r="AJ24" t="str">
            <v xml:space="preserve">Muy bajo </v>
          </cell>
          <cell r="AK24">
            <v>1.2627537169675196</v>
          </cell>
          <cell r="AL24">
            <v>4</v>
          </cell>
          <cell r="AM24" t="str">
            <v xml:space="preserve">Muy bajo 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  <cell r="F25" t="str">
            <v xml:space="preserve">EXTERIOR              </v>
          </cell>
          <cell r="G25">
            <v>0.11910744504773767</v>
          </cell>
          <cell r="H25">
            <v>17</v>
          </cell>
          <cell r="I25" t="str">
            <v xml:space="preserve">Muy bajo </v>
          </cell>
          <cell r="J25">
            <v>1.1013158244617345</v>
          </cell>
          <cell r="K25">
            <v>21</v>
          </cell>
          <cell r="L25" t="str">
            <v>Alto</v>
          </cell>
          <cell r="M25">
            <v>0.1081501258786971</v>
          </cell>
          <cell r="N25">
            <v>14</v>
          </cell>
          <cell r="O25" t="str">
            <v xml:space="preserve">Muy bajo </v>
          </cell>
          <cell r="P25">
            <v>9.2464062512660963</v>
          </cell>
          <cell r="Q25">
            <v>14</v>
          </cell>
          <cell r="R25" t="str">
            <v xml:space="preserve">Muy bajo </v>
          </cell>
          <cell r="S25">
            <v>1.4947684505437964</v>
          </cell>
          <cell r="T25">
            <v>19</v>
          </cell>
          <cell r="U25" t="str">
            <v xml:space="preserve">Muy bajo </v>
          </cell>
          <cell r="V25">
            <v>1.1756055451409066</v>
          </cell>
          <cell r="W25">
            <v>18</v>
          </cell>
          <cell r="X25" t="str">
            <v>Bajo</v>
          </cell>
          <cell r="Y25">
            <v>-2.0816198226277682E-2</v>
          </cell>
          <cell r="Z25">
            <v>18</v>
          </cell>
          <cell r="AA25" t="str">
            <v>Mediano</v>
          </cell>
          <cell r="AB25">
            <v>8.2790663773408768E-2</v>
          </cell>
          <cell r="AC25">
            <v>22</v>
          </cell>
          <cell r="AD25" t="str">
            <v xml:space="preserve">Muy bajo </v>
          </cell>
          <cell r="AE25">
            <v>-6.6205657102423349E-2</v>
          </cell>
          <cell r="AF25">
            <v>13</v>
          </cell>
          <cell r="AG25" t="str">
            <v xml:space="preserve">Muy bajo </v>
          </cell>
          <cell r="AH25">
            <v>6.5717953266713574</v>
          </cell>
          <cell r="AI25">
            <v>16</v>
          </cell>
          <cell r="AJ25" t="str">
            <v xml:space="preserve">Muy bajo </v>
          </cell>
          <cell r="AK25">
            <v>6.4716194871877581</v>
          </cell>
          <cell r="AL25">
            <v>16</v>
          </cell>
          <cell r="AM25" t="str">
            <v xml:space="preserve">Muy bajo 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  <cell r="F26" t="str">
            <v xml:space="preserve">FEDERAL               </v>
          </cell>
          <cell r="G26">
            <v>5.7763133820107462E-2</v>
          </cell>
          <cell r="H26">
            <v>36</v>
          </cell>
          <cell r="I26" t="str">
            <v>Alto</v>
          </cell>
          <cell r="J26">
            <v>1.0911570901124976</v>
          </cell>
          <cell r="K26">
            <v>16</v>
          </cell>
          <cell r="L26" t="str">
            <v>Mediano</v>
          </cell>
          <cell r="M26">
            <v>5.2937504914303511E-2</v>
          </cell>
          <cell r="N26">
            <v>36</v>
          </cell>
          <cell r="O26" t="str">
            <v>Alto</v>
          </cell>
          <cell r="P26">
            <v>18.890198954764184</v>
          </cell>
          <cell r="Q26">
            <v>36</v>
          </cell>
          <cell r="R26" t="str">
            <v>Muy Alto</v>
          </cell>
          <cell r="S26">
            <v>0.68788453741479361</v>
          </cell>
          <cell r="T26">
            <v>37</v>
          </cell>
          <cell r="U26" t="str">
            <v>Alto</v>
          </cell>
          <cell r="V26">
            <v>0.63366583716989633</v>
          </cell>
          <cell r="W26">
            <v>31</v>
          </cell>
          <cell r="X26" t="str">
            <v>Alto</v>
          </cell>
          <cell r="Y26">
            <v>3.5572022587787071E-2</v>
          </cell>
          <cell r="Z26">
            <v>29</v>
          </cell>
          <cell r="AA26" t="str">
            <v>Alto</v>
          </cell>
          <cell r="AB26">
            <v>8.6620003573712703E-2</v>
          </cell>
          <cell r="AC26">
            <v>24</v>
          </cell>
          <cell r="AD26" t="str">
            <v xml:space="preserve">Muy bajo </v>
          </cell>
          <cell r="AE26">
            <v>-8.0186804771791784E-2</v>
          </cell>
          <cell r="AF26">
            <v>9</v>
          </cell>
          <cell r="AG26" t="str">
            <v xml:space="preserve">Muy bajo </v>
          </cell>
          <cell r="AH26">
            <v>15.476824153109183</v>
          </cell>
          <cell r="AI26">
            <v>40</v>
          </cell>
          <cell r="AJ26" t="str">
            <v>Mediano</v>
          </cell>
          <cell r="AK26">
            <v>15.467952215774062</v>
          </cell>
          <cell r="AL26">
            <v>40</v>
          </cell>
          <cell r="AM26" t="str">
            <v>Mediano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  <cell r="F27" t="str">
            <v>FIVENEZ</v>
          </cell>
          <cell r="G27">
            <v>0.22189703274376232</v>
          </cell>
          <cell r="H27">
            <v>5</v>
          </cell>
          <cell r="I27" t="str">
            <v xml:space="preserve">Muy bajo </v>
          </cell>
          <cell r="J27">
            <v>1.2606054957093935</v>
          </cell>
          <cell r="K27">
            <v>39</v>
          </cell>
          <cell r="L27" t="str">
            <v>Muy Alto</v>
          </cell>
          <cell r="M27">
            <v>0.17602416735371434</v>
          </cell>
          <cell r="N27">
            <v>7</v>
          </cell>
          <cell r="O27" t="str">
            <v xml:space="preserve">Muy bajo </v>
          </cell>
          <cell r="P27">
            <v>5.6810380928576434</v>
          </cell>
          <cell r="Q27">
            <v>7</v>
          </cell>
          <cell r="R27" t="str">
            <v xml:space="preserve">Muy bajo </v>
          </cell>
          <cell r="S27">
            <v>0.89935116596218712</v>
          </cell>
          <cell r="T27">
            <v>34</v>
          </cell>
          <cell r="U27" t="str">
            <v>Alto</v>
          </cell>
          <cell r="V27">
            <v>0.85146720386589292</v>
          </cell>
          <cell r="W27">
            <v>26</v>
          </cell>
          <cell r="X27" t="str">
            <v>Mediano</v>
          </cell>
          <cell r="Y27">
            <v>5.0799707446296236E-2</v>
          </cell>
          <cell r="Z27">
            <v>31</v>
          </cell>
          <cell r="AA27" t="str">
            <v>Alto</v>
          </cell>
          <cell r="AB27">
            <v>0.2356</v>
          </cell>
          <cell r="AC27">
            <v>35</v>
          </cell>
          <cell r="AD27" t="str">
            <v xml:space="preserve">Muy bajo </v>
          </cell>
          <cell r="AE27">
            <v>-6.920814224294275E-2</v>
          </cell>
          <cell r="AF27">
            <v>12</v>
          </cell>
          <cell r="AG27" t="str">
            <v xml:space="preserve">Muy bajo </v>
          </cell>
          <cell r="AH27">
            <v>3.3769982417672897</v>
          </cell>
          <cell r="AI27">
            <v>8</v>
          </cell>
          <cell r="AJ27" t="str">
            <v xml:space="preserve">Muy bajo </v>
          </cell>
          <cell r="AK27">
            <v>3.335193898925398</v>
          </cell>
          <cell r="AL27">
            <v>8</v>
          </cell>
          <cell r="AM27" t="str">
            <v xml:space="preserve">Muy bajo 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  <cell r="F28" t="str">
            <v xml:space="preserve">GANADERO              </v>
          </cell>
          <cell r="G28">
            <v>0.4587992399797397</v>
          </cell>
          <cell r="H28">
            <v>2</v>
          </cell>
          <cell r="I28" t="str">
            <v xml:space="preserve">Muy bajo </v>
          </cell>
          <cell r="J28">
            <v>1.1829859334545183</v>
          </cell>
          <cell r="K28">
            <v>32</v>
          </cell>
          <cell r="L28" t="str">
            <v>Muy Alto</v>
          </cell>
          <cell r="M28">
            <v>0.38783152614500543</v>
          </cell>
          <cell r="N28">
            <v>2</v>
          </cell>
          <cell r="O28" t="str">
            <v xml:space="preserve">Muy bajo </v>
          </cell>
          <cell r="P28">
            <v>2.5784391741947053</v>
          </cell>
          <cell r="Q28">
            <v>2</v>
          </cell>
          <cell r="R28" t="str">
            <v xml:space="preserve">Muy bajo </v>
          </cell>
          <cell r="S28">
            <v>25.047584263800477</v>
          </cell>
          <cell r="T28">
            <v>1</v>
          </cell>
          <cell r="U28" t="str">
            <v xml:space="preserve">Muy bajo </v>
          </cell>
          <cell r="V28">
            <v>2.5072923984825066</v>
          </cell>
          <cell r="W28">
            <v>7</v>
          </cell>
          <cell r="X28" t="str">
            <v xml:space="preserve">Muy bajo </v>
          </cell>
          <cell r="Y28">
            <v>-0.73602382193923754</v>
          </cell>
          <cell r="Z28">
            <v>2</v>
          </cell>
          <cell r="AA28" t="str">
            <v xml:space="preserve">Muy bajo </v>
          </cell>
          <cell r="AB28">
            <v>-2.1545239630346588E-2</v>
          </cell>
          <cell r="AC28">
            <v>7</v>
          </cell>
          <cell r="AD28" t="str">
            <v xml:space="preserve">Muy bajo </v>
          </cell>
          <cell r="AE28">
            <v>-9.2321408484737372E-3</v>
          </cell>
          <cell r="AF28">
            <v>32</v>
          </cell>
          <cell r="AG28" t="str">
            <v xml:space="preserve">Muy bajo </v>
          </cell>
          <cell r="AH28">
            <v>0.62036153663485127</v>
          </cell>
          <cell r="AI28">
            <v>2</v>
          </cell>
          <cell r="AJ28" t="str">
            <v xml:space="preserve">Muy bajo </v>
          </cell>
          <cell r="AK28">
            <v>0.60720490270006788</v>
          </cell>
          <cell r="AL28">
            <v>2</v>
          </cell>
          <cell r="AM28" t="str">
            <v xml:space="preserve">Muy bajo 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  <cell r="F29" t="str">
            <v xml:space="preserve">GUAYANA               </v>
          </cell>
          <cell r="G29">
            <v>5.3632577988571659E-3</v>
          </cell>
          <cell r="H29">
            <v>40</v>
          </cell>
          <cell r="I29" t="str">
            <v>Muy Alto</v>
          </cell>
          <cell r="J29">
            <v>1.2616555586554656</v>
          </cell>
          <cell r="K29">
            <v>40</v>
          </cell>
          <cell r="L29" t="str">
            <v>Muy Alto</v>
          </cell>
          <cell r="M29">
            <v>4.2509683106954632E-3</v>
          </cell>
          <cell r="N29">
            <v>40</v>
          </cell>
          <cell r="O29" t="str">
            <v>Muy Alto</v>
          </cell>
          <cell r="P29">
            <v>235.24052096177562</v>
          </cell>
          <cell r="Q29">
            <v>40</v>
          </cell>
          <cell r="R29" t="str">
            <v>Muy Alto</v>
          </cell>
          <cell r="S29">
            <v>0.41997538245120447</v>
          </cell>
          <cell r="T29">
            <v>40</v>
          </cell>
          <cell r="U29" t="str">
            <v>Muy Alto</v>
          </cell>
          <cell r="V29">
            <v>2.0497396754789465E-2</v>
          </cell>
          <cell r="W29">
            <v>40</v>
          </cell>
          <cell r="X29" t="str">
            <v>Muy Alto</v>
          </cell>
          <cell r="Y29">
            <v>0.28282128001167628</v>
          </cell>
          <cell r="Z29">
            <v>40</v>
          </cell>
          <cell r="AA29" t="str">
            <v>Muy Alto</v>
          </cell>
          <cell r="AB29">
            <v>1.3377384182341048</v>
          </cell>
          <cell r="AC29">
            <v>40</v>
          </cell>
          <cell r="AD29" t="str">
            <v>Muy Alto</v>
          </cell>
          <cell r="AE29">
            <v>-3.5054848434098153E-2</v>
          </cell>
          <cell r="AF29">
            <v>22</v>
          </cell>
          <cell r="AG29" t="str">
            <v xml:space="preserve">Muy bajo </v>
          </cell>
          <cell r="AH29">
            <v>11.662368112543962</v>
          </cell>
          <cell r="AI29">
            <v>37</v>
          </cell>
          <cell r="AJ29" t="str">
            <v>Bajo</v>
          </cell>
          <cell r="AK29">
            <v>11.474627365600401</v>
          </cell>
          <cell r="AL29">
            <v>36</v>
          </cell>
          <cell r="AM29" t="str">
            <v>Bajo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  <cell r="F30" t="str">
            <v xml:space="preserve">I.M.C.P.              </v>
          </cell>
          <cell r="G30">
            <v>0.10014792084254609</v>
          </cell>
          <cell r="H30">
            <v>24</v>
          </cell>
          <cell r="I30" t="str">
            <v xml:space="preserve">Muy bajo </v>
          </cell>
          <cell r="J30">
            <v>1.1522000427059009</v>
          </cell>
          <cell r="K30">
            <v>31</v>
          </cell>
          <cell r="L30" t="str">
            <v>Muy Alto</v>
          </cell>
          <cell r="M30">
            <v>8.6918865761671252E-2</v>
          </cell>
          <cell r="N30">
            <v>24</v>
          </cell>
          <cell r="O30" t="str">
            <v>Bajo</v>
          </cell>
          <cell r="P30">
            <v>11.504982160512402</v>
          </cell>
          <cell r="Q30">
            <v>24</v>
          </cell>
          <cell r="R30" t="str">
            <v>Mediano</v>
          </cell>
          <cell r="S30">
            <v>-1.0359628770301623</v>
          </cell>
          <cell r="T30">
            <v>41</v>
          </cell>
          <cell r="U30" t="str">
            <v>Muy Alto</v>
          </cell>
          <cell r="V30">
            <v>0.65800192340329233</v>
          </cell>
          <cell r="W30">
            <v>30</v>
          </cell>
          <cell r="X30" t="str">
            <v>Alto</v>
          </cell>
          <cell r="Y30">
            <v>5.9942016225145223E-2</v>
          </cell>
          <cell r="Z30">
            <v>32</v>
          </cell>
          <cell r="AA30" t="str">
            <v>Alto</v>
          </cell>
          <cell r="AB30">
            <v>0.83393823504840803</v>
          </cell>
          <cell r="AC30">
            <v>39</v>
          </cell>
          <cell r="AD30" t="str">
            <v>Muy Alto</v>
          </cell>
          <cell r="AE30">
            <v>0.38069884866325582</v>
          </cell>
          <cell r="AF30">
            <v>41</v>
          </cell>
          <cell r="AG30" t="str">
            <v>Muy Alto</v>
          </cell>
          <cell r="AH30">
            <v>6.7879984711428207</v>
          </cell>
          <cell r="AI30">
            <v>21</v>
          </cell>
          <cell r="AJ30" t="str">
            <v xml:space="preserve">Muy bajo </v>
          </cell>
          <cell r="AK30">
            <v>6.762899732449994</v>
          </cell>
          <cell r="AL30">
            <v>21</v>
          </cell>
          <cell r="AM30" t="str">
            <v xml:space="preserve">Muy bajo 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  <cell r="F31" t="str">
            <v xml:space="preserve">INDUSTRIAL DE VZLA.   </v>
          </cell>
          <cell r="G31">
            <v>-0.15148050095112583</v>
          </cell>
          <cell r="H31">
            <v>41</v>
          </cell>
          <cell r="I31" t="str">
            <v>Muy Alto</v>
          </cell>
          <cell r="J31">
            <v>1.576733447213325</v>
          </cell>
          <cell r="K31">
            <v>41</v>
          </cell>
          <cell r="L31" t="str">
            <v>Muy Alto</v>
          </cell>
          <cell r="M31">
            <v>-9.6072358469244293E-2</v>
          </cell>
          <cell r="N31">
            <v>41</v>
          </cell>
          <cell r="O31" t="str">
            <v>Muy Alto</v>
          </cell>
          <cell r="P31">
            <v>1000</v>
          </cell>
          <cell r="Q31">
            <v>41</v>
          </cell>
          <cell r="R31" t="str">
            <v>Muy Alto</v>
          </cell>
          <cell r="S31">
            <v>2.0838955327362139</v>
          </cell>
          <cell r="T31">
            <v>12</v>
          </cell>
          <cell r="U31" t="str">
            <v xml:space="preserve">Muy bajo </v>
          </cell>
          <cell r="V31">
            <v>-0.26265253330295496</v>
          </cell>
          <cell r="W31">
            <v>41</v>
          </cell>
          <cell r="X31" t="str">
            <v>Muy Alto</v>
          </cell>
          <cell r="Y31">
            <v>1.0333593774291965</v>
          </cell>
          <cell r="Z31">
            <v>41</v>
          </cell>
          <cell r="AA31" t="str">
            <v>Muy Alto</v>
          </cell>
          <cell r="AB31">
            <v>0.75575683195419263</v>
          </cell>
          <cell r="AC31">
            <v>38</v>
          </cell>
          <cell r="AD31" t="str">
            <v>Muy Alto</v>
          </cell>
          <cell r="AE31">
            <v>-4.7814438159168554E-2</v>
          </cell>
          <cell r="AF31">
            <v>19</v>
          </cell>
          <cell r="AG31" t="str">
            <v xml:space="preserve">Muy bajo </v>
          </cell>
          <cell r="AH31">
            <v>2.4799770143129822</v>
          </cell>
          <cell r="AI31">
            <v>5</v>
          </cell>
          <cell r="AJ31" t="str">
            <v xml:space="preserve">Muy bajo </v>
          </cell>
          <cell r="AK31">
            <v>2.4523586865217126</v>
          </cell>
          <cell r="AL31">
            <v>5</v>
          </cell>
          <cell r="AM31" t="str">
            <v xml:space="preserve">Muy bajo 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  <cell r="F32" t="str">
            <v xml:space="preserve">ING BANK              </v>
          </cell>
          <cell r="G32">
            <v>6.0125698157838997E-2</v>
          </cell>
          <cell r="H32">
            <v>35</v>
          </cell>
          <cell r="I32" t="str">
            <v>Mediano</v>
          </cell>
          <cell r="J32">
            <v>1.0181396101500906</v>
          </cell>
          <cell r="K32">
            <v>2</v>
          </cell>
          <cell r="L32" t="str">
            <v xml:space="preserve">Muy bajo </v>
          </cell>
          <cell r="M32">
            <v>5.9054473039287292E-2</v>
          </cell>
          <cell r="N32">
            <v>34</v>
          </cell>
          <cell r="O32" t="str">
            <v>Alto</v>
          </cell>
          <cell r="P32">
            <v>16.933518301564185</v>
          </cell>
          <cell r="Q32">
            <v>34</v>
          </cell>
          <cell r="R32" t="str">
            <v>Muy Alto</v>
          </cell>
          <cell r="S32">
            <v>3.9628182106263861</v>
          </cell>
          <cell r="T32">
            <v>8</v>
          </cell>
          <cell r="U32" t="str">
            <v xml:space="preserve">Muy bajo </v>
          </cell>
          <cell r="V32">
            <v>3.3146080682190879</v>
          </cell>
          <cell r="W32">
            <v>6</v>
          </cell>
          <cell r="X32" t="str">
            <v xml:space="preserve">Muy bajo </v>
          </cell>
          <cell r="Y32">
            <v>-5.3904667220080291E-2</v>
          </cell>
          <cell r="Z32">
            <v>12</v>
          </cell>
          <cell r="AA32" t="str">
            <v>Mediano</v>
          </cell>
          <cell r="AB32">
            <v>-0.27088089272040283</v>
          </cell>
          <cell r="AC32">
            <v>3</v>
          </cell>
          <cell r="AD32" t="str">
            <v xml:space="preserve">Muy bajo </v>
          </cell>
          <cell r="AE32">
            <v>-8.9862611000258941E-2</v>
          </cell>
          <cell r="AF32">
            <v>6</v>
          </cell>
          <cell r="AG32" t="str">
            <v xml:space="preserve">Muy bajo </v>
          </cell>
          <cell r="AH32">
            <v>15.001287069897797</v>
          </cell>
          <cell r="AI32">
            <v>39</v>
          </cell>
          <cell r="AJ32" t="str">
            <v>Mediano</v>
          </cell>
          <cell r="AK32">
            <v>12.463326123711028</v>
          </cell>
          <cell r="AL32">
            <v>38</v>
          </cell>
          <cell r="AM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  <cell r="F33" t="str">
            <v>INTERBANK</v>
          </cell>
          <cell r="G33">
            <v>0.12152337479048413</v>
          </cell>
          <cell r="H33">
            <v>14</v>
          </cell>
          <cell r="I33" t="str">
            <v xml:space="preserve">Muy bajo </v>
          </cell>
          <cell r="J33">
            <v>1.1282966207765641</v>
          </cell>
          <cell r="K33">
            <v>25</v>
          </cell>
          <cell r="L33" t="str">
            <v>Muy Alto</v>
          </cell>
          <cell r="M33">
            <v>0.10770516595790579</v>
          </cell>
          <cell r="N33">
            <v>16</v>
          </cell>
          <cell r="O33" t="str">
            <v xml:space="preserve">Muy bajo </v>
          </cell>
          <cell r="P33">
            <v>9.2846057206840769</v>
          </cell>
          <cell r="Q33">
            <v>16</v>
          </cell>
          <cell r="R33" t="str">
            <v xml:space="preserve">Muy bajo </v>
          </cell>
          <cell r="S33">
            <v>1.1062843324498128</v>
          </cell>
          <cell r="T33">
            <v>26</v>
          </cell>
          <cell r="U33" t="str">
            <v>Bajo</v>
          </cell>
          <cell r="V33">
            <v>0.9472063570725211</v>
          </cell>
          <cell r="W33">
            <v>25</v>
          </cell>
          <cell r="X33" t="str">
            <v>Mediano</v>
          </cell>
          <cell r="Y33">
            <v>7.871425587695895E-3</v>
          </cell>
          <cell r="Z33">
            <v>25</v>
          </cell>
          <cell r="AA33" t="str">
            <v>Alto</v>
          </cell>
          <cell r="AB33">
            <v>0.115595781483358</v>
          </cell>
          <cell r="AC33">
            <v>28</v>
          </cell>
          <cell r="AD33" t="str">
            <v>Bajo</v>
          </cell>
          <cell r="AE33">
            <v>-0.10590781093527073</v>
          </cell>
          <cell r="AF33">
            <v>5</v>
          </cell>
          <cell r="AG33" t="str">
            <v xml:space="preserve">Muy bajo </v>
          </cell>
          <cell r="AH33">
            <v>6.6211944132083866</v>
          </cell>
          <cell r="AI33">
            <v>17</v>
          </cell>
          <cell r="AJ33" t="str">
            <v xml:space="preserve">Muy bajo </v>
          </cell>
          <cell r="AK33">
            <v>6.5579257201977113</v>
          </cell>
          <cell r="AL33">
            <v>17</v>
          </cell>
          <cell r="AM33" t="str">
            <v xml:space="preserve">Muy bajo 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  <cell r="F34" t="str">
            <v>LARA</v>
          </cell>
          <cell r="G34">
            <v>7.770887385062028E-2</v>
          </cell>
          <cell r="H34">
            <v>31</v>
          </cell>
          <cell r="I34" t="str">
            <v>Mediano</v>
          </cell>
          <cell r="J34">
            <v>1.0196202159238241</v>
          </cell>
          <cell r="K34">
            <v>3</v>
          </cell>
          <cell r="L34" t="str">
            <v xml:space="preserve">Muy bajo </v>
          </cell>
          <cell r="M34">
            <v>7.6213547590572597E-2</v>
          </cell>
          <cell r="N34">
            <v>29</v>
          </cell>
          <cell r="O34" t="str">
            <v>Bajo</v>
          </cell>
          <cell r="P34">
            <v>13.12102679397773</v>
          </cell>
          <cell r="Q34">
            <v>29</v>
          </cell>
          <cell r="R34" t="str">
            <v>Alto</v>
          </cell>
          <cell r="S34">
            <v>2.0544011901810064</v>
          </cell>
          <cell r="T34">
            <v>13</v>
          </cell>
          <cell r="U34" t="str">
            <v xml:space="preserve">Muy bajo </v>
          </cell>
          <cell r="V34">
            <v>3.9606533461368003</v>
          </cell>
          <cell r="W34">
            <v>5</v>
          </cell>
          <cell r="X34" t="str">
            <v xml:space="preserve">Muy bajo </v>
          </cell>
          <cell r="Y34">
            <v>-6.4256723737645807E-2</v>
          </cell>
          <cell r="Z34">
            <v>11</v>
          </cell>
          <cell r="AA34" t="str">
            <v>Mediano</v>
          </cell>
          <cell r="AB34">
            <v>1.1057138662254992E-3</v>
          </cell>
          <cell r="AC34">
            <v>9</v>
          </cell>
          <cell r="AD34" t="str">
            <v xml:space="preserve">Muy bajo </v>
          </cell>
          <cell r="AE34">
            <v>-0.19462111583067185</v>
          </cell>
          <cell r="AF34">
            <v>1</v>
          </cell>
          <cell r="AG34" t="str">
            <v xml:space="preserve">Muy bajo </v>
          </cell>
          <cell r="AH34">
            <v>10.486804790811924</v>
          </cell>
          <cell r="AI34">
            <v>32</v>
          </cell>
          <cell r="AJ34" t="str">
            <v>Bajo</v>
          </cell>
          <cell r="AK34">
            <v>10.384175154800758</v>
          </cell>
          <cell r="AL34">
            <v>32</v>
          </cell>
          <cell r="AM34" t="str">
            <v>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  <cell r="F35" t="str">
            <v xml:space="preserve">MERCANTIL             </v>
          </cell>
          <cell r="G35">
            <v>0.11302416358822483</v>
          </cell>
          <cell r="H35">
            <v>19</v>
          </cell>
          <cell r="I35" t="str">
            <v xml:space="preserve">Muy bajo </v>
          </cell>
          <cell r="J35">
            <v>1.1111884157036527</v>
          </cell>
          <cell r="K35">
            <v>23</v>
          </cell>
          <cell r="L35" t="str">
            <v>Alto</v>
          </cell>
          <cell r="M35">
            <v>0.10171467051935834</v>
          </cell>
          <cell r="N35">
            <v>18</v>
          </cell>
          <cell r="O35" t="str">
            <v xml:space="preserve">Muy bajo </v>
          </cell>
          <cell r="P35">
            <v>9.8314234799559213</v>
          </cell>
          <cell r="Q35">
            <v>18</v>
          </cell>
          <cell r="R35" t="str">
            <v xml:space="preserve">Muy bajo </v>
          </cell>
          <cell r="S35">
            <v>1.2668365436130862</v>
          </cell>
          <cell r="T35">
            <v>24</v>
          </cell>
          <cell r="U35" t="str">
            <v>Bajo</v>
          </cell>
          <cell r="V35">
            <v>1.0165102441019116</v>
          </cell>
          <cell r="W35">
            <v>23</v>
          </cell>
          <cell r="X35" t="str">
            <v>Bajo</v>
          </cell>
          <cell r="Y35">
            <v>-2.1404954063273486E-3</v>
          </cell>
          <cell r="Z35">
            <v>23</v>
          </cell>
          <cell r="AA35" t="str">
            <v>Mediano</v>
          </cell>
          <cell r="AB35">
            <v>8.6590480031763575E-2</v>
          </cell>
          <cell r="AC35">
            <v>23</v>
          </cell>
          <cell r="AD35" t="str">
            <v xml:space="preserve">Muy bajo </v>
          </cell>
          <cell r="AE35">
            <v>-6.6085700275755152E-2</v>
          </cell>
          <cell r="AF35">
            <v>14</v>
          </cell>
          <cell r="AG35" t="str">
            <v xml:space="preserve">Muy bajo </v>
          </cell>
          <cell r="AH35">
            <v>6.980675415609956</v>
          </cell>
          <cell r="AI35">
            <v>22</v>
          </cell>
          <cell r="AJ35" t="str">
            <v xml:space="preserve">Muy bajo </v>
          </cell>
          <cell r="AK35">
            <v>6.844447303346497</v>
          </cell>
          <cell r="AL35">
            <v>22</v>
          </cell>
          <cell r="AM35" t="str">
            <v xml:space="preserve">Muy bajo 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  <cell r="F36" t="str">
            <v xml:space="preserve">MONAGAS               </v>
          </cell>
          <cell r="G36">
            <v>0.17085794897607753</v>
          </cell>
          <cell r="H36">
            <v>9</v>
          </cell>
          <cell r="I36" t="str">
            <v xml:space="preserve">Muy bajo </v>
          </cell>
          <cell r="J36">
            <v>1.1035545871195063</v>
          </cell>
          <cell r="K36">
            <v>22</v>
          </cell>
          <cell r="L36" t="str">
            <v>Alto</v>
          </cell>
          <cell r="M36">
            <v>0.15482509970082248</v>
          </cell>
          <cell r="N36">
            <v>9</v>
          </cell>
          <cell r="O36" t="str">
            <v xml:space="preserve">Muy bajo </v>
          </cell>
          <cell r="P36">
            <v>6.4589010563039073</v>
          </cell>
          <cell r="Q36">
            <v>9</v>
          </cell>
          <cell r="R36" t="str">
            <v xml:space="preserve">Muy bajo </v>
          </cell>
          <cell r="S36">
            <v>2.9044148827566709</v>
          </cell>
          <cell r="T36">
            <v>10</v>
          </cell>
          <cell r="U36" t="str">
            <v xml:space="preserve">Muy bajo </v>
          </cell>
          <cell r="V36">
            <v>1.6499312462025517</v>
          </cell>
          <cell r="W36">
            <v>12</v>
          </cell>
          <cell r="X36" t="str">
            <v xml:space="preserve">Muy bajo </v>
          </cell>
          <cell r="Y36">
            <v>-8.5555284272207557E-2</v>
          </cell>
          <cell r="Z36">
            <v>9</v>
          </cell>
          <cell r="AA36" t="str">
            <v>Mediano</v>
          </cell>
          <cell r="AB36">
            <v>3.8558672671545627E-2</v>
          </cell>
          <cell r="AC36">
            <v>12</v>
          </cell>
          <cell r="AD36" t="str">
            <v xml:space="preserve">Muy bajo </v>
          </cell>
          <cell r="AE36">
            <v>-2.931967749436264E-2</v>
          </cell>
          <cell r="AF36">
            <v>25</v>
          </cell>
          <cell r="AG36" t="str">
            <v xml:space="preserve">Muy bajo </v>
          </cell>
          <cell r="AH36">
            <v>3.8988465718905299</v>
          </cell>
          <cell r="AI36">
            <v>9</v>
          </cell>
          <cell r="AJ36" t="str">
            <v xml:space="preserve">Muy bajo </v>
          </cell>
          <cell r="AK36">
            <v>3.8537476950364202</v>
          </cell>
          <cell r="AL36">
            <v>9</v>
          </cell>
          <cell r="AM36" t="str">
            <v xml:space="preserve">Muy bajo 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  <cell r="F37" t="str">
            <v xml:space="preserve">NOROCO                </v>
          </cell>
          <cell r="G37">
            <v>0.10704945093002666</v>
          </cell>
          <cell r="H37">
            <v>23</v>
          </cell>
          <cell r="I37" t="str">
            <v xml:space="preserve">Muy bajo </v>
          </cell>
          <cell r="J37">
            <v>1.0913029636175946</v>
          </cell>
          <cell r="K37">
            <v>17</v>
          </cell>
          <cell r="L37" t="str">
            <v>Mediano</v>
          </cell>
          <cell r="M37">
            <v>9.8093246787459509E-2</v>
          </cell>
          <cell r="N37">
            <v>21</v>
          </cell>
          <cell r="O37" t="str">
            <v xml:space="preserve">Muy bajo </v>
          </cell>
          <cell r="P37">
            <v>10.194381700574342</v>
          </cell>
          <cell r="Q37">
            <v>21</v>
          </cell>
          <cell r="R37" t="str">
            <v>Mediano</v>
          </cell>
          <cell r="S37">
            <v>1.371838561442549</v>
          </cell>
          <cell r="T37">
            <v>21</v>
          </cell>
          <cell r="U37" t="str">
            <v xml:space="preserve">Muy bajo </v>
          </cell>
          <cell r="V37">
            <v>1.1724641423293034</v>
          </cell>
          <cell r="W37">
            <v>19</v>
          </cell>
          <cell r="X37" t="str">
            <v>Bajo</v>
          </cell>
          <cell r="Y37">
            <v>-1.8195037611820557E-2</v>
          </cell>
          <cell r="Z37">
            <v>19</v>
          </cell>
          <cell r="AA37" t="str">
            <v>Mediano</v>
          </cell>
          <cell r="AB37">
            <v>0.13152774353083335</v>
          </cell>
          <cell r="AC37">
            <v>29</v>
          </cell>
          <cell r="AD37" t="str">
            <v>Mediano</v>
          </cell>
          <cell r="AE37">
            <v>3.4068260180106787E-2</v>
          </cell>
          <cell r="AF37">
            <v>37</v>
          </cell>
          <cell r="AG37" t="str">
            <v>Bajo</v>
          </cell>
          <cell r="AH37">
            <v>7.7165464015013754</v>
          </cell>
          <cell r="AI37">
            <v>26</v>
          </cell>
          <cell r="AJ37" t="str">
            <v xml:space="preserve">Muy bajo </v>
          </cell>
          <cell r="AK37">
            <v>7.5435427789982121</v>
          </cell>
          <cell r="AL37">
            <v>27</v>
          </cell>
          <cell r="AM37" t="str">
            <v xml:space="preserve">Muy bajo 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  <cell r="F38" t="str">
            <v xml:space="preserve">OCCIDENTAL DE DCTO.   </v>
          </cell>
          <cell r="G38">
            <v>7.3515460973702429E-2</v>
          </cell>
          <cell r="H38">
            <v>32</v>
          </cell>
          <cell r="I38" t="str">
            <v>Mediano</v>
          </cell>
          <cell r="J38">
            <v>1.0648924106829005</v>
          </cell>
          <cell r="K38">
            <v>9</v>
          </cell>
          <cell r="L38" t="str">
            <v>Bajo</v>
          </cell>
          <cell r="M38">
            <v>6.9035576022706366E-2</v>
          </cell>
          <cell r="N38">
            <v>32</v>
          </cell>
          <cell r="O38" t="str">
            <v>Mediano</v>
          </cell>
          <cell r="P38">
            <v>14.485285089402192</v>
          </cell>
          <cell r="Q38">
            <v>32</v>
          </cell>
          <cell r="R38" t="str">
            <v>Alto</v>
          </cell>
          <cell r="S38">
            <v>1.3325952607328311</v>
          </cell>
          <cell r="T38">
            <v>23</v>
          </cell>
          <cell r="U38" t="str">
            <v xml:space="preserve">Muy bajo </v>
          </cell>
          <cell r="V38">
            <v>1.1328822615781493</v>
          </cell>
          <cell r="W38">
            <v>20</v>
          </cell>
          <cell r="X38" t="str">
            <v>Bajo</v>
          </cell>
          <cell r="Y38">
            <v>-9.4255327845426378E-3</v>
          </cell>
          <cell r="Z38">
            <v>20</v>
          </cell>
          <cell r="AA38" t="str">
            <v>Mediano</v>
          </cell>
          <cell r="AB38">
            <v>3.9625029126459987E-2</v>
          </cell>
          <cell r="AC38">
            <v>14</v>
          </cell>
          <cell r="AD38" t="str">
            <v xml:space="preserve">Muy bajo </v>
          </cell>
          <cell r="AE38">
            <v>-0.16777004384695143</v>
          </cell>
          <cell r="AF38">
            <v>3</v>
          </cell>
          <cell r="AG38" t="str">
            <v xml:space="preserve">Muy bajo </v>
          </cell>
          <cell r="AH38">
            <v>11.646791241952208</v>
          </cell>
          <cell r="AI38">
            <v>36</v>
          </cell>
          <cell r="AJ38" t="str">
            <v>Bajo</v>
          </cell>
          <cell r="AK38">
            <v>11.570052902648062</v>
          </cell>
          <cell r="AL38">
            <v>37</v>
          </cell>
          <cell r="AM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  <cell r="F39" t="str">
            <v>OCCIDENTE</v>
          </cell>
          <cell r="G39">
            <v>8.4188295884560435E-2</v>
          </cell>
          <cell r="H39">
            <v>29</v>
          </cell>
          <cell r="I39" t="str">
            <v>Bajo</v>
          </cell>
          <cell r="J39">
            <v>1.038848849320374</v>
          </cell>
          <cell r="K39">
            <v>7</v>
          </cell>
          <cell r="L39" t="str">
            <v xml:space="preserve">Muy bajo </v>
          </cell>
          <cell r="M39">
            <v>8.1039985691505861E-2</v>
          </cell>
          <cell r="N39">
            <v>27</v>
          </cell>
          <cell r="O39" t="str">
            <v>Bajo</v>
          </cell>
          <cell r="P39">
            <v>12.339587568619402</v>
          </cell>
          <cell r="Q39">
            <v>27</v>
          </cell>
          <cell r="R39" t="str">
            <v>Mediano</v>
          </cell>
          <cell r="S39">
            <v>5.2415633380240561</v>
          </cell>
          <cell r="T39">
            <v>7</v>
          </cell>
          <cell r="U39" t="str">
            <v xml:space="preserve">Muy bajo </v>
          </cell>
          <cell r="V39">
            <v>2.1670730885820149</v>
          </cell>
          <cell r="W39">
            <v>8</v>
          </cell>
          <cell r="X39" t="str">
            <v xml:space="preserve">Muy bajo </v>
          </cell>
          <cell r="Y39">
            <v>-5.1174010302619782E-2</v>
          </cell>
          <cell r="Z39">
            <v>13</v>
          </cell>
          <cell r="AA39" t="str">
            <v>Mediano</v>
          </cell>
          <cell r="AB39">
            <v>-8.0284362250653361E-3</v>
          </cell>
          <cell r="AC39">
            <v>8</v>
          </cell>
          <cell r="AD39" t="str">
            <v xml:space="preserve">Muy bajo </v>
          </cell>
          <cell r="AE39">
            <v>-0.18098098909392996</v>
          </cell>
          <cell r="AF39">
            <v>2</v>
          </cell>
          <cell r="AG39" t="str">
            <v xml:space="preserve">Muy bajo </v>
          </cell>
          <cell r="AH39">
            <v>8.678238008641781</v>
          </cell>
          <cell r="AI39">
            <v>30</v>
          </cell>
          <cell r="AJ39" t="str">
            <v xml:space="preserve">Muy bajo </v>
          </cell>
          <cell r="AK39">
            <v>8.5747814649153469</v>
          </cell>
          <cell r="AL39">
            <v>30</v>
          </cell>
          <cell r="AM39" t="str">
            <v xml:space="preserve">Muy bajo 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  <cell r="F40" t="str">
            <v xml:space="preserve">ORINOCO               </v>
          </cell>
          <cell r="G40">
            <v>0.12058511084170022</v>
          </cell>
          <cell r="H40">
            <v>15</v>
          </cell>
          <cell r="I40" t="str">
            <v xml:space="preserve">Muy bajo </v>
          </cell>
          <cell r="J40">
            <v>1.1170106221597293</v>
          </cell>
          <cell r="K40">
            <v>24</v>
          </cell>
          <cell r="L40" t="str">
            <v>Alto</v>
          </cell>
          <cell r="M40">
            <v>0.10795341463141153</v>
          </cell>
          <cell r="N40">
            <v>15</v>
          </cell>
          <cell r="O40" t="str">
            <v xml:space="preserve">Muy bajo </v>
          </cell>
          <cell r="P40">
            <v>9.2632549272695908</v>
          </cell>
          <cell r="Q40">
            <v>15</v>
          </cell>
          <cell r="R40" t="str">
            <v xml:space="preserve">Muy bajo </v>
          </cell>
          <cell r="S40">
            <v>1.0746473458018986</v>
          </cell>
          <cell r="T40">
            <v>28</v>
          </cell>
          <cell r="U40" t="str">
            <v>Bajo</v>
          </cell>
          <cell r="V40">
            <v>1.0305484118962416</v>
          </cell>
          <cell r="W40">
            <v>22</v>
          </cell>
          <cell r="X40" t="str">
            <v>Bajo</v>
          </cell>
          <cell r="Y40">
            <v>-4.1128989099496792E-3</v>
          </cell>
          <cell r="Z40">
            <v>22</v>
          </cell>
          <cell r="AA40" t="str">
            <v>Mediano</v>
          </cell>
          <cell r="AB40">
            <v>4.6716166625958094E-2</v>
          </cell>
          <cell r="AC40">
            <v>15</v>
          </cell>
          <cell r="AD40" t="str">
            <v xml:space="preserve">Muy bajo </v>
          </cell>
          <cell r="AE40">
            <v>-9.9657226208970627E-3</v>
          </cell>
          <cell r="AF40">
            <v>30</v>
          </cell>
          <cell r="AG40" t="str">
            <v xml:space="preserve">Muy bajo </v>
          </cell>
          <cell r="AH40">
            <v>7.1253051015362017</v>
          </cell>
          <cell r="AI40">
            <v>24</v>
          </cell>
          <cell r="AJ40" t="str">
            <v xml:space="preserve">Muy bajo </v>
          </cell>
          <cell r="AK40">
            <v>7.0616399184381775</v>
          </cell>
          <cell r="AL40">
            <v>24</v>
          </cell>
          <cell r="AM40" t="str">
            <v xml:space="preserve">Muy bajo 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  <cell r="F41" t="str">
            <v xml:space="preserve">PLAZA                 </v>
          </cell>
          <cell r="G41">
            <v>0.15046314408221276</v>
          </cell>
          <cell r="H41">
            <v>11</v>
          </cell>
          <cell r="I41" t="str">
            <v xml:space="preserve">Muy bajo </v>
          </cell>
          <cell r="J41">
            <v>1.0207990250857917</v>
          </cell>
          <cell r="K41">
            <v>4</v>
          </cell>
          <cell r="L41" t="str">
            <v xml:space="preserve">Muy bajo </v>
          </cell>
          <cell r="M41">
            <v>0.14739742141658813</v>
          </cell>
          <cell r="N41">
            <v>10</v>
          </cell>
          <cell r="O41" t="str">
            <v xml:space="preserve">Muy bajo </v>
          </cell>
          <cell r="P41">
            <v>6.784379200052002</v>
          </cell>
          <cell r="Q41">
            <v>10</v>
          </cell>
          <cell r="R41" t="str">
            <v xml:space="preserve">Muy bajo </v>
          </cell>
          <cell r="S41">
            <v>8.2776164059091215</v>
          </cell>
          <cell r="T41">
            <v>5</v>
          </cell>
          <cell r="U41" t="str">
            <v xml:space="preserve">Muy bajo </v>
          </cell>
          <cell r="V41">
            <v>7.2341440746180732</v>
          </cell>
          <cell r="W41">
            <v>2</v>
          </cell>
          <cell r="X41" t="str">
            <v xml:space="preserve">Muy bajo </v>
          </cell>
          <cell r="Y41">
            <v>-0.15464368689952918</v>
          </cell>
          <cell r="Z41">
            <v>7</v>
          </cell>
          <cell r="AA41" t="str">
            <v>Bajo</v>
          </cell>
          <cell r="AB41">
            <v>3.5542607944610019E-2</v>
          </cell>
          <cell r="AC41">
            <v>11</v>
          </cell>
          <cell r="AD41" t="str">
            <v xml:space="preserve">Muy bajo </v>
          </cell>
          <cell r="AE41">
            <v>-5.5177871922577039E-2</v>
          </cell>
          <cell r="AF41">
            <v>16</v>
          </cell>
          <cell r="AG41" t="str">
            <v xml:space="preserve">Muy bajo </v>
          </cell>
          <cell r="AH41">
            <v>5.5443983258758802</v>
          </cell>
          <cell r="AI41">
            <v>14</v>
          </cell>
          <cell r="AJ41" t="str">
            <v xml:space="preserve">Muy bajo </v>
          </cell>
          <cell r="AK41">
            <v>5.4872821688311095</v>
          </cell>
          <cell r="AL41">
            <v>14</v>
          </cell>
          <cell r="AM41" t="str">
            <v xml:space="preserve">Muy bajo 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  <cell r="F42" t="str">
            <v>POPULAR</v>
          </cell>
          <cell r="G42">
            <v>0.15776646963181948</v>
          </cell>
          <cell r="H42">
            <v>10</v>
          </cell>
          <cell r="I42" t="str">
            <v xml:space="preserve">Muy bajo </v>
          </cell>
          <cell r="J42">
            <v>1.1500763189454246</v>
          </cell>
          <cell r="K42">
            <v>29</v>
          </cell>
          <cell r="L42" t="str">
            <v>Muy Alto</v>
          </cell>
          <cell r="M42">
            <v>0.13717913066541984</v>
          </cell>
          <cell r="N42">
            <v>11</v>
          </cell>
          <cell r="O42" t="str">
            <v xml:space="preserve">Muy bajo </v>
          </cell>
          <cell r="P42">
            <v>7.2897385713793588</v>
          </cell>
          <cell r="Q42">
            <v>11</v>
          </cell>
          <cell r="R42" t="str">
            <v xml:space="preserve">Muy bajo </v>
          </cell>
          <cell r="S42">
            <v>1.054138163948992</v>
          </cell>
          <cell r="T42">
            <v>29</v>
          </cell>
          <cell r="U42" t="str">
            <v>Bajo</v>
          </cell>
          <cell r="V42">
            <v>1.05124159987687</v>
          </cell>
          <cell r="W42">
            <v>21</v>
          </cell>
          <cell r="X42" t="str">
            <v>Bajo</v>
          </cell>
          <cell r="Y42">
            <v>-9.1785112802561814E-3</v>
          </cell>
          <cell r="Z42">
            <v>21</v>
          </cell>
          <cell r="AA42" t="str">
            <v>Mediano</v>
          </cell>
          <cell r="AB42">
            <v>0.23566217897150896</v>
          </cell>
          <cell r="AC42">
            <v>36</v>
          </cell>
          <cell r="AD42" t="str">
            <v>Muy Alto</v>
          </cell>
          <cell r="AE42">
            <v>-5.4591664498538951E-2</v>
          </cell>
          <cell r="AF42">
            <v>17</v>
          </cell>
          <cell r="AG42" t="str">
            <v xml:space="preserve">Muy bajo </v>
          </cell>
          <cell r="AH42">
            <v>5.3299915496773611</v>
          </cell>
          <cell r="AI42">
            <v>13</v>
          </cell>
          <cell r="AJ42" t="str">
            <v xml:space="preserve">Muy bajo </v>
          </cell>
          <cell r="AK42">
            <v>5.3035385994826587</v>
          </cell>
          <cell r="AL42">
            <v>13</v>
          </cell>
          <cell r="AM42" t="str">
            <v xml:space="preserve">Muy bajo 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  <cell r="F43" t="str">
            <v xml:space="preserve">PROVINCIAL            </v>
          </cell>
          <cell r="G43">
            <v>9.2498323827780851E-2</v>
          </cell>
          <cell r="H43">
            <v>26</v>
          </cell>
          <cell r="I43" t="str">
            <v>Bajo</v>
          </cell>
          <cell r="J43">
            <v>1.0719642657966606</v>
          </cell>
          <cell r="K43">
            <v>13</v>
          </cell>
          <cell r="L43" t="str">
            <v>Bajo</v>
          </cell>
          <cell r="M43">
            <v>8.6288626196917212E-2</v>
          </cell>
          <cell r="N43">
            <v>25</v>
          </cell>
          <cell r="O43" t="str">
            <v>Bajo</v>
          </cell>
          <cell r="P43">
            <v>11.589012875438808</v>
          </cell>
          <cell r="Q43">
            <v>25</v>
          </cell>
          <cell r="R43" t="str">
            <v>Mediano</v>
          </cell>
          <cell r="S43">
            <v>1.9745712560448743</v>
          </cell>
          <cell r="T43">
            <v>15</v>
          </cell>
          <cell r="U43" t="str">
            <v xml:space="preserve">Muy bajo </v>
          </cell>
          <cell r="V43">
            <v>1.2853368655096176</v>
          </cell>
          <cell r="W43">
            <v>16</v>
          </cell>
          <cell r="X43" t="str">
            <v xml:space="preserve">Muy bajo </v>
          </cell>
          <cell r="Y43">
            <v>-2.3624254420881639E-2</v>
          </cell>
          <cell r="Z43">
            <v>17</v>
          </cell>
          <cell r="AA43" t="str">
            <v>Mediano</v>
          </cell>
          <cell r="AB43">
            <v>0.13891159002635223</v>
          </cell>
          <cell r="AC43">
            <v>30</v>
          </cell>
          <cell r="AD43" t="str">
            <v>Mediano</v>
          </cell>
          <cell r="AE43">
            <v>-0.11233284558307914</v>
          </cell>
          <cell r="AF43">
            <v>4</v>
          </cell>
          <cell r="AG43" t="str">
            <v xml:space="preserve">Muy bajo </v>
          </cell>
          <cell r="AH43">
            <v>8.1597673243696391</v>
          </cell>
          <cell r="AI43">
            <v>29</v>
          </cell>
          <cell r="AJ43" t="str">
            <v xml:space="preserve">Muy bajo </v>
          </cell>
          <cell r="AK43">
            <v>7.9616139599272477</v>
          </cell>
          <cell r="AL43">
            <v>29</v>
          </cell>
          <cell r="AM43" t="str">
            <v xml:space="preserve">Muy bajo 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  <cell r="F44" t="str">
            <v>REPUBLICA</v>
          </cell>
          <cell r="G44">
            <v>9.4293791920818243E-2</v>
          </cell>
          <cell r="H44">
            <v>25</v>
          </cell>
          <cell r="I44" t="str">
            <v>Bajo</v>
          </cell>
          <cell r="J44">
            <v>1.1304975715412313</v>
          </cell>
          <cell r="K44">
            <v>26</v>
          </cell>
          <cell r="L44" t="str">
            <v>Muy Alto</v>
          </cell>
          <cell r="M44">
            <v>8.3409106126840687E-2</v>
          </cell>
          <cell r="N44">
            <v>26</v>
          </cell>
          <cell r="O44" t="str">
            <v>Bajo</v>
          </cell>
          <cell r="P44">
            <v>11.98909863006198</v>
          </cell>
          <cell r="Q44">
            <v>26</v>
          </cell>
          <cell r="R44" t="str">
            <v>Mediano</v>
          </cell>
          <cell r="S44">
            <v>1.3603479353397043</v>
          </cell>
          <cell r="T44">
            <v>22</v>
          </cell>
          <cell r="U44" t="str">
            <v xml:space="preserve">Muy bajo </v>
          </cell>
          <cell r="V44">
            <v>0.72257123873776918</v>
          </cell>
          <cell r="W44">
            <v>29</v>
          </cell>
          <cell r="X44" t="str">
            <v>Alto</v>
          </cell>
          <cell r="Y44">
            <v>4.2132998279669064E-2</v>
          </cell>
          <cell r="Z44">
            <v>30</v>
          </cell>
          <cell r="AA44" t="str">
            <v>Alto</v>
          </cell>
          <cell r="AB44">
            <v>-0.15152770539379629</v>
          </cell>
          <cell r="AC44">
            <v>4</v>
          </cell>
          <cell r="AD44" t="str">
            <v xml:space="preserve">Muy bajo </v>
          </cell>
          <cell r="AE44">
            <v>-9.8430538080299911E-3</v>
          </cell>
          <cell r="AF44">
            <v>31</v>
          </cell>
          <cell r="AG44" t="str">
            <v xml:space="preserve">Muy bajo </v>
          </cell>
          <cell r="AH44">
            <v>6.718739835945196</v>
          </cell>
          <cell r="AI44">
            <v>18</v>
          </cell>
          <cell r="AJ44" t="str">
            <v xml:space="preserve">Muy bajo </v>
          </cell>
          <cell r="AK44">
            <v>6.6325105588962838</v>
          </cell>
          <cell r="AL44">
            <v>19</v>
          </cell>
          <cell r="AM44" t="str">
            <v xml:space="preserve">Muy bajo 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  <cell r="F45" t="str">
            <v xml:space="preserve">SOFITASA              </v>
          </cell>
          <cell r="G45">
            <v>8.5470585889873107E-2</v>
          </cell>
          <cell r="H45">
            <v>27</v>
          </cell>
          <cell r="I45" t="str">
            <v>Bajo</v>
          </cell>
          <cell r="J45">
            <v>1.0894887899779584</v>
          </cell>
          <cell r="K45">
            <v>15</v>
          </cell>
          <cell r="L45" t="str">
            <v>Mediano</v>
          </cell>
          <cell r="M45">
            <v>7.8450174683855414E-2</v>
          </cell>
          <cell r="N45">
            <v>28</v>
          </cell>
          <cell r="O45" t="str">
            <v>Bajo</v>
          </cell>
          <cell r="P45">
            <v>12.746944210511671</v>
          </cell>
          <cell r="Q45">
            <v>28</v>
          </cell>
          <cell r="R45" t="str">
            <v>Alto</v>
          </cell>
          <cell r="S45">
            <v>1.0975801007208121</v>
          </cell>
          <cell r="T45">
            <v>27</v>
          </cell>
          <cell r="U45" t="str">
            <v>Bajo</v>
          </cell>
          <cell r="V45">
            <v>0.95509824091849937</v>
          </cell>
          <cell r="W45">
            <v>24</v>
          </cell>
          <cell r="X45" t="str">
            <v>Mediano</v>
          </cell>
          <cell r="Y45">
            <v>4.6338116676575428E-3</v>
          </cell>
          <cell r="Z45">
            <v>24</v>
          </cell>
          <cell r="AA45" t="str">
            <v>Alto</v>
          </cell>
          <cell r="AB45">
            <v>9.4929753076241033E-2</v>
          </cell>
          <cell r="AC45">
            <v>26</v>
          </cell>
          <cell r="AD45" t="str">
            <v xml:space="preserve">Muy bajo </v>
          </cell>
          <cell r="AE45">
            <v>-2.9594170563485039E-2</v>
          </cell>
          <cell r="AF45">
            <v>24</v>
          </cell>
          <cell r="AG45" t="str">
            <v xml:space="preserve">Muy bajo </v>
          </cell>
          <cell r="AH45">
            <v>9.9230798618539691</v>
          </cell>
          <cell r="AI45">
            <v>31</v>
          </cell>
          <cell r="AJ45" t="str">
            <v xml:space="preserve">Muy bajo </v>
          </cell>
          <cell r="AK45">
            <v>9.4719352669702612</v>
          </cell>
          <cell r="AL45">
            <v>31</v>
          </cell>
          <cell r="AM45" t="str">
            <v xml:space="preserve">Muy bajo 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  <cell r="F46" t="str">
            <v>STANDARD CHARTERED</v>
          </cell>
          <cell r="G46">
            <v>0.17710556831293017</v>
          </cell>
          <cell r="H46">
            <v>8</v>
          </cell>
          <cell r="I46" t="str">
            <v xml:space="preserve">Muy bajo </v>
          </cell>
          <cell r="J46">
            <v>1.0355120092012691</v>
          </cell>
          <cell r="K46">
            <v>6</v>
          </cell>
          <cell r="L46" t="str">
            <v xml:space="preserve">Muy bajo </v>
          </cell>
          <cell r="M46">
            <v>0.1710318825269237</v>
          </cell>
          <cell r="N46">
            <v>8</v>
          </cell>
          <cell r="O46" t="str">
            <v xml:space="preserve">Muy bajo </v>
          </cell>
          <cell r="P46">
            <v>5.8468630832183051</v>
          </cell>
          <cell r="Q46">
            <v>8</v>
          </cell>
          <cell r="R46" t="str">
            <v xml:space="preserve">Muy bajo </v>
          </cell>
          <cell r="S46">
            <v>7.8180546362597028</v>
          </cell>
          <cell r="T46">
            <v>6</v>
          </cell>
          <cell r="U46" t="str">
            <v xml:space="preserve">Muy bajo </v>
          </cell>
          <cell r="V46">
            <v>4.9872021408070921</v>
          </cell>
          <cell r="W46">
            <v>4</v>
          </cell>
          <cell r="X46" t="str">
            <v xml:space="preserve">Muy bajo </v>
          </cell>
          <cell r="Y46">
            <v>-0.17613052902098722</v>
          </cell>
          <cell r="Z46">
            <v>6</v>
          </cell>
          <cell r="AA46" t="str">
            <v>Bajo</v>
          </cell>
          <cell r="AB46">
            <v>-0.10849451419522675</v>
          </cell>
          <cell r="AC46">
            <v>5</v>
          </cell>
          <cell r="AD46" t="str">
            <v xml:space="preserve">Muy bajo </v>
          </cell>
          <cell r="AE46">
            <v>1.3722958632937793E-2</v>
          </cell>
          <cell r="AF46">
            <v>36</v>
          </cell>
          <cell r="AG46" t="str">
            <v>Bajo</v>
          </cell>
          <cell r="AH46">
            <v>4.3048721121080291</v>
          </cell>
          <cell r="AI46">
            <v>10</v>
          </cell>
          <cell r="AJ46" t="str">
            <v xml:space="preserve">Muy bajo </v>
          </cell>
          <cell r="AK46">
            <v>4.264653760825686</v>
          </cell>
          <cell r="AL46">
            <v>10</v>
          </cell>
          <cell r="AM46" t="str">
            <v xml:space="preserve">Muy bajo 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  <cell r="F47" t="str">
            <v xml:space="preserve">TEQUENDAMA            </v>
          </cell>
          <cell r="G47">
            <v>0.22125210606843973</v>
          </cell>
          <cell r="H47">
            <v>6</v>
          </cell>
          <cell r="I47" t="str">
            <v xml:space="preserve">Muy bajo </v>
          </cell>
          <cell r="J47">
            <v>1.0321727936573772</v>
          </cell>
          <cell r="K47">
            <v>5</v>
          </cell>
          <cell r="L47" t="str">
            <v xml:space="preserve">Muy bajo </v>
          </cell>
          <cell r="M47">
            <v>0.21435568485046008</v>
          </cell>
          <cell r="N47">
            <v>5</v>
          </cell>
          <cell r="O47" t="str">
            <v xml:space="preserve">Muy bajo </v>
          </cell>
          <cell r="P47">
            <v>4.6651433606606938</v>
          </cell>
          <cell r="Q47">
            <v>5</v>
          </cell>
          <cell r="R47" t="str">
            <v xml:space="preserve">Muy bajo </v>
          </cell>
          <cell r="S47">
            <v>14.392326445321572</v>
          </cell>
          <cell r="T47">
            <v>4</v>
          </cell>
          <cell r="U47" t="str">
            <v xml:space="preserve">Muy bajo </v>
          </cell>
          <cell r="V47">
            <v>6.8769939105896354</v>
          </cell>
          <cell r="W47">
            <v>3</v>
          </cell>
          <cell r="X47" t="str">
            <v xml:space="preserve">Muy bajo </v>
          </cell>
          <cell r="Y47">
            <v>-0.24977591382971476</v>
          </cell>
          <cell r="Z47">
            <v>4</v>
          </cell>
          <cell r="AA47" t="str">
            <v>Bajo</v>
          </cell>
          <cell r="AB47">
            <v>-4.8481281880639299E-2</v>
          </cell>
          <cell r="AC47">
            <v>6</v>
          </cell>
          <cell r="AD47" t="str">
            <v xml:space="preserve">Muy bajo </v>
          </cell>
          <cell r="AE47">
            <v>-4.5371867828724217E-2</v>
          </cell>
          <cell r="AF47">
            <v>20</v>
          </cell>
          <cell r="AG47" t="str">
            <v xml:space="preserve">Muy bajo </v>
          </cell>
          <cell r="AH47">
            <v>3.2201080052107067</v>
          </cell>
          <cell r="AI47">
            <v>6</v>
          </cell>
          <cell r="AJ47" t="str">
            <v xml:space="preserve">Muy bajo </v>
          </cell>
          <cell r="AK47">
            <v>3.1946069989635046</v>
          </cell>
          <cell r="AL47">
            <v>6</v>
          </cell>
          <cell r="AM47" t="str">
            <v xml:space="preserve">Muy bajo 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  <cell r="F48" t="str">
            <v xml:space="preserve">UNION                 </v>
          </cell>
          <cell r="G48">
            <v>5.6012686580898897E-2</v>
          </cell>
          <cell r="H48">
            <v>37</v>
          </cell>
          <cell r="I48" t="str">
            <v>Alto</v>
          </cell>
          <cell r="J48">
            <v>1.1871883340813121</v>
          </cell>
          <cell r="K48">
            <v>33</v>
          </cell>
          <cell r="L48" t="str">
            <v>Muy Alto</v>
          </cell>
          <cell r="M48">
            <v>4.7180961076612564E-2</v>
          </cell>
          <cell r="N48">
            <v>38</v>
          </cell>
          <cell r="O48" t="str">
            <v>Muy Alto</v>
          </cell>
          <cell r="P48">
            <v>21.194990037956146</v>
          </cell>
          <cell r="Q48">
            <v>38</v>
          </cell>
          <cell r="R48" t="str">
            <v>Muy Alto</v>
          </cell>
          <cell r="S48">
            <v>0.507213953947105</v>
          </cell>
          <cell r="T48">
            <v>39</v>
          </cell>
          <cell r="U48" t="str">
            <v>Muy Alto</v>
          </cell>
          <cell r="V48">
            <v>0.29923171684709676</v>
          </cell>
          <cell r="W48">
            <v>39</v>
          </cell>
          <cell r="X48" t="str">
            <v>Muy Alto</v>
          </cell>
          <cell r="Y48">
            <v>0.14434688668713683</v>
          </cell>
          <cell r="Z48">
            <v>38</v>
          </cell>
          <cell r="AA48" t="str">
            <v>Muy Alto</v>
          </cell>
          <cell r="AB48">
            <v>0.1778011531051692</v>
          </cell>
          <cell r="AC48">
            <v>32</v>
          </cell>
          <cell r="AD48" t="str">
            <v>Alto</v>
          </cell>
          <cell r="AE48">
            <v>-3.564854063125563E-2</v>
          </cell>
          <cell r="AF48">
            <v>21</v>
          </cell>
          <cell r="AG48" t="str">
            <v xml:space="preserve">Muy bajo </v>
          </cell>
          <cell r="AH48">
            <v>11.21851185610168</v>
          </cell>
          <cell r="AI48">
            <v>35</v>
          </cell>
          <cell r="AJ48" t="str">
            <v>Bajo</v>
          </cell>
          <cell r="AK48">
            <v>11.103607852307208</v>
          </cell>
          <cell r="AL48">
            <v>35</v>
          </cell>
          <cell r="AM48" t="str">
            <v>Bajo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  <cell r="F49" t="str">
            <v xml:space="preserve">VENEZOLANO DE CREDITO </v>
          </cell>
          <cell r="G49">
            <v>0.19757067534177539</v>
          </cell>
          <cell r="H49">
            <v>7</v>
          </cell>
          <cell r="I49" t="str">
            <v xml:space="preserve">Muy bajo </v>
          </cell>
          <cell r="J49">
            <v>1.0926386940387187</v>
          </cell>
          <cell r="K49">
            <v>18</v>
          </cell>
          <cell r="L49" t="str">
            <v>Mediano</v>
          </cell>
          <cell r="M49">
            <v>0.18081976816279058</v>
          </cell>
          <cell r="N49">
            <v>6</v>
          </cell>
          <cell r="O49" t="str">
            <v xml:space="preserve">Muy bajo </v>
          </cell>
          <cell r="P49">
            <v>5.5303687763812865</v>
          </cell>
          <cell r="Q49">
            <v>6</v>
          </cell>
          <cell r="R49" t="str">
            <v xml:space="preserve">Muy bajo </v>
          </cell>
          <cell r="S49">
            <v>3.7923865185449825</v>
          </cell>
          <cell r="T49">
            <v>9</v>
          </cell>
          <cell r="U49" t="str">
            <v xml:space="preserve">Muy bajo </v>
          </cell>
          <cell r="V49">
            <v>2.1327014309938361</v>
          </cell>
          <cell r="W49">
            <v>9</v>
          </cell>
          <cell r="X49" t="str">
            <v xml:space="preserve">Muy bajo </v>
          </cell>
          <cell r="Y49">
            <v>-0.13727034738948371</v>
          </cell>
          <cell r="Z49">
            <v>8</v>
          </cell>
          <cell r="AA49" t="str">
            <v>Bajo</v>
          </cell>
          <cell r="AB49">
            <v>5.4796917018314829E-2</v>
          </cell>
          <cell r="AC49">
            <v>16</v>
          </cell>
          <cell r="AD49" t="str">
            <v xml:space="preserve">Muy bajo </v>
          </cell>
          <cell r="AE49">
            <v>-3.2059807709070104E-2</v>
          </cell>
          <cell r="AF49">
            <v>23</v>
          </cell>
          <cell r="AG49" t="str">
            <v xml:space="preserve">Muy bajo </v>
          </cell>
          <cell r="AH49">
            <v>3.3543949161006061</v>
          </cell>
          <cell r="AI49">
            <v>7</v>
          </cell>
          <cell r="AJ49" t="str">
            <v xml:space="preserve">Muy bajo </v>
          </cell>
          <cell r="AK49">
            <v>3.3285796576733833</v>
          </cell>
          <cell r="AL49">
            <v>7</v>
          </cell>
          <cell r="AM49" t="str">
            <v xml:space="preserve">Muy bajo </v>
          </cell>
        </row>
        <row r="50">
          <cell r="F50" t="str">
            <v>VENEZUELA</v>
          </cell>
          <cell r="G50">
            <v>0.11936075634094463</v>
          </cell>
          <cell r="H50">
            <v>16</v>
          </cell>
          <cell r="I50" t="str">
            <v xml:space="preserve">Muy bajo </v>
          </cell>
          <cell r="J50">
            <v>1.2143033449440794</v>
          </cell>
          <cell r="K50">
            <v>36</v>
          </cell>
          <cell r="L50" t="str">
            <v>Muy Alto</v>
          </cell>
          <cell r="M50">
            <v>9.8295666266522044E-2</v>
          </cell>
          <cell r="N50">
            <v>20</v>
          </cell>
          <cell r="O50" t="str">
            <v xml:space="preserve">Muy bajo </v>
          </cell>
          <cell r="P50">
            <v>10.173388491905307</v>
          </cell>
          <cell r="Q50">
            <v>20</v>
          </cell>
          <cell r="R50" t="str">
            <v>Mediano</v>
          </cell>
          <cell r="S50">
            <v>0.91987824032371746</v>
          </cell>
          <cell r="T50">
            <v>33</v>
          </cell>
          <cell r="U50" t="str">
            <v>Mediano</v>
          </cell>
          <cell r="V50">
            <v>0.55697103734937403</v>
          </cell>
          <cell r="W50">
            <v>33</v>
          </cell>
          <cell r="X50" t="str">
            <v>Alto</v>
          </cell>
          <cell r="Y50">
            <v>0.11403232285380879</v>
          </cell>
          <cell r="Z50">
            <v>37</v>
          </cell>
          <cell r="AA50" t="str">
            <v>Muy Alto</v>
          </cell>
          <cell r="AB50">
            <v>0.1783716150835552</v>
          </cell>
          <cell r="AC50">
            <v>33</v>
          </cell>
          <cell r="AD50" t="str">
            <v>Alto</v>
          </cell>
          <cell r="AE50">
            <v>-5.7736951164737774E-2</v>
          </cell>
          <cell r="AF50">
            <v>15</v>
          </cell>
          <cell r="AG50" t="str">
            <v xml:space="preserve">Muy bajo </v>
          </cell>
          <cell r="AH50">
            <v>5.2550942360682944</v>
          </cell>
          <cell r="AI50">
            <v>12</v>
          </cell>
          <cell r="AJ50" t="str">
            <v xml:space="preserve">Muy bajo </v>
          </cell>
          <cell r="AK50">
            <v>5.2079517795163071</v>
          </cell>
          <cell r="AL50">
            <v>12</v>
          </cell>
          <cell r="AM50" t="str">
            <v xml:space="preserve">Muy bajo 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>
        <row r="10">
          <cell r="H10" t="str">
            <v>Var. Relativa</v>
          </cell>
        </row>
        <row r="11">
          <cell r="C11" t="str">
            <v>ESTADO DE GANANCIAS Y PERDIDAS (*)</v>
          </cell>
          <cell r="E11">
            <v>35947</v>
          </cell>
          <cell r="F11" t="str">
            <v>jul-98(*)</v>
          </cell>
          <cell r="G11" t="str">
            <v>Ago-98 (*)</v>
          </cell>
          <cell r="H11" t="str">
            <v>Jun-98/Dic-97</v>
          </cell>
        </row>
        <row r="13">
          <cell r="C13" t="str">
            <v>Ingresos Financieros</v>
          </cell>
          <cell r="E13">
            <v>50719.49</v>
          </cell>
          <cell r="F13">
            <v>13477.452449</v>
          </cell>
          <cell r="G13">
            <v>15772.708390000002</v>
          </cell>
          <cell r="H13">
            <v>0.45819186473133433</v>
          </cell>
        </row>
        <row r="14">
          <cell r="C14" t="str">
            <v xml:space="preserve"> -  Gastos Financieros</v>
          </cell>
          <cell r="E14">
            <v>12195.75</v>
          </cell>
          <cell r="F14">
            <v>4944.2334519999995</v>
          </cell>
          <cell r="G14">
            <v>5921.4109149999995</v>
          </cell>
          <cell r="H14">
            <v>0.99442184947333812</v>
          </cell>
        </row>
        <row r="15">
          <cell r="C15" t="str">
            <v>Margen Financiero Bruto</v>
          </cell>
          <cell r="E15">
            <v>38523.74</v>
          </cell>
          <cell r="F15">
            <v>8533.2189969999999</v>
          </cell>
          <cell r="G15">
            <v>9851.297475000003</v>
          </cell>
          <cell r="H15">
            <v>0.34381125289408487</v>
          </cell>
        </row>
        <row r="16">
          <cell r="C16" t="str">
            <v xml:space="preserve"> + Ing. por Recuperaciones de Activos Financ.</v>
          </cell>
          <cell r="E16">
            <v>1.1100000000000001</v>
          </cell>
          <cell r="F16">
            <v>0.57562199999999997</v>
          </cell>
          <cell r="G16">
            <v>0.51815900000000004</v>
          </cell>
          <cell r="H16">
            <v>1.7959697732997482</v>
          </cell>
        </row>
        <row r="17">
          <cell r="C17" t="str">
            <v xml:space="preserve"> - Gastos por Incob.y Desv. de Inv.Financ.  </v>
          </cell>
          <cell r="E17">
            <v>2850.39</v>
          </cell>
          <cell r="F17">
            <v>625</v>
          </cell>
          <cell r="G17">
            <v>821.46533499999998</v>
          </cell>
          <cell r="H17">
            <v>0.69307200630092969</v>
          </cell>
        </row>
        <row r="18">
          <cell r="C18" t="str">
            <v>Margen Financiero Neto</v>
          </cell>
          <cell r="E18">
            <v>35674.46</v>
          </cell>
          <cell r="F18">
            <v>7908.7946190000002</v>
          </cell>
          <cell r="G18">
            <v>9030.3502990000015</v>
          </cell>
          <cell r="H18">
            <v>0.32204215041758077</v>
          </cell>
        </row>
        <row r="19">
          <cell r="C19" t="str">
            <v xml:space="preserve"> - Gastos de Transformación</v>
          </cell>
          <cell r="E19">
            <v>23515.599999999999</v>
          </cell>
          <cell r="F19">
            <v>4819.3530689999998</v>
          </cell>
          <cell r="G19">
            <v>4866.992564000001</v>
          </cell>
          <cell r="H19">
            <v>0.24818059032366513</v>
          </cell>
        </row>
        <row r="20">
          <cell r="C20" t="str">
            <v xml:space="preserve">       Gastos de Personal</v>
          </cell>
          <cell r="E20">
            <v>9992.01</v>
          </cell>
          <cell r="F20">
            <v>1977.20874</v>
          </cell>
          <cell r="G20">
            <v>2071.5884980000001</v>
          </cell>
          <cell r="H20">
            <v>0.21078494217392896</v>
          </cell>
        </row>
        <row r="21">
          <cell r="C21" t="str">
            <v xml:space="preserve">       Gastos Operativos</v>
          </cell>
          <cell r="E21">
            <v>10827.44</v>
          </cell>
          <cell r="F21">
            <v>2271.6853120000001</v>
          </cell>
          <cell r="G21">
            <v>2256.4018700000001</v>
          </cell>
          <cell r="H21">
            <v>0.19428719989472798</v>
          </cell>
        </row>
        <row r="22">
          <cell r="C22" t="str">
            <v xml:space="preserve">       Gastos por aporte a la SUDEBAN</v>
          </cell>
          <cell r="E22">
            <v>2646.51</v>
          </cell>
          <cell r="F22">
            <v>561.95478500000002</v>
          </cell>
          <cell r="G22">
            <v>530.49796400000002</v>
          </cell>
          <cell r="H22">
            <v>0.77542456738235743</v>
          </cell>
        </row>
        <row r="23">
          <cell r="C23" t="str">
            <v xml:space="preserve">       Gastos por aporte a FOGADE</v>
          </cell>
          <cell r="E23">
            <v>49.65</v>
          </cell>
          <cell r="F23">
            <v>8.504232</v>
          </cell>
          <cell r="G23">
            <v>8.504232</v>
          </cell>
          <cell r="H23">
            <v>0.61547471855274272</v>
          </cell>
        </row>
        <row r="24">
          <cell r="C24" t="str">
            <v>Margen de Intermediación</v>
          </cell>
          <cell r="E24">
            <v>12158.86</v>
          </cell>
          <cell r="F24">
            <v>3089.4415500000005</v>
          </cell>
          <cell r="G24">
            <v>4163.3577350000005</v>
          </cell>
          <cell r="H24">
            <v>0.49290001776668446</v>
          </cell>
        </row>
        <row r="25">
          <cell r="C25" t="str">
            <v xml:space="preserve"> + Otros ingresos operativos</v>
          </cell>
          <cell r="E25">
            <v>7281.74</v>
          </cell>
          <cell r="F25">
            <v>728.96160299999997</v>
          </cell>
          <cell r="G25">
            <v>864.10752200000002</v>
          </cell>
          <cell r="H25">
            <v>2.0134239130884599</v>
          </cell>
        </row>
        <row r="26">
          <cell r="C26" t="str">
            <v xml:space="preserve"> - Otros gastos operativos</v>
          </cell>
          <cell r="E26">
            <v>2572.96</v>
          </cell>
          <cell r="F26">
            <v>222.69689099999999</v>
          </cell>
          <cell r="G26">
            <v>1103.814922</v>
          </cell>
          <cell r="H26">
            <v>1.1762346073201448</v>
          </cell>
        </row>
        <row r="27">
          <cell r="C27" t="str">
            <v>Margen del Negocio</v>
          </cell>
          <cell r="E27">
            <v>16867.64</v>
          </cell>
          <cell r="F27">
            <v>3595.7062620000002</v>
          </cell>
          <cell r="G27">
            <v>3923.6503350000007</v>
          </cell>
          <cell r="H27">
            <v>0.79852583415506206</v>
          </cell>
        </row>
        <row r="28">
          <cell r="C28" t="str">
            <v xml:space="preserve">Ingresos extraordinarios </v>
          </cell>
          <cell r="E28">
            <v>65</v>
          </cell>
          <cell r="F28">
            <v>0</v>
          </cell>
          <cell r="G28">
            <v>0</v>
          </cell>
          <cell r="H28">
            <v>25.369168356997974</v>
          </cell>
        </row>
        <row r="29">
          <cell r="C29" t="str">
            <v xml:space="preserve"> -Gastos extraordinarios</v>
          </cell>
          <cell r="E29">
            <v>172.87</v>
          </cell>
          <cell r="F29">
            <v>85.33</v>
          </cell>
          <cell r="G29">
            <v>22.13</v>
          </cell>
          <cell r="H29">
            <v>0.14426609300016557</v>
          </cell>
        </row>
        <row r="30">
          <cell r="C30" t="str">
            <v>Resultado Neto</v>
          </cell>
          <cell r="E30">
            <v>14009.76</v>
          </cell>
          <cell r="F30">
            <v>3510.3762620000002</v>
          </cell>
          <cell r="G30">
            <v>3901.5343639999987</v>
          </cell>
          <cell r="H30">
            <v>0.51513784908384452</v>
          </cell>
        </row>
        <row r="31">
          <cell r="C31" t="str">
            <v xml:space="preserve">(*) Mensual </v>
          </cell>
        </row>
      </sheetData>
      <sheetData sheetId="13" refreshError="1"/>
      <sheetData sheetId="14" refreshError="1">
        <row r="12">
          <cell r="A12" t="str">
            <v>Dinámica de Cuota de Mercado</v>
          </cell>
        </row>
        <row r="14">
          <cell r="C14" t="str">
            <v>Var. Absoluta</v>
          </cell>
          <cell r="F14" t="str">
            <v>T%</v>
          </cell>
        </row>
        <row r="15">
          <cell r="C15" t="str">
            <v>Jun-98/Dic-97</v>
          </cell>
          <cell r="D15" t="str">
            <v>Jul-98/Jun-98</v>
          </cell>
          <cell r="E15" t="str">
            <v>Ago-98/Jul-98</v>
          </cell>
          <cell r="F15" t="str">
            <v>Jun-98/Dic-97</v>
          </cell>
          <cell r="G15" t="str">
            <v>Dic-97/Jun-97</v>
          </cell>
          <cell r="H15" t="str">
            <v>Jun-98/Dic-97</v>
          </cell>
        </row>
        <row r="16">
          <cell r="C16" t="str">
            <v>( Cifras en MM Bs. )</v>
          </cell>
          <cell r="F16" t="str">
            <v>( % )</v>
          </cell>
        </row>
        <row r="17">
          <cell r="B17" t="str">
            <v>Captaciones del Banco</v>
          </cell>
          <cell r="C17">
            <v>26170.718999999983</v>
          </cell>
          <cell r="D17">
            <v>-318.0559999999823</v>
          </cell>
          <cell r="E17">
            <v>12391.456000000006</v>
          </cell>
          <cell r="F17">
            <v>3.8400371739427501E-2</v>
          </cell>
          <cell r="G17" t="str">
            <v>N.A.</v>
          </cell>
          <cell r="H17" t="str">
            <v>N.A.</v>
          </cell>
        </row>
        <row r="18">
          <cell r="B18" t="str">
            <v>Captaciones del Sistema</v>
          </cell>
          <cell r="C18">
            <v>681522.54300000053</v>
          </cell>
          <cell r="D18">
            <v>-241250.07300000079</v>
          </cell>
          <cell r="E18">
            <v>-327420.22999999858</v>
          </cell>
          <cell r="F18">
            <v>1</v>
          </cell>
          <cell r="G18">
            <v>1</v>
          </cell>
          <cell r="H18">
            <v>1</v>
          </cell>
        </row>
        <row r="19">
          <cell r="A19" t="str">
            <v>|</v>
          </cell>
          <cell r="B19" t="str">
            <v>Captaciones a la Vista del Banco</v>
          </cell>
          <cell r="C19">
            <v>14946.603999999992</v>
          </cell>
          <cell r="D19">
            <v>-9438.44</v>
          </cell>
          <cell r="E19">
            <v>6587.19</v>
          </cell>
          <cell r="F19">
            <v>3.3840948864396474E-2</v>
          </cell>
          <cell r="G19" t="str">
            <v>N.A.</v>
          </cell>
          <cell r="H19" t="str">
            <v>N.A.</v>
          </cell>
        </row>
        <row r="20">
          <cell r="B20" t="str">
            <v>Captaciones a la Vista del Sistema</v>
          </cell>
          <cell r="C20">
            <v>441672.13099999912</v>
          </cell>
          <cell r="D20">
            <v>-398746.63100000005</v>
          </cell>
          <cell r="E20">
            <v>-317458.07999999914</v>
          </cell>
          <cell r="F20">
            <v>1</v>
          </cell>
          <cell r="G20">
            <v>1</v>
          </cell>
          <cell r="H20">
            <v>1</v>
          </cell>
        </row>
        <row r="21">
          <cell r="B21" t="str">
            <v>Captaciones de Ahorro del Banco</v>
          </cell>
          <cell r="C21">
            <v>-3347.3669999999984</v>
          </cell>
          <cell r="D21">
            <v>-4645.1389999999956</v>
          </cell>
          <cell r="E21">
            <v>348.44899999999325</v>
          </cell>
          <cell r="F21" t="str">
            <v>N.A.</v>
          </cell>
          <cell r="G21" t="str">
            <v>N.A.</v>
          </cell>
          <cell r="H21" t="str">
            <v>N.A.</v>
          </cell>
        </row>
        <row r="22">
          <cell r="B22" t="str">
            <v>Captaciones de Ahorro del Sistema</v>
          </cell>
          <cell r="C22">
            <v>-89402.654000000097</v>
          </cell>
          <cell r="D22">
            <v>-62668.63599999994</v>
          </cell>
          <cell r="E22">
            <v>-91793.589999999851</v>
          </cell>
          <cell r="F22">
            <v>1</v>
          </cell>
          <cell r="G22">
            <v>1</v>
          </cell>
          <cell r="H22">
            <v>1</v>
          </cell>
        </row>
        <row r="23">
          <cell r="B23" t="str">
            <v>Captaciones a Plazo del Banco</v>
          </cell>
          <cell r="C23">
            <v>14571.482000000004</v>
          </cell>
          <cell r="D23">
            <v>13765.523000000001</v>
          </cell>
          <cell r="E23">
            <v>5455.8169999999955</v>
          </cell>
          <cell r="F23">
            <v>4.4256177101172349E-2</v>
          </cell>
          <cell r="G23">
            <v>6.2523611248015989E-2</v>
          </cell>
          <cell r="H23">
            <v>6.6671404047148622E-2</v>
          </cell>
        </row>
        <row r="24">
          <cell r="B24" t="str">
            <v>Captaciones a Plazo del Sistema</v>
          </cell>
          <cell r="C24">
            <v>329253.06600000034</v>
          </cell>
          <cell r="D24">
            <v>220165.19399999967</v>
          </cell>
          <cell r="E24">
            <v>81831.439999999944</v>
          </cell>
          <cell r="F24">
            <v>1</v>
          </cell>
          <cell r="G24">
            <v>1</v>
          </cell>
          <cell r="H24">
            <v>1</v>
          </cell>
        </row>
        <row r="25">
          <cell r="B25" t="str">
            <v>Colocaciones del Banco</v>
          </cell>
          <cell r="C25">
            <v>33611.101000000024</v>
          </cell>
          <cell r="D25">
            <v>2721.4699999999721</v>
          </cell>
          <cell r="E25">
            <v>10661.14</v>
          </cell>
          <cell r="F25">
            <v>5.6894086774845483E-2</v>
          </cell>
          <cell r="G25" t="str">
            <v>N.A.</v>
          </cell>
          <cell r="H25" t="str">
            <v>N.A.</v>
          </cell>
        </row>
        <row r="26">
          <cell r="B26" t="str">
            <v>Colocaciones del Sistema</v>
          </cell>
          <cell r="C26">
            <v>590766.15700000059</v>
          </cell>
          <cell r="D26">
            <v>-114902.54700000118</v>
          </cell>
          <cell r="E26">
            <v>-20584.709999999031</v>
          </cell>
          <cell r="F26">
            <v>1</v>
          </cell>
          <cell r="G26">
            <v>1</v>
          </cell>
          <cell r="H26">
            <v>1</v>
          </cell>
        </row>
      </sheetData>
      <sheetData sheetId="15" refreshError="1"/>
      <sheetData sheetId="16" refreshError="1"/>
      <sheetData sheetId="17" refreshError="1"/>
      <sheetData sheetId="18" refreshError="1">
        <row r="5">
          <cell r="F5" t="str">
            <v>Comparación</v>
          </cell>
        </row>
        <row r="6">
          <cell r="F6" t="str">
            <v>Medianos</v>
          </cell>
          <cell r="G6" t="str">
            <v>Privada</v>
          </cell>
        </row>
        <row r="7">
          <cell r="B7" t="str">
            <v xml:space="preserve">C a l i d a d   d e l   A c t i v o </v>
          </cell>
          <cell r="C7">
            <v>35947</v>
          </cell>
          <cell r="D7">
            <v>35977</v>
          </cell>
          <cell r="E7">
            <v>36008</v>
          </cell>
          <cell r="F7">
            <v>36008</v>
          </cell>
        </row>
        <row r="8">
          <cell r="B8" t="str">
            <v>1.- Cartera de Crédito Neta</v>
          </cell>
          <cell r="C8">
            <v>299836</v>
          </cell>
          <cell r="D8">
            <v>302557.92</v>
          </cell>
          <cell r="E8">
            <v>313219.06</v>
          </cell>
          <cell r="F8">
            <v>1087133.52</v>
          </cell>
          <cell r="G8">
            <v>3282186.39</v>
          </cell>
        </row>
        <row r="9">
          <cell r="B9" t="str">
            <v>2.- Cartera de Crédito Bruta</v>
          </cell>
          <cell r="C9">
            <v>303630</v>
          </cell>
          <cell r="D9">
            <v>306055.40599999996</v>
          </cell>
          <cell r="E9">
            <v>316885.49</v>
          </cell>
          <cell r="F9">
            <v>1098872.8799999999</v>
          </cell>
          <cell r="G9">
            <v>3332640.48</v>
          </cell>
        </row>
        <row r="10">
          <cell r="B10" t="str">
            <v>3.- Cartera Inmovilizada Neta</v>
          </cell>
          <cell r="C10">
            <v>-1661</v>
          </cell>
          <cell r="D10">
            <v>-1106.8900000000001</v>
          </cell>
          <cell r="E10">
            <v>-448.51</v>
          </cell>
          <cell r="F10">
            <v>-3468.06</v>
          </cell>
          <cell r="G10">
            <v>-21810.49</v>
          </cell>
        </row>
        <row r="11">
          <cell r="B11" t="str">
            <v>4.- Indice de Morosidad</v>
          </cell>
          <cell r="C11">
            <v>-5.5385066957207999E-3</v>
          </cell>
          <cell r="D11">
            <v>-3.6584400104284149E-3</v>
          </cell>
          <cell r="E11">
            <v>-1.4319371241328679E-3</v>
          </cell>
          <cell r="F11">
            <v>-3.1900957299154983E-3</v>
          </cell>
          <cell r="G11">
            <v>-6.6451101212445171E-3</v>
          </cell>
        </row>
        <row r="12">
          <cell r="B12" t="str">
            <v>5.- Prop.Demanda Endóg. Fondos</v>
          </cell>
          <cell r="C12">
            <v>0.15629999999999999</v>
          </cell>
          <cell r="D12">
            <v>0.15011236510777468</v>
          </cell>
          <cell r="E12">
            <v>0.16287744915653626</v>
          </cell>
          <cell r="F12">
            <v>0.2394</v>
          </cell>
          <cell r="G12">
            <v>0.16550000000000001</v>
          </cell>
        </row>
        <row r="13">
          <cell r="B13" t="str">
            <v>6.- Prov.Ctra.Créd. s/Ctra Cred.B</v>
          </cell>
          <cell r="C13">
            <v>2.90122089435608E-2</v>
          </cell>
          <cell r="D13">
            <v>3.0809640395634774E-2</v>
          </cell>
          <cell r="E13">
            <v>3.1831119815552297E-2</v>
          </cell>
          <cell r="F13">
            <v>3.9667900439948986E-2</v>
          </cell>
          <cell r="G13">
            <v>4.1538816092157656E-2</v>
          </cell>
        </row>
        <row r="14">
          <cell r="B14" t="str">
            <v>7.- Prov.Ctra.Créd. s/Ctra.inmv.B</v>
          </cell>
          <cell r="C14">
            <v>1.23251030654031</v>
          </cell>
          <cell r="D14">
            <v>1.1329986289086047</v>
          </cell>
          <cell r="E14">
            <v>1.046534091557545</v>
          </cell>
          <cell r="F14">
            <v>1.0864380368636397</v>
          </cell>
          <cell r="G14">
            <v>1.1870163333360486</v>
          </cell>
        </row>
        <row r="15">
          <cell r="B15" t="str">
            <v>8.- Vulnerabilidad del Patrimonio</v>
          </cell>
          <cell r="C15">
            <v>-2.7642819958070001E-2</v>
          </cell>
          <cell r="D15">
            <v>-1.7389473220511296E-2</v>
          </cell>
          <cell r="E15">
            <v>-6.8557412992876331E-3</v>
          </cell>
          <cell r="F15">
            <v>-1.2045479442424838E-2</v>
          </cell>
          <cell r="G15">
            <v>-2.7897172692103157E-2</v>
          </cell>
        </row>
        <row r="16">
          <cell r="B16" t="str">
            <v>9.- % de Otros Activos en Tot.Activ.</v>
          </cell>
          <cell r="C16">
            <v>9.9425935833716006E-3</v>
          </cell>
          <cell r="D16">
            <v>1.1352537905957253E-2</v>
          </cell>
          <cell r="E16">
            <v>1.5148858426140303E-2</v>
          </cell>
          <cell r="F16">
            <v>2.2684911937073896E-2</v>
          </cell>
          <cell r="G16">
            <v>1.726791380109929E-2</v>
          </cell>
        </row>
        <row r="17">
          <cell r="B17" t="str">
            <v>10.-% de Acts.Inmov.en T.A. Neto</v>
          </cell>
          <cell r="C17">
            <v>9.2922532322957496E-2</v>
          </cell>
          <cell r="D17">
            <v>9.3814880069657075E-2</v>
          </cell>
          <cell r="E17">
            <v>0.10302481159078078</v>
          </cell>
          <cell r="F17">
            <v>0.15031540974692292</v>
          </cell>
          <cell r="G17">
            <v>0.12173410943846728</v>
          </cell>
        </row>
        <row r="18">
          <cell r="B18" t="str">
            <v>11.-% de Acts.Inmov.en T.A. Bruto</v>
          </cell>
          <cell r="C18">
            <v>0.11911304035224</v>
          </cell>
          <cell r="D18">
            <v>0.12148896913144704</v>
          </cell>
          <cell r="E18">
            <v>0.13325109126824847</v>
          </cell>
          <cell r="F18">
            <v>0.17906832897850458</v>
          </cell>
          <cell r="G18">
            <v>0.15047154065256987</v>
          </cell>
        </row>
        <row r="19">
          <cell r="B19" t="str">
            <v>12.-% de Acts Fijos en el Tot.Acts</v>
          </cell>
          <cell r="C19">
            <v>4.1540025367008702E-2</v>
          </cell>
          <cell r="D19">
            <v>4.2113645763469792E-2</v>
          </cell>
          <cell r="E19">
            <v>4.1296699916880973E-2</v>
          </cell>
          <cell r="F19">
            <v>5.5971674204437494E-2</v>
          </cell>
          <cell r="G19">
            <v>4.6619923104098598E-2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6">
          <cell r="B6" t="str">
            <v xml:space="preserve">                                                                                      (%)</v>
          </cell>
        </row>
        <row r="8">
          <cell r="F8" t="str">
            <v>Estrato de Comp.</v>
          </cell>
        </row>
        <row r="9">
          <cell r="F9" t="str">
            <v>Medianos</v>
          </cell>
          <cell r="G9" t="str">
            <v>Privada</v>
          </cell>
        </row>
        <row r="10">
          <cell r="B10" t="str">
            <v>Tasa Activa Promedio Ponderada</v>
          </cell>
          <cell r="C10">
            <v>35947</v>
          </cell>
          <cell r="D10">
            <v>35977</v>
          </cell>
          <cell r="E10">
            <v>36008</v>
          </cell>
          <cell r="F10">
            <v>35976</v>
          </cell>
        </row>
        <row r="11">
          <cell r="B11" t="str">
            <v>Cartera de Crédito</v>
          </cell>
          <cell r="C11">
            <v>0.34807117034667751</v>
          </cell>
          <cell r="D11">
            <v>0.45006481417329208</v>
          </cell>
          <cell r="E11">
            <v>0.46089856811889068</v>
          </cell>
          <cell r="F11">
            <v>0.35566837657182138</v>
          </cell>
          <cell r="G11">
            <v>0.38457824796819884</v>
          </cell>
        </row>
        <row r="12">
          <cell r="B12" t="str">
            <v>Cartera de Inversiones</v>
          </cell>
          <cell r="C12">
            <v>0.25560206086921078</v>
          </cell>
          <cell r="D12">
            <v>0.27242007731153806</v>
          </cell>
          <cell r="E12">
            <v>0.36082035881723945</v>
          </cell>
          <cell r="F12">
            <v>0.32787462026112268</v>
          </cell>
          <cell r="G12">
            <v>0.29674160230209612</v>
          </cell>
        </row>
        <row r="13">
          <cell r="B13" t="str">
            <v>% de Activos Productivos</v>
          </cell>
        </row>
        <row r="14">
          <cell r="B14" t="str">
            <v>Cartera de Crédito</v>
          </cell>
          <cell r="C14">
            <v>0.95132630828957632</v>
          </cell>
          <cell r="D14">
            <v>0.95459058530801622</v>
          </cell>
          <cell r="E14">
            <v>0.95767363064540578</v>
          </cell>
          <cell r="F14">
            <v>0.88123364906752244</v>
          </cell>
          <cell r="G14">
            <v>0.88236111649712501</v>
          </cell>
        </row>
        <row r="15">
          <cell r="B15" t="str">
            <v>Cartera de Inversiones</v>
          </cell>
          <cell r="C15">
            <v>7.9624113996626722E-2</v>
          </cell>
          <cell r="D15">
            <v>7.7328062955459978E-2</v>
          </cell>
          <cell r="E15">
            <v>7.5173370900748299E-2</v>
          </cell>
          <cell r="F15">
            <v>0.23220421718609718</v>
          </cell>
          <cell r="G15">
            <v>0.21417465910999037</v>
          </cell>
        </row>
        <row r="16">
          <cell r="B16" t="str">
            <v>Ing. como % de los Activos Productivos</v>
          </cell>
        </row>
        <row r="17">
          <cell r="B17" t="str">
            <v>Cartera de Crédito</v>
          </cell>
          <cell r="C17">
            <v>0.33112926150793698</v>
          </cell>
          <cell r="D17">
            <v>0.42962763438822643</v>
          </cell>
          <cell r="E17">
            <v>0.44139040508968691</v>
          </cell>
          <cell r="F17">
            <v>0.31342694134430787</v>
          </cell>
          <cell r="G17">
            <v>0.33933689225772812</v>
          </cell>
        </row>
        <row r="18">
          <cell r="B18" t="str">
            <v>Cartera de Inversiones</v>
          </cell>
          <cell r="C18">
            <v>2.0352087632422761E-2</v>
          </cell>
          <cell r="D18">
            <v>2.106571688867789E-2</v>
          </cell>
          <cell r="E18">
            <v>2.7124082661909427E-2</v>
          </cell>
          <cell r="F18">
            <v>7.6133869532922865E-2</v>
          </cell>
          <cell r="G18">
            <v>6.3554531516803764E-2</v>
          </cell>
        </row>
        <row r="19">
          <cell r="B19" t="str">
            <v>Otros Ingresos</v>
          </cell>
          <cell r="C19">
            <v>9.1883521387288395E-3</v>
          </cell>
          <cell r="D19">
            <v>1.1212189762240636E-2</v>
          </cell>
          <cell r="E19">
            <v>1.1043320116242469E-2</v>
          </cell>
          <cell r="F19">
            <v>3.4189092963117819E-2</v>
          </cell>
          <cell r="G19">
            <v>1.7547978897398588E-2</v>
          </cell>
        </row>
        <row r="20">
          <cell r="B20" t="str">
            <v>Relación de Apartados como % del Activo Productivo</v>
          </cell>
        </row>
        <row r="21">
          <cell r="B21" t="str">
            <v>Cartera de Crédito</v>
          </cell>
          <cell r="C21">
            <v>1.7116267617867477E-2</v>
          </cell>
          <cell r="D21">
            <v>2.1613139690559561E-2</v>
          </cell>
          <cell r="E21">
            <v>2.335845039608174E-2</v>
          </cell>
          <cell r="F21">
            <v>1.7557869707598713E-2</v>
          </cell>
          <cell r="G21">
            <v>2.5612600317922257E-2</v>
          </cell>
        </row>
        <row r="22">
          <cell r="B22" t="str">
            <v>Cartera de Inversiones</v>
          </cell>
          <cell r="C22">
            <v>3.153118303124907E-3</v>
          </cell>
          <cell r="D22">
            <v>1.5565206814029283E-3</v>
          </cell>
          <cell r="E22">
            <v>1.5416976179683274E-3</v>
          </cell>
          <cell r="F22">
            <v>8.6278284507616283E-3</v>
          </cell>
          <cell r="G22">
            <v>9.2454430800373126E-3</v>
          </cell>
        </row>
        <row r="23">
          <cell r="B23" t="str">
            <v>Otros Ingresos</v>
          </cell>
          <cell r="C23">
            <v>1.8296491439544125E-2</v>
          </cell>
          <cell r="D23">
            <v>1.3722422479367358E-2</v>
          </cell>
          <cell r="E23">
            <v>2.2693009117229882E-2</v>
          </cell>
          <cell r="F23">
            <v>9.0568911556753503E-3</v>
          </cell>
          <cell r="G23">
            <v>8.611235723781618E-3</v>
          </cell>
        </row>
        <row r="24">
          <cell r="B24" t="str">
            <v>Ing. Financ. Neto como % de los Activos Productivos</v>
          </cell>
        </row>
        <row r="25">
          <cell r="B25" t="str">
            <v>Cartera de Crédito</v>
          </cell>
          <cell r="C25">
            <v>0.31401299389006948</v>
          </cell>
          <cell r="D25">
            <v>0.40801449469766687</v>
          </cell>
          <cell r="E25">
            <v>0.41803195469360516</v>
          </cell>
          <cell r="F25">
            <v>0.29586907163670917</v>
          </cell>
          <cell r="G25">
            <v>0.31372429193980589</v>
          </cell>
        </row>
        <row r="26">
          <cell r="B26" t="str">
            <v>Cartera de Inversiones</v>
          </cell>
          <cell r="C26">
            <v>1.7198969329297854E-2</v>
          </cell>
          <cell r="D26">
            <v>1.9509196207274961E-2</v>
          </cell>
          <cell r="E26">
            <v>2.55823850439411E-2</v>
          </cell>
          <cell r="F26">
            <v>6.7506041082161239E-2</v>
          </cell>
          <cell r="G26">
            <v>5.4309088436766448E-2</v>
          </cell>
        </row>
        <row r="27">
          <cell r="B27" t="str">
            <v>Otros Ingresos</v>
          </cell>
          <cell r="C27">
            <v>-9.1081393008152853E-3</v>
          </cell>
          <cell r="D27">
            <v>-2.510232717126722E-3</v>
          </cell>
          <cell r="E27">
            <v>-1.1649689000987413E-2</v>
          </cell>
          <cell r="F27">
            <v>2.5132201807442467E-2</v>
          </cell>
          <cell r="G27">
            <v>8.9367431736169702E-3</v>
          </cell>
        </row>
        <row r="28">
          <cell r="B28" t="str">
            <v>Ingr. Fciero Neto/Act. Produc</v>
          </cell>
          <cell r="C28">
            <v>0.32210382391855208</v>
          </cell>
          <cell r="D28">
            <v>0.42501345818781511</v>
          </cell>
          <cell r="E28">
            <v>0.43196465073655888</v>
          </cell>
          <cell r="F28">
            <v>0.38850731452631287</v>
          </cell>
          <cell r="G28">
            <v>0.37697012355018933</v>
          </cell>
        </row>
        <row r="29">
          <cell r="B29" t="str">
            <v>Tasa Pasiva Promedio Ponderada</v>
          </cell>
        </row>
        <row r="30">
          <cell r="B30" t="str">
            <v>Captaciones de Público (Vista remunerado, de ahorro y a plazo)</v>
          </cell>
          <cell r="C30">
            <v>0.12824418244135449</v>
          </cell>
          <cell r="D30">
            <v>0.20856302044520472</v>
          </cell>
          <cell r="E30">
            <v>0.21593932022450202</v>
          </cell>
          <cell r="F30">
            <v>0.1757237101271496</v>
          </cell>
          <cell r="G30">
            <v>0.17013547067656942</v>
          </cell>
        </row>
        <row r="31">
          <cell r="B31" t="str">
            <v>Otros Pasivos con Costo</v>
          </cell>
          <cell r="C31">
            <v>1.1234509999500564E-2</v>
          </cell>
          <cell r="D31">
            <v>5.5171299293213127E-2</v>
          </cell>
          <cell r="E31">
            <v>5.8134211679208063E-2</v>
          </cell>
          <cell r="F31">
            <v>7.6464649828819717E-2</v>
          </cell>
          <cell r="G31">
            <v>0.11192257838687279</v>
          </cell>
        </row>
        <row r="32">
          <cell r="B32" t="str">
            <v>Porcentaje de Pasivos con Costo</v>
          </cell>
        </row>
        <row r="33">
          <cell r="B33" t="str">
            <v>Captaciones de Público (Vista remunerado, de ahorro y a plazo)</v>
          </cell>
          <cell r="C33">
            <v>0.85728490675963021</v>
          </cell>
          <cell r="D33">
            <v>0.86021439337163896</v>
          </cell>
          <cell r="E33">
            <v>0.86416540011800502</v>
          </cell>
          <cell r="F33">
            <v>0.87491641533714148</v>
          </cell>
          <cell r="G33">
            <v>0.85265837602099592</v>
          </cell>
        </row>
        <row r="34">
          <cell r="B34" t="str">
            <v>Otros Pasivos con Costo</v>
          </cell>
          <cell r="C34">
            <v>0.14271509324036979</v>
          </cell>
          <cell r="D34">
            <v>0.13978560662836109</v>
          </cell>
          <cell r="E34">
            <v>0.1358345998819952</v>
          </cell>
          <cell r="F34">
            <v>0.12508358466285865</v>
          </cell>
          <cell r="G34">
            <v>0.14734162397900416</v>
          </cell>
        </row>
        <row r="35">
          <cell r="B35" t="str">
            <v>Tasa de Gasto Financiero Promedio</v>
          </cell>
        </row>
        <row r="36">
          <cell r="B36" t="str">
            <v>Captaciones de Público (Vista remunerado, de ahorro y a plazo)</v>
          </cell>
          <cell r="C36">
            <v>0.10994180198670159</v>
          </cell>
          <cell r="D36">
            <v>0.1794089121120285</v>
          </cell>
          <cell r="E36">
            <v>0.1866072890630168</v>
          </cell>
          <cell r="F36">
            <v>0.15374355855418867</v>
          </cell>
          <cell r="G36">
            <v>0.14506743413065146</v>
          </cell>
        </row>
        <row r="37">
          <cell r="B37" t="str">
            <v>Otros Pasivos con Costo</v>
          </cell>
          <cell r="C37">
            <v>1.6033341420885899E-3</v>
          </cell>
          <cell r="D37">
            <v>7.7121535401766667E-3</v>
          </cell>
          <cell r="E37">
            <v>7.8966373829004403E-3</v>
          </cell>
          <cell r="F37">
            <v>9.5644725005790115E-3</v>
          </cell>
          <cell r="G37">
            <v>1.6490854459439229E-2</v>
          </cell>
        </row>
        <row r="38">
          <cell r="B38" t="str">
            <v>Costo Promedio de los Fondos</v>
          </cell>
          <cell r="C38">
            <v>0.11154513612879018</v>
          </cell>
          <cell r="D38">
            <v>0.18712106565220515</v>
          </cell>
          <cell r="E38">
            <v>0.19450392644591724</v>
          </cell>
          <cell r="F38">
            <v>0.16330803105476768</v>
          </cell>
          <cell r="G38">
            <v>0.16155828859009069</v>
          </cell>
        </row>
        <row r="39">
          <cell r="B39" t="str">
            <v>Margen de Intermediacion</v>
          </cell>
          <cell r="C39">
            <v>0.21055868778976189</v>
          </cell>
          <cell r="D39">
            <v>0.23789239253560995</v>
          </cell>
          <cell r="E39">
            <v>0.23746072429064163</v>
          </cell>
          <cell r="F39">
            <v>0.22519928347154519</v>
          </cell>
          <cell r="G39">
            <v>0.21541183496009864</v>
          </cell>
        </row>
        <row r="40">
          <cell r="B40" t="str">
            <v>Porcentaje Total de Activos</v>
          </cell>
        </row>
        <row r="41">
          <cell r="B41" t="str">
            <v>Activos Productivos</v>
          </cell>
          <cell r="C41">
            <v>0.67833722667145779</v>
          </cell>
          <cell r="D41">
            <v>0.67744006910634202</v>
          </cell>
          <cell r="E41">
            <v>0.67708326127599416</v>
          </cell>
          <cell r="F41">
            <v>0.61567786624561316</v>
          </cell>
          <cell r="G41">
            <v>0.6322059952602922</v>
          </cell>
        </row>
        <row r="42">
          <cell r="B42" t="str">
            <v>Activos Improductivos</v>
          </cell>
          <cell r="C42">
            <v>0.32166277332854221</v>
          </cell>
          <cell r="D42">
            <v>0.32255993089365798</v>
          </cell>
          <cell r="E42">
            <v>0.32291673872400584</v>
          </cell>
          <cell r="F42">
            <v>0.38432213375438684</v>
          </cell>
          <cell r="G42">
            <v>0.3677940047397078</v>
          </cell>
        </row>
        <row r="43">
          <cell r="B43" t="str">
            <v>Aporte de los Activos Productivos</v>
          </cell>
          <cell r="C43">
            <v>0.14282979632688841</v>
          </cell>
          <cell r="D43">
            <v>0.16115783883919665</v>
          </cell>
          <cell r="E43">
            <v>0.16078068162766732</v>
          </cell>
          <cell r="F43">
            <v>0.13865021432780192</v>
          </cell>
          <cell r="G43">
            <v>0.13618465351179496</v>
          </cell>
        </row>
        <row r="44">
          <cell r="B44" t="str">
            <v>Activos Improductivos</v>
          </cell>
        </row>
        <row r="45">
          <cell r="B45" t="str">
            <v>Disponibilidades</v>
          </cell>
          <cell r="C45">
            <v>0.39723207101392</v>
          </cell>
          <cell r="D45">
            <v>0.37956610706666344</v>
          </cell>
          <cell r="E45">
            <v>0.36458837205901706</v>
          </cell>
          <cell r="F45">
            <v>0.38754251902021203</v>
          </cell>
          <cell r="G45">
            <v>0.43921279423765996</v>
          </cell>
        </row>
        <row r="46">
          <cell r="B46" t="str">
            <v>Otras Ctas por Cobrar</v>
          </cell>
          <cell r="C46">
            <v>2.9051696123119815E-2</v>
          </cell>
          <cell r="D46">
            <v>2.4318114343884246E-2</v>
          </cell>
          <cell r="E46">
            <v>3.3289464064038023E-2</v>
          </cell>
          <cell r="F46">
            <v>2.1825614402229934E-2</v>
          </cell>
          <cell r="G46">
            <v>2.1855743018562107E-2</v>
          </cell>
        </row>
        <row r="47">
          <cell r="B47" t="str">
            <v>Bienes Realizables</v>
          </cell>
          <cell r="C47">
            <v>2.8031115759879275E-3</v>
          </cell>
          <cell r="D47">
            <v>2.732959098583349E-3</v>
          </cell>
          <cell r="E47">
            <v>2.6935520986213907E-3</v>
          </cell>
          <cell r="F47">
            <v>1.382138233289792E-3</v>
          </cell>
          <cell r="G47">
            <v>6.158167710090031E-3</v>
          </cell>
        </row>
        <row r="48">
          <cell r="B48" t="str">
            <v>Bienes de Uso</v>
          </cell>
          <cell r="C48">
            <v>6.5728731816404706E-2</v>
          </cell>
          <cell r="D48">
            <v>6.5532132381402527E-2</v>
          </cell>
          <cell r="E48">
            <v>6.5096097827149355E-2</v>
          </cell>
          <cell r="F48">
            <v>8.5641326419368363E-2</v>
          </cell>
          <cell r="G48">
            <v>5.9977922531165372E-2</v>
          </cell>
        </row>
        <row r="49">
          <cell r="B49" t="str">
            <v xml:space="preserve">Otros Activos </v>
          </cell>
          <cell r="C49">
            <v>1.6319401428453218E-2</v>
          </cell>
          <cell r="D49">
            <v>1.840215979003209E-2</v>
          </cell>
          <cell r="E49">
            <v>2.486726085982793E-2</v>
          </cell>
          <cell r="F49">
            <v>3.5901223060011048E-2</v>
          </cell>
          <cell r="G49">
            <v>2.8035843013595862E-2</v>
          </cell>
        </row>
        <row r="50">
          <cell r="B50" t="str">
            <v>Peso de los Activos Improductivos</v>
          </cell>
          <cell r="C50">
            <v>-1.6836559539148796E-2</v>
          </cell>
          <cell r="D50">
            <v>-2.7215556094612365E-2</v>
          </cell>
          <cell r="E50">
            <v>-2.6660237834844266E-2</v>
          </cell>
          <cell r="F50">
            <v>-8.7548436919981012E-3</v>
          </cell>
          <cell r="G50">
            <v>-1.1838433163863026E-2</v>
          </cell>
        </row>
        <row r="51">
          <cell r="B51" t="str">
            <v>Margen en Activos</v>
          </cell>
          <cell r="C51">
            <v>0.15966635586603722</v>
          </cell>
          <cell r="D51">
            <v>0.18837339493380903</v>
          </cell>
          <cell r="E51">
            <v>0.18744091946251157</v>
          </cell>
          <cell r="F51">
            <v>0.14740505801980003</v>
          </cell>
          <cell r="G51">
            <v>0.14802308667565797</v>
          </cell>
        </row>
        <row r="52">
          <cell r="B52" t="str">
            <v>Otros Ingresos y Egresos (% ATP)</v>
          </cell>
        </row>
        <row r="53">
          <cell r="B53" t="str">
            <v>Otros Ingresos Operativos</v>
          </cell>
          <cell r="C53">
            <v>3.5124940866659474E-2</v>
          </cell>
          <cell r="D53">
            <v>2.7717340682964473E-2</v>
          </cell>
          <cell r="E53">
            <v>2.8281918094885786E-2</v>
          </cell>
          <cell r="F53">
            <v>3.2445951064022351E-2</v>
          </cell>
          <cell r="G53">
            <v>1.8146953672963151E-2</v>
          </cell>
        </row>
        <row r="54">
          <cell r="B54" t="str">
            <v>Ingresos Extraordinarios</v>
          </cell>
          <cell r="C54">
            <v>3.1889491257513423E-4</v>
          </cell>
          <cell r="D54">
            <v>1.6542577049095939E-4</v>
          </cell>
          <cell r="E54">
            <v>1.6271692581032644E-4</v>
          </cell>
          <cell r="F54">
            <v>5.6953968951355335E-3</v>
          </cell>
          <cell r="G54">
            <v>2.7376391711969052E-3</v>
          </cell>
        </row>
        <row r="55">
          <cell r="B55" t="str">
            <v>Gastos Extraordinarios</v>
          </cell>
          <cell r="C55">
            <v>8.3387329506675928E-4</v>
          </cell>
          <cell r="D55">
            <v>1.6286049592729374E-3</v>
          </cell>
          <cell r="E55">
            <v>1.1613200440228424E-3</v>
          </cell>
          <cell r="F55">
            <v>8.925154422420072E-4</v>
          </cell>
          <cell r="G55">
            <v>7.9391486155044996E-4</v>
          </cell>
        </row>
        <row r="56">
          <cell r="B56" t="str">
            <v>Gastos de Transformación</v>
          </cell>
          <cell r="C56">
            <v>0.11343228551052717</v>
          </cell>
          <cell r="D56">
            <v>0.12468507398451074</v>
          </cell>
          <cell r="E56">
            <v>0.12328317264256858</v>
          </cell>
          <cell r="F56">
            <v>0.12534194848974572</v>
          </cell>
          <cell r="G56">
            <v>0.10718353255735218</v>
          </cell>
        </row>
        <row r="57">
          <cell r="B57" t="str">
            <v>Gastos de personal</v>
          </cell>
          <cell r="C57">
            <v>4.8198474593856705E-2</v>
          </cell>
          <cell r="D57">
            <v>5.1972824408258095E-2</v>
          </cell>
          <cell r="E57">
            <v>5.1912710051686725E-2</v>
          </cell>
          <cell r="F57">
            <v>4.903887974340379E-2</v>
          </cell>
          <cell r="G57">
            <v>4.3276831951588088E-2</v>
          </cell>
        </row>
        <row r="58">
          <cell r="B58" t="str">
            <v xml:space="preserve">Gastos operativos  </v>
          </cell>
          <cell r="C58">
            <v>5.2228339619006373E-2</v>
          </cell>
          <cell r="D58">
            <v>5.8161188976293084E-2</v>
          </cell>
          <cell r="E58">
            <v>5.7243409013777315E-2</v>
          </cell>
          <cell r="F58">
            <v>6.3189237286334465E-2</v>
          </cell>
          <cell r="G58">
            <v>5.2391154281032672E-2</v>
          </cell>
        </row>
        <row r="59">
          <cell r="B59" t="str">
            <v>Gastos por aporte a Fogade</v>
          </cell>
          <cell r="C59">
            <v>1.2765974513374958E-2</v>
          </cell>
          <cell r="D59">
            <v>1.4311649863757561E-2</v>
          </cell>
          <cell r="E59">
            <v>1.3890978159296434E-2</v>
          </cell>
          <cell r="F59">
            <v>1.2868833535577018E-2</v>
          </cell>
          <cell r="G59">
            <v>1.1272667082141492E-2</v>
          </cell>
        </row>
        <row r="60">
          <cell r="B60" t="str">
            <v>Gastos por aporte a la Sudeban</v>
          </cell>
          <cell r="C60">
            <v>2.3949678428914558E-4</v>
          </cell>
          <cell r="D60">
            <v>2.3941073620201064E-4</v>
          </cell>
          <cell r="E60">
            <v>2.3607541780809067E-4</v>
          </cell>
          <cell r="F60">
            <v>2.4499792443045921E-4</v>
          </cell>
          <cell r="G60">
            <v>2.428792425899186E-4</v>
          </cell>
        </row>
        <row r="61">
          <cell r="B61" t="str">
            <v>Utilidad antes del ISRL</v>
          </cell>
          <cell r="C61">
            <v>8.0844032839677893E-2</v>
          </cell>
          <cell r="D61">
            <v>8.9942482443480756E-2</v>
          </cell>
          <cell r="E61">
            <v>9.1441061796616263E-2</v>
          </cell>
          <cell r="F61">
            <v>5.9311942046970184E-2</v>
          </cell>
          <cell r="G61">
            <v>6.0930232100915402E-2</v>
          </cell>
        </row>
        <row r="62">
          <cell r="B62" t="str">
            <v>Impuesto s/la Renta/Activo Total Promedio</v>
          </cell>
          <cell r="C62">
            <v>1.3265179391644519E-2</v>
          </cell>
          <cell r="D62">
            <v>6.5396271271089693E-3</v>
          </cell>
          <cell r="E62">
            <v>6.4485211934635373E-3</v>
          </cell>
          <cell r="F62">
            <v>2.9228546051727386E-3</v>
          </cell>
          <cell r="G62">
            <v>5.1600723309496816E-3</v>
          </cell>
        </row>
        <row r="63">
          <cell r="B63" t="str">
            <v>R.O.A.</v>
          </cell>
          <cell r="C63">
            <v>6.7578853448033369E-2</v>
          </cell>
          <cell r="D63">
            <v>8.3402855316371788E-2</v>
          </cell>
          <cell r="E63">
            <v>8.4992540603152728E-2</v>
          </cell>
          <cell r="F63">
            <v>5.6389087441797443E-2</v>
          </cell>
          <cell r="G63">
            <v>5.5770159769965723E-2</v>
          </cell>
        </row>
        <row r="64">
          <cell r="B64" t="str">
            <v>Apalancamiento Financiero ( Leverage Prom. )</v>
          </cell>
          <cell r="C64">
            <v>8.8197923505378331</v>
          </cell>
          <cell r="D64">
            <v>8.6433502063887957</v>
          </cell>
          <cell r="E64">
            <v>8.5820597443701345</v>
          </cell>
          <cell r="F64">
            <v>8.1260019006770676</v>
          </cell>
          <cell r="G64">
            <v>9.8871752179249839</v>
          </cell>
        </row>
        <row r="65">
          <cell r="B65" t="str">
            <v>R.O.E.</v>
          </cell>
          <cell r="C65">
            <v>0.59603145469908192</v>
          </cell>
          <cell r="D65">
            <v>0.72088008671217696</v>
          </cell>
          <cell r="E65">
            <v>0.72941106128206112</v>
          </cell>
          <cell r="F65">
            <v>0.45821783172949138</v>
          </cell>
          <cell r="G65">
            <v>0.55140934157732202</v>
          </cell>
        </row>
        <row r="66">
          <cell r="B66" t="str">
            <v>RENTABILIDAD RECURSOS PROPIOS</v>
          </cell>
          <cell r="C66">
            <v>0.59603188013954655</v>
          </cell>
          <cell r="D66">
            <v>0.72088029225504058</v>
          </cell>
          <cell r="E66">
            <v>0.72941210949210311</v>
          </cell>
          <cell r="F66">
            <v>0.45822356654587659</v>
          </cell>
          <cell r="G66">
            <v>0.551411697201039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B4" t="str">
            <v>INDICE DE SOLVENCIA</v>
          </cell>
          <cell r="J4" t="str">
            <v>INDICE DE CAPITALIZACION NETO</v>
          </cell>
          <cell r="Z4" t="str">
            <v>COBERTURA PATRIMONIAL AJUSTADA</v>
          </cell>
          <cell r="AH4" t="str">
            <v>PROPORCION DEMANDA ENDOGENA DE FONDOS</v>
          </cell>
          <cell r="AP4" t="str">
            <v>% DE ACTIVOS INMOVILIZADOS EN EL TOTAL ACTIVO</v>
          </cell>
          <cell r="AX4" t="str">
            <v>% DE ACTIVOS INMOVILIZADOS EN EL TOTAL ACTIVO</v>
          </cell>
        </row>
        <row r="5">
          <cell r="B5" t="str">
            <v>Agosto-98/Junio-97</v>
          </cell>
          <cell r="J5" t="str">
            <v>Agosto-98/Julio-97</v>
          </cell>
          <cell r="Z5" t="str">
            <v>Agosto-98/Junio-98</v>
          </cell>
          <cell r="AH5" t="str">
            <v>Agosto-98/Agosto-97</v>
          </cell>
          <cell r="AP5" t="str">
            <v>(Expresado en Términos Netos)</v>
          </cell>
          <cell r="AX5" t="str">
            <v>(Expresado en Términos Brutos)</v>
          </cell>
          <cell r="BF5" t="str">
            <v>INTERMEDIACION EN CREDITOS</v>
          </cell>
          <cell r="BN5" t="str">
            <v>INTERMEDIACION EN INVERSIONES</v>
          </cell>
          <cell r="BV5" t="str">
            <v>BANCA UNIVERSAL Y COMERCIAL</v>
          </cell>
        </row>
        <row r="6">
          <cell r="R6" t="str">
            <v>Agosto-98/Junio-98</v>
          </cell>
          <cell r="AB6" t="str">
            <v>COBERTURA</v>
          </cell>
          <cell r="AD6" t="str">
            <v>COBERTURA</v>
          </cell>
          <cell r="AJ6" t="str">
            <v>PROPORCION</v>
          </cell>
          <cell r="AL6" t="str">
            <v>PROPORCION</v>
          </cell>
          <cell r="AP6" t="str">
            <v>Agosto-98/Junio-98</v>
          </cell>
          <cell r="AX6" t="str">
            <v>Agosto-98/Junio-98</v>
          </cell>
          <cell r="BF6" t="str">
            <v>Agosto-98/Junio-98</v>
          </cell>
          <cell r="BN6" t="str">
            <v>Agosto-98/Junio-98</v>
          </cell>
          <cell r="BV6" t="str">
            <v>PRUEBA ACIDA DE LIQUIDEZ</v>
          </cell>
        </row>
        <row r="7">
          <cell r="L7" t="str">
            <v>INDICE DE</v>
          </cell>
          <cell r="N7" t="str">
            <v>INDICE DE</v>
          </cell>
          <cell r="AB7" t="str">
            <v>PATRIMONIAL</v>
          </cell>
          <cell r="AD7" t="str">
            <v>PATRIMONIAL</v>
          </cell>
          <cell r="AJ7" t="str">
            <v xml:space="preserve">DEMANDA </v>
          </cell>
          <cell r="AL7" t="str">
            <v xml:space="preserve">DEMANDA </v>
          </cell>
          <cell r="BV7" t="str">
            <v>Agosto-98/Junio-98</v>
          </cell>
        </row>
        <row r="8">
          <cell r="D8" t="str">
            <v xml:space="preserve">INDICE DE </v>
          </cell>
          <cell r="F8" t="str">
            <v xml:space="preserve">INDICE DE </v>
          </cell>
          <cell r="L8" t="str">
            <v>CAPITALIZACION</v>
          </cell>
          <cell r="N8" t="str">
            <v>CAPITALIZACION</v>
          </cell>
          <cell r="R8" t="str">
            <v>BANCOS</v>
          </cell>
          <cell r="T8" t="str">
            <v>APALANCAMIENTO</v>
          </cell>
          <cell r="V8" t="str">
            <v>APALANCAMIENTO</v>
          </cell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AH8" t="str">
            <v>BANCOS</v>
          </cell>
          <cell r="AI8" t="str">
            <v>RK</v>
          </cell>
          <cell r="AJ8" t="str">
            <v>ENDOGENA</v>
          </cell>
          <cell r="AK8" t="str">
            <v>RK</v>
          </cell>
          <cell r="AL8" t="str">
            <v>ENDOGENA</v>
          </cell>
          <cell r="AP8" t="str">
            <v>BANCOS</v>
          </cell>
          <cell r="AR8" t="str">
            <v>% de Activos</v>
          </cell>
          <cell r="AT8" t="str">
            <v>% de Activos</v>
          </cell>
          <cell r="AX8" t="str">
            <v>BANCOS</v>
          </cell>
          <cell r="AZ8" t="str">
            <v>% de Activos</v>
          </cell>
          <cell r="BB8" t="str">
            <v>% de Activos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  <cell r="BN8" t="str">
            <v>BANCOS</v>
          </cell>
          <cell r="BP8" t="str">
            <v>Intermediación</v>
          </cell>
          <cell r="BR8" t="str">
            <v>Intermediación</v>
          </cell>
          <cell r="BV8" t="str">
            <v>BANCOS</v>
          </cell>
          <cell r="BX8" t="str">
            <v>Prueba Acida</v>
          </cell>
          <cell r="BZ8" t="str">
            <v>Prueba Acida</v>
          </cell>
        </row>
        <row r="9">
          <cell r="B9" t="str">
            <v>BANCOS</v>
          </cell>
          <cell r="C9" t="str">
            <v>RK</v>
          </cell>
          <cell r="D9" t="str">
            <v>SOLVENCIA</v>
          </cell>
          <cell r="E9" t="str">
            <v>RK</v>
          </cell>
          <cell r="F9" t="str">
            <v>SOLVENCIA</v>
          </cell>
          <cell r="J9" t="str">
            <v>BANCOS</v>
          </cell>
          <cell r="K9" t="str">
            <v>RK</v>
          </cell>
          <cell r="L9" t="str">
            <v>NETO</v>
          </cell>
          <cell r="M9" t="str">
            <v>RK</v>
          </cell>
          <cell r="N9" t="str">
            <v>NETO</v>
          </cell>
          <cell r="S9" t="str">
            <v>RK</v>
          </cell>
          <cell r="T9" t="str">
            <v>FINANCIERO</v>
          </cell>
          <cell r="U9" t="str">
            <v>RK</v>
          </cell>
          <cell r="V9" t="str">
            <v>FINANCIERO</v>
          </cell>
          <cell r="AB9" t="str">
            <v>AJUSTADA</v>
          </cell>
          <cell r="AD9" t="str">
            <v>AJUSTADA</v>
          </cell>
          <cell r="AJ9" t="str">
            <v>DE FONDOS</v>
          </cell>
          <cell r="AL9" t="str">
            <v>DE FONDOS</v>
          </cell>
          <cell r="AQ9" t="str">
            <v>RK</v>
          </cell>
          <cell r="AR9" t="str">
            <v>Inmovilizados</v>
          </cell>
          <cell r="AS9" t="str">
            <v>RK</v>
          </cell>
          <cell r="AT9" t="str">
            <v>Inmovilizados</v>
          </cell>
          <cell r="AY9" t="str">
            <v>RK</v>
          </cell>
          <cell r="AZ9" t="str">
            <v>Inmovilizados</v>
          </cell>
          <cell r="BA9" t="str">
            <v>RK</v>
          </cell>
          <cell r="BB9" t="str">
            <v>Inmovilizados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  <cell r="BO9" t="str">
            <v>RK</v>
          </cell>
          <cell r="BP9" t="str">
            <v>en Inversiones</v>
          </cell>
          <cell r="BQ9" t="str">
            <v>RK</v>
          </cell>
          <cell r="BR9" t="str">
            <v>en Inversiones</v>
          </cell>
          <cell r="BW9" t="str">
            <v>RK</v>
          </cell>
          <cell r="BX9" t="str">
            <v>de Liquidez</v>
          </cell>
          <cell r="BY9" t="str">
            <v>RK</v>
          </cell>
          <cell r="BZ9" t="str">
            <v>de Liquidez</v>
          </cell>
        </row>
        <row r="10">
          <cell r="C10">
            <v>35976</v>
          </cell>
          <cell r="E10">
            <v>36007</v>
          </cell>
          <cell r="L10">
            <v>35976</v>
          </cell>
          <cell r="N10">
            <v>36006</v>
          </cell>
          <cell r="S10">
            <v>35976</v>
          </cell>
          <cell r="U10">
            <v>35977</v>
          </cell>
          <cell r="AA10">
            <v>35947</v>
          </cell>
          <cell r="AC10">
            <v>36007</v>
          </cell>
          <cell r="AJ10" t="str">
            <v>jun-98/Jun-97</v>
          </cell>
          <cell r="AL10" t="str">
            <v>jul-98/Jul-97</v>
          </cell>
          <cell r="AQ10">
            <v>35947</v>
          </cell>
          <cell r="AS10">
            <v>36006</v>
          </cell>
          <cell r="AY10">
            <v>35947</v>
          </cell>
          <cell r="BA10">
            <v>35977</v>
          </cell>
          <cell r="BG10">
            <v>35947</v>
          </cell>
          <cell r="BI10">
            <v>35977</v>
          </cell>
          <cell r="BO10">
            <v>35947</v>
          </cell>
          <cell r="BQ10">
            <v>35977</v>
          </cell>
          <cell r="BW10">
            <v>35582</v>
          </cell>
          <cell r="BY10">
            <v>35612</v>
          </cell>
        </row>
        <row r="12">
          <cell r="B12" t="str">
            <v>ABN AMRO BANK</v>
          </cell>
          <cell r="C12">
            <v>41</v>
          </cell>
          <cell r="D12">
            <v>4.875591633834845E-2</v>
          </cell>
          <cell r="E12">
            <v>41</v>
          </cell>
          <cell r="F12">
            <v>4.302849107168287E-2</v>
          </cell>
          <cell r="J12" t="str">
            <v>ABN AMRO BANK</v>
          </cell>
          <cell r="K12">
            <v>39</v>
          </cell>
          <cell r="L12">
            <v>2.9453965369778231E-2</v>
          </cell>
          <cell r="M12">
            <v>39</v>
          </cell>
          <cell r="N12">
            <v>2.2455680055248308E-2</v>
          </cell>
          <cell r="R12" t="str">
            <v>ABN AMRO BANK</v>
          </cell>
          <cell r="S12">
            <v>39</v>
          </cell>
          <cell r="T12">
            <v>33.951285928585627</v>
          </cell>
          <cell r="U12">
            <v>39</v>
          </cell>
          <cell r="V12">
            <v>44.532162799775975</v>
          </cell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AH12" t="str">
            <v>ABN AMRO BANK</v>
          </cell>
          <cell r="AI12">
            <v>13</v>
          </cell>
          <cell r="AJ12">
            <v>3.9078891392144793E-2</v>
          </cell>
          <cell r="AK12">
            <v>17</v>
          </cell>
          <cell r="AL12">
            <v>5.3337988457149273E-2</v>
          </cell>
          <cell r="AP12" t="str">
            <v>ABN AMRO BANK</v>
          </cell>
          <cell r="AQ12">
            <v>10</v>
          </cell>
          <cell r="AR12">
            <v>4.6976198660537212E-2</v>
          </cell>
          <cell r="AS12">
            <v>14</v>
          </cell>
          <cell r="AT12">
            <v>5.6359034999593272E-2</v>
          </cell>
          <cell r="AX12" t="str">
            <v>ABN AMRO BANK</v>
          </cell>
          <cell r="AY12">
            <v>9</v>
          </cell>
          <cell r="AZ12">
            <v>6.6645828060725332E-2</v>
          </cell>
          <cell r="BA12">
            <v>11</v>
          </cell>
          <cell r="BB12">
            <v>7.7779127857287897E-2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  <cell r="BN12" t="str">
            <v>ABN AMRO BANK</v>
          </cell>
          <cell r="BO12">
            <v>7</v>
          </cell>
          <cell r="BP12">
            <v>0.66482272241891249</v>
          </cell>
          <cell r="BQ12">
            <v>4</v>
          </cell>
          <cell r="BR12">
            <v>1.081522145623198</v>
          </cell>
          <cell r="BV12" t="str">
            <v>ABN AMRO BANK</v>
          </cell>
          <cell r="BW12">
            <v>35</v>
          </cell>
          <cell r="BX12">
            <v>0.1447809450034474</v>
          </cell>
          <cell r="BY12">
            <v>36</v>
          </cell>
          <cell r="BZ12">
            <v>0.14945004790100971</v>
          </cell>
        </row>
        <row r="13">
          <cell r="B13" t="str">
            <v>BANCOEX</v>
          </cell>
          <cell r="C13">
            <v>1</v>
          </cell>
          <cell r="D13">
            <v>0.97204244574407994</v>
          </cell>
          <cell r="E13">
            <v>1</v>
          </cell>
          <cell r="F13">
            <v>0.96988185748769562</v>
          </cell>
          <cell r="J13" t="str">
            <v>BANCOEX</v>
          </cell>
          <cell r="K13">
            <v>1</v>
          </cell>
          <cell r="L13">
            <v>0.96098747430221976</v>
          </cell>
          <cell r="M13">
            <v>1</v>
          </cell>
          <cell r="N13">
            <v>0.96527223963720665</v>
          </cell>
          <cell r="R13" t="str">
            <v>BANCOEX</v>
          </cell>
          <cell r="S13">
            <v>1</v>
          </cell>
          <cell r="T13">
            <v>1.04059628948453</v>
          </cell>
          <cell r="U13">
            <v>1</v>
          </cell>
          <cell r="V13">
            <v>1.0359771667895947</v>
          </cell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AH13" t="str">
            <v>BANCOEX</v>
          </cell>
          <cell r="AI13">
            <v>41</v>
          </cell>
          <cell r="AJ13" t="str">
            <v>NA</v>
          </cell>
          <cell r="AK13">
            <v>8</v>
          </cell>
          <cell r="AL13">
            <v>4.775458840732192E-3</v>
          </cell>
          <cell r="AP13" t="str">
            <v>BANCOEX</v>
          </cell>
          <cell r="AQ13">
            <v>2</v>
          </cell>
          <cell r="AR13">
            <v>1.1503762262757159E-2</v>
          </cell>
          <cell r="AS13">
            <v>1</v>
          </cell>
          <cell r="AT13">
            <v>4.775458840732192E-3</v>
          </cell>
          <cell r="AX13" t="str">
            <v>BANCOEX</v>
          </cell>
          <cell r="AY13">
            <v>7</v>
          </cell>
          <cell r="AZ13">
            <v>4.2492223718404193E-2</v>
          </cell>
          <cell r="BA13">
            <v>5</v>
          </cell>
          <cell r="BB13">
            <v>4.7649314714027821E-2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  <cell r="BN13" t="str">
            <v>BANCOEX</v>
          </cell>
          <cell r="BO13">
            <v>41</v>
          </cell>
          <cell r="BP13" t="str">
            <v>NA</v>
          </cell>
          <cell r="BQ13">
            <v>41</v>
          </cell>
          <cell r="BR13" t="str">
            <v>NA</v>
          </cell>
          <cell r="BV13" t="str">
            <v>BANCOEX</v>
          </cell>
          <cell r="BW13">
            <v>41</v>
          </cell>
          <cell r="BX13" t="str">
            <v>NA</v>
          </cell>
          <cell r="BY13">
            <v>41</v>
          </cell>
          <cell r="BZ13" t="str">
            <v>NA</v>
          </cell>
        </row>
        <row r="14">
          <cell r="B14" t="str">
            <v xml:space="preserve">BANESCO               </v>
          </cell>
          <cell r="C14">
            <v>25</v>
          </cell>
          <cell r="D14">
            <v>0.12091369826055252</v>
          </cell>
          <cell r="E14">
            <v>26</v>
          </cell>
          <cell r="F14">
            <v>0.12295056590809381</v>
          </cell>
          <cell r="J14" t="str">
            <v xml:space="preserve">BANESCO               </v>
          </cell>
          <cell r="K14">
            <v>22</v>
          </cell>
          <cell r="L14">
            <v>9.2914296556023318E-2</v>
          </cell>
          <cell r="M14">
            <v>23</v>
          </cell>
          <cell r="N14">
            <v>9.3889150098147245E-2</v>
          </cell>
          <cell r="R14" t="str">
            <v xml:space="preserve">BANESCO               </v>
          </cell>
          <cell r="S14">
            <v>22</v>
          </cell>
          <cell r="T14">
            <v>10.762606370237577</v>
          </cell>
          <cell r="U14">
            <v>23</v>
          </cell>
          <cell r="V14">
            <v>10.650857942101378</v>
          </cell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AH14" t="str">
            <v xml:space="preserve">BANESCO               </v>
          </cell>
          <cell r="AI14">
            <v>37</v>
          </cell>
          <cell r="AJ14">
            <v>0.39778098017190766</v>
          </cell>
          <cell r="AK14">
            <v>38</v>
          </cell>
          <cell r="AL14">
            <v>0.55335025688386552</v>
          </cell>
          <cell r="AP14" t="str">
            <v xml:space="preserve">BANESCO               </v>
          </cell>
          <cell r="AQ14">
            <v>39</v>
          </cell>
          <cell r="AR14">
            <v>0.19674093483865904</v>
          </cell>
          <cell r="AS14">
            <v>39</v>
          </cell>
          <cell r="AT14">
            <v>0.20550791686573555</v>
          </cell>
          <cell r="AX14" t="str">
            <v xml:space="preserve">BANESCO               </v>
          </cell>
          <cell r="AY14">
            <v>38</v>
          </cell>
          <cell r="AZ14">
            <v>0.22360249192661383</v>
          </cell>
          <cell r="BA14">
            <v>38</v>
          </cell>
          <cell r="BB14">
            <v>0.2324755795378933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  <cell r="BN14" t="str">
            <v xml:space="preserve">BANESCO               </v>
          </cell>
          <cell r="BO14">
            <v>22</v>
          </cell>
          <cell r="BP14">
            <v>0.22726865684288608</v>
          </cell>
          <cell r="BQ14">
            <v>25</v>
          </cell>
          <cell r="BR14">
            <v>0.2114783564479816</v>
          </cell>
          <cell r="BV14" t="str">
            <v xml:space="preserve">BANESCO               </v>
          </cell>
          <cell r="BW14">
            <v>23</v>
          </cell>
          <cell r="BX14">
            <v>0.19627219074120239</v>
          </cell>
          <cell r="BY14">
            <v>31</v>
          </cell>
          <cell r="BZ14">
            <v>0.18831024722097625</v>
          </cell>
        </row>
        <row r="15">
          <cell r="B15" t="str">
            <v xml:space="preserve">BANFOANDES            </v>
          </cell>
          <cell r="C15">
            <v>33</v>
          </cell>
          <cell r="D15">
            <v>8.3851741383785316E-2</v>
          </cell>
          <cell r="E15">
            <v>33</v>
          </cell>
          <cell r="F15">
            <v>9.3579920505208775E-2</v>
          </cell>
          <cell r="J15" t="str">
            <v xml:space="preserve">BANFOANDES            </v>
          </cell>
          <cell r="K15">
            <v>35</v>
          </cell>
          <cell r="L15">
            <v>5.668015526761716E-2</v>
          </cell>
          <cell r="M15">
            <v>34</v>
          </cell>
          <cell r="N15">
            <v>6.3862177219806526E-2</v>
          </cell>
          <cell r="R15" t="str">
            <v xml:space="preserve">BANFOANDES            </v>
          </cell>
          <cell r="S15">
            <v>35</v>
          </cell>
          <cell r="T15">
            <v>17.642859220806084</v>
          </cell>
          <cell r="U15">
            <v>34</v>
          </cell>
          <cell r="V15">
            <v>15.658720756702531</v>
          </cell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AH15" t="str">
            <v xml:space="preserve">BANFOANDES            </v>
          </cell>
          <cell r="AI15">
            <v>17</v>
          </cell>
          <cell r="AJ15">
            <v>5.615141847738557E-2</v>
          </cell>
          <cell r="AK15">
            <v>10</v>
          </cell>
          <cell r="AL15">
            <v>6.9696266837136886E-3</v>
          </cell>
          <cell r="AP15" t="str">
            <v xml:space="preserve">BANFOANDES            </v>
          </cell>
          <cell r="AQ15">
            <v>11</v>
          </cell>
          <cell r="AR15">
            <v>4.8490442090846374E-2</v>
          </cell>
          <cell r="AS15">
            <v>12</v>
          </cell>
          <cell r="AT15">
            <v>5.0796089350048486E-2</v>
          </cell>
          <cell r="AX15" t="str">
            <v xml:space="preserve">BANFOANDES            </v>
          </cell>
          <cell r="AY15">
            <v>13</v>
          </cell>
          <cell r="AZ15">
            <v>7.5657340622655098E-2</v>
          </cell>
          <cell r="BA15">
            <v>15</v>
          </cell>
          <cell r="BB15">
            <v>8.3272949872285798E-2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  <cell r="BN15" t="str">
            <v xml:space="preserve">BANFOANDES            </v>
          </cell>
          <cell r="BO15">
            <v>25</v>
          </cell>
          <cell r="BP15">
            <v>0.1553269153917243</v>
          </cell>
          <cell r="BQ15">
            <v>26</v>
          </cell>
          <cell r="BR15">
            <v>0.18006019156754957</v>
          </cell>
          <cell r="BV15" t="str">
            <v xml:space="preserve">BANFOANDES            </v>
          </cell>
          <cell r="BW15">
            <v>12</v>
          </cell>
          <cell r="BX15">
            <v>0.22081869444839325</v>
          </cell>
          <cell r="BY15">
            <v>23</v>
          </cell>
          <cell r="BZ15">
            <v>0.20793847707413204</v>
          </cell>
        </row>
        <row r="16">
          <cell r="B16" t="str">
            <v xml:space="preserve">BANFOCORO             </v>
          </cell>
          <cell r="C16">
            <v>28</v>
          </cell>
          <cell r="D16">
            <v>0.11297608634255464</v>
          </cell>
          <cell r="E16">
            <v>29</v>
          </cell>
          <cell r="F16">
            <v>0.11975029885427504</v>
          </cell>
          <cell r="J16" t="str">
            <v xml:space="preserve">BANFOCORO             </v>
          </cell>
          <cell r="K16">
            <v>30</v>
          </cell>
          <cell r="L16">
            <v>7.4108019992281435E-2</v>
          </cell>
          <cell r="M16">
            <v>30</v>
          </cell>
          <cell r="N16">
            <v>8.0700771041332914E-2</v>
          </cell>
          <cell r="R16" t="str">
            <v xml:space="preserve">BANFOCORO             </v>
          </cell>
          <cell r="S16">
            <v>30</v>
          </cell>
          <cell r="T16">
            <v>13.493816190260553</v>
          </cell>
          <cell r="U16">
            <v>30</v>
          </cell>
          <cell r="V16">
            <v>12.39145533675044</v>
          </cell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AH16" t="str">
            <v xml:space="preserve">BANFOCORO             </v>
          </cell>
          <cell r="AI16">
            <v>34</v>
          </cell>
          <cell r="AJ16">
            <v>0.22570876079332056</v>
          </cell>
          <cell r="AK16">
            <v>28</v>
          </cell>
          <cell r="AL16">
            <v>0.13210799547485019</v>
          </cell>
          <cell r="AP16" t="str">
            <v xml:space="preserve">BANFOCORO             </v>
          </cell>
          <cell r="AQ16">
            <v>27</v>
          </cell>
          <cell r="AR16">
            <v>0.11232094732956814</v>
          </cell>
          <cell r="AS16">
            <v>23</v>
          </cell>
          <cell r="AT16">
            <v>9.4607037085988069E-2</v>
          </cell>
          <cell r="AX16" t="str">
            <v xml:space="preserve">BANFOCORO             </v>
          </cell>
          <cell r="AY16">
            <v>29</v>
          </cell>
          <cell r="AZ16">
            <v>0.13955797257950694</v>
          </cell>
          <cell r="BA16">
            <v>26</v>
          </cell>
          <cell r="BB16">
            <v>0.12542133099615385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  <cell r="BN16" t="str">
            <v xml:space="preserve">BANFOCORO             </v>
          </cell>
          <cell r="BO16">
            <v>16</v>
          </cell>
          <cell r="BP16">
            <v>0.31248014018536274</v>
          </cell>
          <cell r="BQ16">
            <v>17</v>
          </cell>
          <cell r="BR16">
            <v>0.28349286578174981</v>
          </cell>
          <cell r="BV16" t="str">
            <v xml:space="preserve">BANFOCORO             </v>
          </cell>
          <cell r="BW16">
            <v>34</v>
          </cell>
          <cell r="BX16">
            <v>0.15326633050873434</v>
          </cell>
          <cell r="BY16">
            <v>25</v>
          </cell>
          <cell r="BZ16">
            <v>0.20254452702663125</v>
          </cell>
        </row>
        <row r="17">
          <cell r="B17" t="str">
            <v xml:space="preserve">BRASIL                </v>
          </cell>
          <cell r="C17">
            <v>3</v>
          </cell>
          <cell r="D17">
            <v>0.52039077088894747</v>
          </cell>
          <cell r="E17">
            <v>3</v>
          </cell>
          <cell r="F17">
            <v>0.60340286482908212</v>
          </cell>
          <cell r="J17" t="str">
            <v xml:space="preserve">BRASIL                </v>
          </cell>
          <cell r="K17">
            <v>4</v>
          </cell>
          <cell r="L17">
            <v>0.26157469957530127</v>
          </cell>
          <cell r="M17">
            <v>3</v>
          </cell>
          <cell r="N17">
            <v>0.2981406968517864</v>
          </cell>
          <cell r="R17" t="str">
            <v xml:space="preserve">BRASIL                </v>
          </cell>
          <cell r="S17">
            <v>4</v>
          </cell>
          <cell r="T17">
            <v>3.8229997076308342</v>
          </cell>
          <cell r="U17">
            <v>3</v>
          </cell>
          <cell r="V17">
            <v>3.3541210930258418</v>
          </cell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AH17" t="str">
            <v xml:space="preserve">BRASIL                </v>
          </cell>
          <cell r="AI17">
            <v>2</v>
          </cell>
          <cell r="AJ17">
            <v>-0.2744229470422313</v>
          </cell>
          <cell r="AK17">
            <v>39</v>
          </cell>
          <cell r="AL17">
            <v>1.435549952726128</v>
          </cell>
          <cell r="AP17" t="str">
            <v xml:space="preserve">BRASIL                </v>
          </cell>
          <cell r="AQ17">
            <v>9</v>
          </cell>
          <cell r="AR17">
            <v>3.0185108596207589E-2</v>
          </cell>
          <cell r="AS17">
            <v>11</v>
          </cell>
          <cell r="AT17">
            <v>5.06345159790983E-2</v>
          </cell>
          <cell r="AX17" t="str">
            <v xml:space="preserve">BRASIL                </v>
          </cell>
          <cell r="AY17">
            <v>5</v>
          </cell>
          <cell r="AZ17">
            <v>3.9666127758769786E-2</v>
          </cell>
          <cell r="BA17">
            <v>8</v>
          </cell>
          <cell r="BB17">
            <v>6.1201566219242526E-2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  <cell r="BN17" t="str">
            <v xml:space="preserve">BRASIL                </v>
          </cell>
          <cell r="BO17">
            <v>40</v>
          </cell>
          <cell r="BP17">
            <v>0</v>
          </cell>
          <cell r="BQ17">
            <v>40</v>
          </cell>
          <cell r="BR17">
            <v>0</v>
          </cell>
          <cell r="BV17" t="str">
            <v xml:space="preserve">BRASIL                </v>
          </cell>
          <cell r="BW17">
            <v>3</v>
          </cell>
          <cell r="BX17">
            <v>0.34566260243853691</v>
          </cell>
          <cell r="BY17">
            <v>5</v>
          </cell>
          <cell r="BZ17">
            <v>0.31858138829948468</v>
          </cell>
        </row>
        <row r="18">
          <cell r="B18" t="str">
            <v xml:space="preserve">CANARIAS DE VENEZUELA </v>
          </cell>
          <cell r="C18">
            <v>34</v>
          </cell>
          <cell r="D18">
            <v>8.3527214760210022E-2</v>
          </cell>
          <cell r="E18">
            <v>36</v>
          </cell>
          <cell r="F18">
            <v>8.4246947082767989E-2</v>
          </cell>
          <cell r="J18" t="str">
            <v xml:space="preserve">CANARIAS DE VENEZUELA </v>
          </cell>
          <cell r="K18">
            <v>33</v>
          </cell>
          <cell r="L18">
            <v>6.2071775045480969E-2</v>
          </cell>
          <cell r="M18">
            <v>35</v>
          </cell>
          <cell r="N18">
            <v>6.2360473449302602E-2</v>
          </cell>
          <cell r="R18" t="str">
            <v xml:space="preserve">CANARIAS DE VENEZUELA </v>
          </cell>
          <cell r="S18">
            <v>33</v>
          </cell>
          <cell r="T18">
            <v>16.110381880770838</v>
          </cell>
          <cell r="U18">
            <v>35</v>
          </cell>
          <cell r="V18">
            <v>16.035798714917924</v>
          </cell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AH18" t="str">
            <v xml:space="preserve">CANARIAS DE VENEZUELA </v>
          </cell>
          <cell r="AI18">
            <v>25</v>
          </cell>
          <cell r="AJ18">
            <v>8.9435736391494908E-2</v>
          </cell>
          <cell r="AK18">
            <v>23</v>
          </cell>
          <cell r="AL18">
            <v>8.7477964733388411E-2</v>
          </cell>
          <cell r="AP18" t="str">
            <v xml:space="preserve">CANARIAS DE VENEZUELA </v>
          </cell>
          <cell r="AQ18">
            <v>31</v>
          </cell>
          <cell r="AR18">
            <v>0.12131351551768797</v>
          </cell>
          <cell r="AS18">
            <v>30</v>
          </cell>
          <cell r="AT18">
            <v>0.13402288312736077</v>
          </cell>
          <cell r="AX18" t="str">
            <v xml:space="preserve">CANARIAS DE VENEZUELA </v>
          </cell>
          <cell r="AY18">
            <v>27</v>
          </cell>
          <cell r="AZ18">
            <v>0.13054217075208374</v>
          </cell>
          <cell r="BA18">
            <v>28</v>
          </cell>
          <cell r="BB18">
            <v>0.14453873140440304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  <cell r="BN18" t="str">
            <v xml:space="preserve">CANARIAS DE VENEZUELA </v>
          </cell>
          <cell r="BO18">
            <v>39</v>
          </cell>
          <cell r="BP18">
            <v>3.1222154149445465E-2</v>
          </cell>
          <cell r="BQ18">
            <v>38</v>
          </cell>
          <cell r="BR18">
            <v>2.9197850448359996E-2</v>
          </cell>
          <cell r="BV18" t="str">
            <v xml:space="preserve">CANARIAS DE VENEZUELA </v>
          </cell>
          <cell r="BW18">
            <v>15</v>
          </cell>
          <cell r="BX18">
            <v>0.21599265492999964</v>
          </cell>
          <cell r="BY18">
            <v>10</v>
          </cell>
          <cell r="BZ18">
            <v>0.26158814906677369</v>
          </cell>
        </row>
        <row r="19">
          <cell r="B19" t="str">
            <v>CAPITAL</v>
          </cell>
          <cell r="C19">
            <v>38</v>
          </cell>
          <cell r="D19">
            <v>6.8895240490018925E-2</v>
          </cell>
          <cell r="E19">
            <v>39</v>
          </cell>
          <cell r="F19">
            <v>7.0925002352965116E-2</v>
          </cell>
          <cell r="J19" t="str">
            <v>CAPITAL</v>
          </cell>
          <cell r="K19">
            <v>37</v>
          </cell>
          <cell r="L19">
            <v>4.8995559931887929E-2</v>
          </cell>
          <cell r="M19">
            <v>37</v>
          </cell>
          <cell r="N19">
            <v>5.139917520752272E-2</v>
          </cell>
          <cell r="R19" t="str">
            <v>CAPITAL</v>
          </cell>
          <cell r="S19">
            <v>37</v>
          </cell>
          <cell r="T19">
            <v>20.410012690745209</v>
          </cell>
          <cell r="U19">
            <v>37</v>
          </cell>
          <cell r="V19">
            <v>19.455565112913355</v>
          </cell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AH19" t="str">
            <v>CAPITAL</v>
          </cell>
          <cell r="AI19">
            <v>20</v>
          </cell>
          <cell r="AJ19">
            <v>7.6578344338919052E-2</v>
          </cell>
          <cell r="AK19">
            <v>12</v>
          </cell>
          <cell r="AL19">
            <v>3.06770802605877E-2</v>
          </cell>
          <cell r="AP19" t="str">
            <v>CAPITAL</v>
          </cell>
          <cell r="AQ19">
            <v>12</v>
          </cell>
          <cell r="AR19">
            <v>5.4392982753716679E-2</v>
          </cell>
          <cell r="AS19">
            <v>9</v>
          </cell>
          <cell r="AT19">
            <v>4.3771475069172214E-2</v>
          </cell>
          <cell r="AX19" t="str">
            <v>CAPITAL</v>
          </cell>
          <cell r="AY19">
            <v>14</v>
          </cell>
          <cell r="AZ19">
            <v>8.34534177755724E-2</v>
          </cell>
          <cell r="BA19">
            <v>9</v>
          </cell>
          <cell r="BB19">
            <v>7.2834903196101641E-2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  <cell r="BN19" t="str">
            <v>CAPITAL</v>
          </cell>
          <cell r="BO19">
            <v>10</v>
          </cell>
          <cell r="BP19">
            <v>0.47089432439635626</v>
          </cell>
          <cell r="BQ19">
            <v>11</v>
          </cell>
          <cell r="BR19">
            <v>0.43941279916524478</v>
          </cell>
          <cell r="BV19" t="str">
            <v>CAPITAL</v>
          </cell>
          <cell r="BW19">
            <v>19</v>
          </cell>
          <cell r="BX19">
            <v>0.20568461562880302</v>
          </cell>
          <cell r="BY19">
            <v>28</v>
          </cell>
          <cell r="BZ19">
            <v>0.19427052384471535</v>
          </cell>
        </row>
        <row r="20">
          <cell r="B20" t="str">
            <v>CARACAS</v>
          </cell>
          <cell r="C20">
            <v>23</v>
          </cell>
          <cell r="D20">
            <v>0.12360307770457647</v>
          </cell>
          <cell r="E20">
            <v>28</v>
          </cell>
          <cell r="F20">
            <v>0.11993894735495726</v>
          </cell>
          <cell r="J20" t="str">
            <v>CARACAS</v>
          </cell>
          <cell r="K20">
            <v>19</v>
          </cell>
          <cell r="L20">
            <v>9.9481350034246643E-2</v>
          </cell>
          <cell r="M20">
            <v>21</v>
          </cell>
          <cell r="N20">
            <v>9.7502274315651269E-2</v>
          </cell>
          <cell r="R20" t="str">
            <v>CARACAS</v>
          </cell>
          <cell r="S20">
            <v>19</v>
          </cell>
          <cell r="T20">
            <v>10.052135396792949</v>
          </cell>
          <cell r="U20">
            <v>21</v>
          </cell>
          <cell r="V20">
            <v>10.256171017740844</v>
          </cell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AH20" t="str">
            <v>CARACAS</v>
          </cell>
          <cell r="AI20">
            <v>19</v>
          </cell>
          <cell r="AJ20">
            <v>7.0346034812561645E-2</v>
          </cell>
          <cell r="AK20">
            <v>20</v>
          </cell>
          <cell r="AL20">
            <v>6.7972851360737288E-2</v>
          </cell>
          <cell r="AP20" t="str">
            <v>CARACAS</v>
          </cell>
          <cell r="AQ20">
            <v>17</v>
          </cell>
          <cell r="AR20">
            <v>6.197450794750043E-2</v>
          </cell>
          <cell r="AS20">
            <v>16</v>
          </cell>
          <cell r="AT20">
            <v>6.5124992082528949E-2</v>
          </cell>
          <cell r="AX20" t="str">
            <v>CARACAS</v>
          </cell>
          <cell r="AY20">
            <v>15</v>
          </cell>
          <cell r="AZ20">
            <v>8.5479888698486939E-2</v>
          </cell>
          <cell r="BA20">
            <v>18</v>
          </cell>
          <cell r="BB20">
            <v>8.9178977305994653E-2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  <cell r="BN20" t="str">
            <v>CARACAS</v>
          </cell>
          <cell r="BO20">
            <v>33</v>
          </cell>
          <cell r="BP20">
            <v>6.7223043062833873E-2</v>
          </cell>
          <cell r="BQ20">
            <v>29</v>
          </cell>
          <cell r="BR20">
            <v>0.12274690060868716</v>
          </cell>
          <cell r="BV20" t="str">
            <v>CARACAS</v>
          </cell>
          <cell r="BW20">
            <v>30</v>
          </cell>
          <cell r="BX20">
            <v>0.17716656797017163</v>
          </cell>
          <cell r="BY20">
            <v>26</v>
          </cell>
          <cell r="BZ20">
            <v>0.2020589576844771</v>
          </cell>
        </row>
        <row r="21">
          <cell r="B21" t="str">
            <v xml:space="preserve">CARIBE                </v>
          </cell>
          <cell r="C21">
            <v>19</v>
          </cell>
          <cell r="D21">
            <v>0.12937162014827383</v>
          </cell>
          <cell r="E21">
            <v>20</v>
          </cell>
          <cell r="F21">
            <v>0.13784519400925255</v>
          </cell>
          <cell r="J21" t="str">
            <v xml:space="preserve">CARIBE                </v>
          </cell>
          <cell r="K21">
            <v>13</v>
          </cell>
          <cell r="L21">
            <v>0.11550373413419952</v>
          </cell>
          <cell r="M21">
            <v>14</v>
          </cell>
          <cell r="N21">
            <v>0.12311618554019677</v>
          </cell>
          <cell r="R21" t="str">
            <v xml:space="preserve">CARIBE                </v>
          </cell>
          <cell r="S21">
            <v>13</v>
          </cell>
          <cell r="T21">
            <v>8.6577287521989277</v>
          </cell>
          <cell r="U21">
            <v>14</v>
          </cell>
          <cell r="V21">
            <v>8.1224088905313376</v>
          </cell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AH21" t="str">
            <v xml:space="preserve">CARIBE                </v>
          </cell>
          <cell r="AI21">
            <v>31</v>
          </cell>
          <cell r="AJ21">
            <v>0.15625086996196902</v>
          </cell>
          <cell r="AK21">
            <v>31</v>
          </cell>
          <cell r="AL21">
            <v>0.15011500667839639</v>
          </cell>
          <cell r="AP21" t="str">
            <v xml:space="preserve">CARIBE                </v>
          </cell>
          <cell r="AQ21">
            <v>24</v>
          </cell>
          <cell r="AR21">
            <v>9.2912001205640027E-2</v>
          </cell>
          <cell r="AS21">
            <v>22</v>
          </cell>
          <cell r="AT21">
            <v>9.3814883384993886E-2</v>
          </cell>
          <cell r="AX21" t="str">
            <v xml:space="preserve">CARIBE                </v>
          </cell>
          <cell r="AY21">
            <v>25</v>
          </cell>
          <cell r="AZ21">
            <v>0.11905647998068153</v>
          </cell>
          <cell r="BA21">
            <v>22</v>
          </cell>
          <cell r="BB21">
            <v>0.12148898297501559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  <cell r="BN21" t="str">
            <v xml:space="preserve">CARIBE                </v>
          </cell>
          <cell r="BO21">
            <v>36</v>
          </cell>
          <cell r="BP21">
            <v>5.9272456288928098E-2</v>
          </cell>
          <cell r="BQ21">
            <v>36</v>
          </cell>
          <cell r="BR21">
            <v>5.4254447139397539E-2</v>
          </cell>
          <cell r="BV21" t="str">
            <v xml:space="preserve">CARIBE                </v>
          </cell>
          <cell r="BW21">
            <v>13</v>
          </cell>
          <cell r="BX21">
            <v>0.22029919812898768</v>
          </cell>
          <cell r="BY21">
            <v>9</v>
          </cell>
          <cell r="BZ21">
            <v>0.26816381666952821</v>
          </cell>
        </row>
        <row r="22">
          <cell r="B22" t="str">
            <v xml:space="preserve">CARONI                </v>
          </cell>
          <cell r="C22">
            <v>20</v>
          </cell>
          <cell r="D22">
            <v>0.12896390798178781</v>
          </cell>
          <cell r="E22">
            <v>17</v>
          </cell>
          <cell r="F22">
            <v>0.14831046713587301</v>
          </cell>
          <cell r="J22" t="str">
            <v xml:space="preserve">CARONI                </v>
          </cell>
          <cell r="K22">
            <v>17</v>
          </cell>
          <cell r="L22">
            <v>0.10633828812205431</v>
          </cell>
          <cell r="M22">
            <v>15</v>
          </cell>
          <cell r="N22">
            <v>0.12217803649859903</v>
          </cell>
          <cell r="R22" t="str">
            <v xml:space="preserve">CARONI                </v>
          </cell>
          <cell r="S22">
            <v>17</v>
          </cell>
          <cell r="T22">
            <v>9.4039505211162258</v>
          </cell>
          <cell r="U22">
            <v>15</v>
          </cell>
          <cell r="V22">
            <v>8.1847771388228736</v>
          </cell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AH22" t="str">
            <v xml:space="preserve">CARONI                </v>
          </cell>
          <cell r="AI22">
            <v>27</v>
          </cell>
          <cell r="AJ22">
            <v>9.5146821923945663E-2</v>
          </cell>
          <cell r="AK22">
            <v>22</v>
          </cell>
          <cell r="AL22">
            <v>8.0941455002484314E-2</v>
          </cell>
          <cell r="AP22" t="str">
            <v xml:space="preserve">CARONI                </v>
          </cell>
          <cell r="AQ22">
            <v>19</v>
          </cell>
          <cell r="AR22">
            <v>7.989396912045349E-2</v>
          </cell>
          <cell r="AS22">
            <v>20</v>
          </cell>
          <cell r="AT22">
            <v>8.761176772484254E-2</v>
          </cell>
          <cell r="AX22" t="str">
            <v xml:space="preserve">CARONI                </v>
          </cell>
          <cell r="AY22">
            <v>20</v>
          </cell>
          <cell r="AZ22">
            <v>0.10394845630487422</v>
          </cell>
          <cell r="BA22">
            <v>20</v>
          </cell>
          <cell r="BB22">
            <v>0.11461050212033216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  <cell r="BN22" t="str">
            <v xml:space="preserve">CARONI                </v>
          </cell>
          <cell r="BO22">
            <v>8</v>
          </cell>
          <cell r="BP22">
            <v>0.62255866558535233</v>
          </cell>
          <cell r="BQ22">
            <v>9</v>
          </cell>
          <cell r="BR22">
            <v>0.61275126100470756</v>
          </cell>
          <cell r="BV22" t="str">
            <v xml:space="preserve">CARONI                </v>
          </cell>
          <cell r="BW22">
            <v>32</v>
          </cell>
          <cell r="BX22">
            <v>0.15518413057605143</v>
          </cell>
          <cell r="BY22">
            <v>35</v>
          </cell>
          <cell r="BZ22">
            <v>0.15577340601516423</v>
          </cell>
        </row>
        <row r="23">
          <cell r="B23" t="str">
            <v xml:space="preserve">CITIBANK              </v>
          </cell>
          <cell r="C23">
            <v>15</v>
          </cell>
          <cell r="D23">
            <v>0.14153988212982033</v>
          </cell>
          <cell r="E23">
            <v>16</v>
          </cell>
          <cell r="F23">
            <v>0.15038414334237174</v>
          </cell>
          <cell r="J23" t="str">
            <v xml:space="preserve">CITIBANK              </v>
          </cell>
          <cell r="K23">
            <v>12</v>
          </cell>
          <cell r="L23">
            <v>0.12061614016556868</v>
          </cell>
          <cell r="M23">
            <v>12</v>
          </cell>
          <cell r="N23">
            <v>0.12827618573195132</v>
          </cell>
          <cell r="R23" t="str">
            <v xml:space="preserve">CITIBANK              </v>
          </cell>
          <cell r="S23">
            <v>12</v>
          </cell>
          <cell r="T23">
            <v>8.2907643921228882</v>
          </cell>
          <cell r="U23">
            <v>12</v>
          </cell>
          <cell r="V23">
            <v>7.7956792548355116</v>
          </cell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AH23" t="str">
            <v xml:space="preserve">CITIBANK              </v>
          </cell>
          <cell r="AI23">
            <v>18</v>
          </cell>
          <cell r="AJ23">
            <v>6.2252414401760006E-2</v>
          </cell>
          <cell r="AK23">
            <v>19</v>
          </cell>
          <cell r="AL23">
            <v>6.5513698753650165E-2</v>
          </cell>
          <cell r="AP23" t="str">
            <v xml:space="preserve">CITIBANK              </v>
          </cell>
          <cell r="AQ23">
            <v>13</v>
          </cell>
          <cell r="AR23">
            <v>5.5082227705610054E-2</v>
          </cell>
          <cell r="AS23">
            <v>15</v>
          </cell>
          <cell r="AT23">
            <v>6.0992802598197504E-2</v>
          </cell>
          <cell r="AX23" t="str">
            <v xml:space="preserve">CITIBANK              </v>
          </cell>
          <cell r="AY23">
            <v>12</v>
          </cell>
          <cell r="AZ23">
            <v>7.4965336378652853E-2</v>
          </cell>
          <cell r="BA23">
            <v>14</v>
          </cell>
          <cell r="BB23">
            <v>8.1311472667744203E-2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  <cell r="BN23" t="str">
            <v xml:space="preserve">CITIBANK              </v>
          </cell>
          <cell r="BO23">
            <v>27</v>
          </cell>
          <cell r="BP23">
            <v>0.14891641792624702</v>
          </cell>
          <cell r="BQ23">
            <v>31</v>
          </cell>
          <cell r="BR23">
            <v>0.11619206878178179</v>
          </cell>
          <cell r="BV23" t="str">
            <v xml:space="preserve">CITIBANK              </v>
          </cell>
          <cell r="BW23">
            <v>9</v>
          </cell>
          <cell r="BX23">
            <v>0.24988933892242712</v>
          </cell>
          <cell r="BY23">
            <v>8</v>
          </cell>
          <cell r="BZ23">
            <v>0.27079175034939396</v>
          </cell>
        </row>
        <row r="24">
          <cell r="B24" t="str">
            <v xml:space="preserve">CONFEDERADO           </v>
          </cell>
          <cell r="C24">
            <v>27</v>
          </cell>
          <cell r="D24">
            <v>0.11463504338093045</v>
          </cell>
          <cell r="E24">
            <v>25</v>
          </cell>
          <cell r="F24">
            <v>0.12724901518218143</v>
          </cell>
          <cell r="J24" t="str">
            <v xml:space="preserve">CONFEDERADO           </v>
          </cell>
          <cell r="K24">
            <v>31</v>
          </cell>
          <cell r="L24">
            <v>7.070326874592027E-2</v>
          </cell>
          <cell r="M24">
            <v>31</v>
          </cell>
          <cell r="N24">
            <v>7.8544055236639779E-2</v>
          </cell>
          <cell r="R24" t="str">
            <v xml:space="preserve">CONFEDERADO           </v>
          </cell>
          <cell r="S24">
            <v>31</v>
          </cell>
          <cell r="T24">
            <v>14.143617653571386</v>
          </cell>
          <cell r="U24">
            <v>31</v>
          </cell>
          <cell r="V24">
            <v>12.731708300356678</v>
          </cell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AH24" t="str">
            <v xml:space="preserve">CONFEDERADO           </v>
          </cell>
          <cell r="AI24">
            <v>10</v>
          </cell>
          <cell r="AJ24">
            <v>2.8422460125202966E-2</v>
          </cell>
          <cell r="AK24">
            <v>21</v>
          </cell>
          <cell r="AL24">
            <v>7.8857236765930719E-2</v>
          </cell>
          <cell r="AP24" t="str">
            <v xml:space="preserve">CONFEDERADO           </v>
          </cell>
          <cell r="AQ24">
            <v>29</v>
          </cell>
          <cell r="AR24">
            <v>0.11836756072741958</v>
          </cell>
          <cell r="AS24">
            <v>31</v>
          </cell>
          <cell r="AT24">
            <v>0.14692213914558291</v>
          </cell>
          <cell r="AX24" t="str">
            <v xml:space="preserve">CONFEDERADO           </v>
          </cell>
          <cell r="AY24">
            <v>28</v>
          </cell>
          <cell r="AZ24">
            <v>0.13536656971635677</v>
          </cell>
          <cell r="BA24">
            <v>31</v>
          </cell>
          <cell r="BB24">
            <v>0.16573920795603639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  <cell r="BN24" t="str">
            <v xml:space="preserve">CONFEDERADO           </v>
          </cell>
          <cell r="BO24">
            <v>35</v>
          </cell>
          <cell r="BP24">
            <v>6.6198331584902723E-2</v>
          </cell>
          <cell r="BQ24">
            <v>35</v>
          </cell>
          <cell r="BR24">
            <v>7.241608609124521E-2</v>
          </cell>
          <cell r="BV24" t="str">
            <v xml:space="preserve">CONFEDERADO           </v>
          </cell>
          <cell r="BW24">
            <v>7</v>
          </cell>
          <cell r="BX24">
            <v>0.25178301910567624</v>
          </cell>
          <cell r="BY24">
            <v>7</v>
          </cell>
          <cell r="BZ24">
            <v>0.27232778023811133</v>
          </cell>
        </row>
        <row r="25">
          <cell r="B25" t="str">
            <v>CORP BANCA</v>
          </cell>
          <cell r="C25">
            <v>11</v>
          </cell>
          <cell r="D25">
            <v>0.16993323739884347</v>
          </cell>
          <cell r="E25">
            <v>12</v>
          </cell>
          <cell r="F25">
            <v>0.1667203920529006</v>
          </cell>
          <cell r="J25" t="str">
            <v>CORP BANCA</v>
          </cell>
          <cell r="K25">
            <v>23</v>
          </cell>
          <cell r="L25">
            <v>8.7079977174583129E-2</v>
          </cell>
          <cell r="M25">
            <v>27</v>
          </cell>
          <cell r="N25">
            <v>8.7620237311553523E-2</v>
          </cell>
          <cell r="R25" t="str">
            <v>CORP BANCA</v>
          </cell>
          <cell r="S25">
            <v>23</v>
          </cell>
          <cell r="T25">
            <v>11.483696165826277</v>
          </cell>
          <cell r="U25">
            <v>27</v>
          </cell>
          <cell r="V25">
            <v>11.412888513920299</v>
          </cell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AH25" t="str">
            <v>CORP BANCA</v>
          </cell>
          <cell r="AI25">
            <v>1</v>
          </cell>
          <cell r="AJ25">
            <v>-1.4637990397548468</v>
          </cell>
          <cell r="AK25">
            <v>1</v>
          </cell>
          <cell r="AL25">
            <v>-2.3820352141717325</v>
          </cell>
          <cell r="AP25" t="str">
            <v>CORP BANCA</v>
          </cell>
          <cell r="AQ25">
            <v>38</v>
          </cell>
          <cell r="AR25">
            <v>0.18916288533839407</v>
          </cell>
          <cell r="AS25">
            <v>36</v>
          </cell>
          <cell r="AT25">
            <v>0.17251587189884129</v>
          </cell>
          <cell r="AX25" t="str">
            <v>CORP BANCA</v>
          </cell>
          <cell r="AY25">
            <v>37</v>
          </cell>
          <cell r="AZ25">
            <v>0.20970815504507445</v>
          </cell>
          <cell r="BA25">
            <v>33</v>
          </cell>
          <cell r="BB25">
            <v>0.19385892187317696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  <cell r="BN25" t="str">
            <v>CORP BANCA</v>
          </cell>
          <cell r="BO25">
            <v>21</v>
          </cell>
          <cell r="BP25">
            <v>0.22893423912291874</v>
          </cell>
          <cell r="BQ25">
            <v>20</v>
          </cell>
          <cell r="BR25">
            <v>0.23694003688945112</v>
          </cell>
          <cell r="BV25" t="str">
            <v>CORPBANCA</v>
          </cell>
          <cell r="BW25">
            <v>21</v>
          </cell>
          <cell r="BX25">
            <v>0.20132951852835049</v>
          </cell>
          <cell r="BY25">
            <v>17</v>
          </cell>
          <cell r="BZ25">
            <v>0.22505864983547633</v>
          </cell>
        </row>
        <row r="26">
          <cell r="B26" t="str">
            <v>EUROBANK</v>
          </cell>
          <cell r="C26">
            <v>4</v>
          </cell>
          <cell r="D26">
            <v>0.40193537393612727</v>
          </cell>
          <cell r="E26">
            <v>4</v>
          </cell>
          <cell r="F26">
            <v>0.34544867566293114</v>
          </cell>
          <cell r="J26" t="str">
            <v>EUROBANK</v>
          </cell>
          <cell r="K26">
            <v>3</v>
          </cell>
          <cell r="L26">
            <v>0.33118375450463206</v>
          </cell>
          <cell r="M26">
            <v>5</v>
          </cell>
          <cell r="N26">
            <v>0.26794453185691691</v>
          </cell>
          <cell r="R26" t="str">
            <v>EUROBANK</v>
          </cell>
          <cell r="S26">
            <v>3</v>
          </cell>
          <cell r="T26">
            <v>3.0194717778224041</v>
          </cell>
          <cell r="U26">
            <v>5</v>
          </cell>
          <cell r="V26">
            <v>3.7321157221226766</v>
          </cell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AH26" t="str">
            <v>EUROBANK</v>
          </cell>
          <cell r="AI26">
            <v>21</v>
          </cell>
          <cell r="AJ26">
            <v>8.1160839288818884E-2</v>
          </cell>
          <cell r="AK26">
            <v>37</v>
          </cell>
          <cell r="AL26">
            <v>0.37168126402698326</v>
          </cell>
          <cell r="AP26" t="str">
            <v>EUROBANK</v>
          </cell>
          <cell r="AQ26">
            <v>40</v>
          </cell>
          <cell r="AR26">
            <v>0.21363251810863085</v>
          </cell>
          <cell r="AS26">
            <v>41</v>
          </cell>
          <cell r="AT26">
            <v>0.2892544336280824</v>
          </cell>
          <cell r="AX26" t="str">
            <v>EUROBANK</v>
          </cell>
          <cell r="AY26">
            <v>39</v>
          </cell>
          <cell r="AZ26">
            <v>0.23051846138668913</v>
          </cell>
          <cell r="BA26">
            <v>41</v>
          </cell>
          <cell r="BB26">
            <v>0.30563149887324265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  <cell r="BN26" t="str">
            <v>EUROBANK</v>
          </cell>
          <cell r="BO26">
            <v>3</v>
          </cell>
          <cell r="BP26">
            <v>1.068916328949101</v>
          </cell>
          <cell r="BQ26">
            <v>2</v>
          </cell>
          <cell r="BR26">
            <v>1.4135005912292424</v>
          </cell>
          <cell r="BV26" t="str">
            <v>EUROBANK</v>
          </cell>
          <cell r="BW26">
            <v>39</v>
          </cell>
          <cell r="BX26">
            <v>6.5954446011527307E-2</v>
          </cell>
          <cell r="BY26">
            <v>37</v>
          </cell>
          <cell r="BZ26">
            <v>0.13833468915024749</v>
          </cell>
        </row>
        <row r="27">
          <cell r="B27" t="str">
            <v xml:space="preserve">EXTERIOR              </v>
          </cell>
          <cell r="C27">
            <v>16</v>
          </cell>
          <cell r="D27">
            <v>0.13206906995984038</v>
          </cell>
          <cell r="E27">
            <v>15</v>
          </cell>
          <cell r="F27">
            <v>0.15224480372650911</v>
          </cell>
          <cell r="J27" t="str">
            <v xml:space="preserve">EXTERIOR              </v>
          </cell>
          <cell r="K27">
            <v>14</v>
          </cell>
          <cell r="L27">
            <v>0.1081501258786971</v>
          </cell>
          <cell r="M27">
            <v>13</v>
          </cell>
          <cell r="N27">
            <v>0.12477925269945131</v>
          </cell>
          <cell r="R27" t="str">
            <v xml:space="preserve">EXTERIOR              </v>
          </cell>
          <cell r="S27">
            <v>14</v>
          </cell>
          <cell r="T27">
            <v>9.2464062512660963</v>
          </cell>
          <cell r="U27">
            <v>13</v>
          </cell>
          <cell r="V27">
            <v>8.0141528208110291</v>
          </cell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AH27" t="str">
            <v xml:space="preserve">EXTERIOR              </v>
          </cell>
          <cell r="AI27">
            <v>22</v>
          </cell>
          <cell r="AJ27">
            <v>8.2790663773408768E-2</v>
          </cell>
          <cell r="AK27">
            <v>24</v>
          </cell>
          <cell r="AL27">
            <v>8.8365093909506587E-2</v>
          </cell>
          <cell r="AP27" t="str">
            <v xml:space="preserve">EXTERIOR              </v>
          </cell>
          <cell r="AQ27">
            <v>23</v>
          </cell>
          <cell r="AR27">
            <v>8.835419954963171E-2</v>
          </cell>
          <cell r="AS27">
            <v>21</v>
          </cell>
          <cell r="AT27">
            <v>9.2652338200991849E-2</v>
          </cell>
          <cell r="AX27" t="str">
            <v xml:space="preserve">EXTERIOR              </v>
          </cell>
          <cell r="AY27">
            <v>23</v>
          </cell>
          <cell r="AZ27">
            <v>0.1090810381693494</v>
          </cell>
          <cell r="BA27">
            <v>21</v>
          </cell>
          <cell r="BB27">
            <v>0.11533798028749513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  <cell r="BN27" t="str">
            <v xml:space="preserve">EXTERIOR              </v>
          </cell>
          <cell r="BO27">
            <v>30</v>
          </cell>
          <cell r="BP27">
            <v>7.9407601262254462E-2</v>
          </cell>
          <cell r="BQ27">
            <v>34</v>
          </cell>
          <cell r="BR27">
            <v>7.3875491515389385E-2</v>
          </cell>
          <cell r="BV27" t="str">
            <v xml:space="preserve">EXTERIOR              </v>
          </cell>
          <cell r="BW27">
            <v>16</v>
          </cell>
          <cell r="BX27">
            <v>0.21391396993206996</v>
          </cell>
          <cell r="BY27">
            <v>11</v>
          </cell>
          <cell r="BZ27">
            <v>0.25913486397292296</v>
          </cell>
        </row>
        <row r="28">
          <cell r="B28" t="str">
            <v xml:space="preserve">FEDERAL               </v>
          </cell>
          <cell r="C28">
            <v>40</v>
          </cell>
          <cell r="D28">
            <v>6.0691307421114865E-2</v>
          </cell>
          <cell r="E28">
            <v>40</v>
          </cell>
          <cell r="F28">
            <v>7.0525624619763111E-2</v>
          </cell>
          <cell r="J28" t="str">
            <v xml:space="preserve">FEDERAL               </v>
          </cell>
          <cell r="K28">
            <v>36</v>
          </cell>
          <cell r="L28">
            <v>5.2937504914303511E-2</v>
          </cell>
          <cell r="M28">
            <v>36</v>
          </cell>
          <cell r="N28">
            <v>6.0565902865299781E-2</v>
          </cell>
          <cell r="R28" t="str">
            <v xml:space="preserve">FEDERAL               </v>
          </cell>
          <cell r="S28">
            <v>36</v>
          </cell>
          <cell r="T28">
            <v>18.890198954764184</v>
          </cell>
          <cell r="U28">
            <v>36</v>
          </cell>
          <cell r="V28">
            <v>16.510940193924416</v>
          </cell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AH28" t="str">
            <v xml:space="preserve">FEDERAL               </v>
          </cell>
          <cell r="AI28">
            <v>24</v>
          </cell>
          <cell r="AJ28">
            <v>8.6620003573712703E-2</v>
          </cell>
          <cell r="AK28">
            <v>29</v>
          </cell>
          <cell r="AL28">
            <v>0.1377665360981348</v>
          </cell>
          <cell r="AP28" t="str">
            <v xml:space="preserve">FEDERAL               </v>
          </cell>
          <cell r="AQ28">
            <v>22</v>
          </cell>
          <cell r="AR28">
            <v>8.822891651149016E-2</v>
          </cell>
          <cell r="AS28">
            <v>26</v>
          </cell>
          <cell r="AT28">
            <v>0.10568359755567168</v>
          </cell>
          <cell r="AX28" t="str">
            <v xml:space="preserve">FEDERAL               </v>
          </cell>
          <cell r="AY28">
            <v>21</v>
          </cell>
          <cell r="AZ28">
            <v>0.10421782255749223</v>
          </cell>
          <cell r="BA28">
            <v>23</v>
          </cell>
          <cell r="BB28">
            <v>0.12267891358801555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  <cell r="BN28" t="str">
            <v xml:space="preserve">FEDERAL               </v>
          </cell>
          <cell r="BO28">
            <v>12</v>
          </cell>
          <cell r="BP28">
            <v>0.40308386918293237</v>
          </cell>
          <cell r="BQ28">
            <v>13</v>
          </cell>
          <cell r="BR28">
            <v>0.38164864226095835</v>
          </cell>
          <cell r="BV28" t="str">
            <v xml:space="preserve">FEDERAL               </v>
          </cell>
          <cell r="BW28">
            <v>11</v>
          </cell>
          <cell r="BX28">
            <v>0.22151700304810196</v>
          </cell>
          <cell r="BY28">
            <v>18</v>
          </cell>
          <cell r="BZ28">
            <v>0.224983213954561</v>
          </cell>
        </row>
        <row r="29">
          <cell r="B29" t="str">
            <v>FIVENEZ</v>
          </cell>
          <cell r="C29">
            <v>8</v>
          </cell>
          <cell r="D29">
            <v>0.22846707829524565</v>
          </cell>
          <cell r="E29">
            <v>7</v>
          </cell>
          <cell r="F29">
            <v>0.2543576439266968</v>
          </cell>
          <cell r="J29" t="str">
            <v>FIVENEZ</v>
          </cell>
          <cell r="K29">
            <v>7</v>
          </cell>
          <cell r="L29">
            <v>0.17602416735371434</v>
          </cell>
          <cell r="M29">
            <v>7</v>
          </cell>
          <cell r="N29">
            <v>0.19604538593499807</v>
          </cell>
          <cell r="R29" t="str">
            <v>FIVENEZ</v>
          </cell>
          <cell r="S29">
            <v>7</v>
          </cell>
          <cell r="T29">
            <v>5.6810380928576434</v>
          </cell>
          <cell r="U29">
            <v>7</v>
          </cell>
          <cell r="V29">
            <v>5.1008596567101341</v>
          </cell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AH29" t="str">
            <v>FIVENEZ</v>
          </cell>
          <cell r="AI29">
            <v>35</v>
          </cell>
          <cell r="AJ29">
            <v>0.23564938613716438</v>
          </cell>
          <cell r="AK29">
            <v>36</v>
          </cell>
          <cell r="AL29">
            <v>0.33580910634660688</v>
          </cell>
          <cell r="AP29" t="str">
            <v>FIVENEZ</v>
          </cell>
          <cell r="AQ29">
            <v>41</v>
          </cell>
          <cell r="AR29">
            <v>0.25403545015791024</v>
          </cell>
          <cell r="AS29">
            <v>40</v>
          </cell>
          <cell r="AT29">
            <v>0.25369666877906144</v>
          </cell>
          <cell r="AX29" t="str">
            <v>FIVENEZ</v>
          </cell>
          <cell r="AY29">
            <v>41</v>
          </cell>
          <cell r="AZ29">
            <v>0.28708709465995075</v>
          </cell>
          <cell r="BA29">
            <v>40</v>
          </cell>
          <cell r="BB29">
            <v>0.28976879675177925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  <cell r="BN29" t="str">
            <v>FIVENEZ</v>
          </cell>
          <cell r="BO29">
            <v>5</v>
          </cell>
          <cell r="BP29">
            <v>0.75834865169620547</v>
          </cell>
          <cell r="BQ29">
            <v>8</v>
          </cell>
          <cell r="BR29">
            <v>0.64329644718717416</v>
          </cell>
          <cell r="BV29" t="str">
            <v>FIVENEZ</v>
          </cell>
          <cell r="BW29">
            <v>38</v>
          </cell>
          <cell r="BX29">
            <v>0.10362362442715999</v>
          </cell>
          <cell r="BY29">
            <v>39</v>
          </cell>
          <cell r="BZ29">
            <v>0.13615856609253105</v>
          </cell>
        </row>
        <row r="30">
          <cell r="B30" t="str">
            <v xml:space="preserve">GANADERO              </v>
          </cell>
          <cell r="C30">
            <v>2</v>
          </cell>
          <cell r="D30">
            <v>0.61714622162458188</v>
          </cell>
          <cell r="E30">
            <v>2</v>
          </cell>
          <cell r="F30">
            <v>0.64827720324579485</v>
          </cell>
          <cell r="J30" t="str">
            <v xml:space="preserve">GANADERO              </v>
          </cell>
          <cell r="K30">
            <v>2</v>
          </cell>
          <cell r="L30">
            <v>0.38783152614500543</v>
          </cell>
          <cell r="M30">
            <v>2</v>
          </cell>
          <cell r="N30">
            <v>0.40432077482098722</v>
          </cell>
          <cell r="R30" t="str">
            <v xml:space="preserve">GANADERO              </v>
          </cell>
          <cell r="S30">
            <v>2</v>
          </cell>
          <cell r="T30">
            <v>2.5784391741947053</v>
          </cell>
          <cell r="U30">
            <v>2</v>
          </cell>
          <cell r="V30">
            <v>2.4732837446771057</v>
          </cell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AH30" t="str">
            <v xml:space="preserve">GANADERO              </v>
          </cell>
          <cell r="AI30">
            <v>7</v>
          </cell>
          <cell r="AJ30">
            <v>-2.1545239630346588E-2</v>
          </cell>
          <cell r="AK30">
            <v>7</v>
          </cell>
          <cell r="AL30">
            <v>-2.1608781440968068E-2</v>
          </cell>
          <cell r="AP30" t="str">
            <v xml:space="preserve">GANADERO              </v>
          </cell>
          <cell r="AQ30">
            <v>8</v>
          </cell>
          <cell r="AR30">
            <v>2.4638951809676117E-2</v>
          </cell>
          <cell r="AS30">
            <v>7</v>
          </cell>
          <cell r="AT30">
            <v>3.3523541603397114E-2</v>
          </cell>
          <cell r="AX30" t="str">
            <v xml:space="preserve">GANADERO              </v>
          </cell>
          <cell r="AY30">
            <v>8</v>
          </cell>
          <cell r="AZ30">
            <v>5.0244641162964697E-2</v>
          </cell>
          <cell r="BA30">
            <v>7</v>
          </cell>
          <cell r="BB30">
            <v>6.005413210150834E-2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  <cell r="BN30" t="str">
            <v xml:space="preserve">GANADERO              </v>
          </cell>
          <cell r="BO30">
            <v>1</v>
          </cell>
          <cell r="BP30">
            <v>1.3129526526480466</v>
          </cell>
          <cell r="BQ30">
            <v>1</v>
          </cell>
          <cell r="BR30">
            <v>1.4851817334575954</v>
          </cell>
          <cell r="BV30" t="str">
            <v xml:space="preserve">GANADERO              </v>
          </cell>
          <cell r="BW30">
            <v>1</v>
          </cell>
          <cell r="BX30">
            <v>0.73515359792129409</v>
          </cell>
          <cell r="BY30">
            <v>29</v>
          </cell>
          <cell r="BZ30">
            <v>0.19262534412279972</v>
          </cell>
        </row>
        <row r="31">
          <cell r="B31" t="str">
            <v xml:space="preserve">GUAYANA               </v>
          </cell>
          <cell r="C31">
            <v>37</v>
          </cell>
          <cell r="D31">
            <v>7.8974136416710583E-2</v>
          </cell>
          <cell r="E31">
            <v>34</v>
          </cell>
          <cell r="F31">
            <v>9.0510069263347731E-2</v>
          </cell>
          <cell r="J31" t="str">
            <v xml:space="preserve">GUAYANA               </v>
          </cell>
          <cell r="K31">
            <v>40</v>
          </cell>
          <cell r="L31">
            <v>4.2509683106954632E-3</v>
          </cell>
          <cell r="M31">
            <v>40</v>
          </cell>
          <cell r="N31">
            <v>5.6083317892770164E-3</v>
          </cell>
          <cell r="R31" t="str">
            <v xml:space="preserve">GUAYANA               </v>
          </cell>
          <cell r="S31">
            <v>41</v>
          </cell>
          <cell r="T31">
            <v>235.24052096177562</v>
          </cell>
          <cell r="U31">
            <v>40</v>
          </cell>
          <cell r="V31">
            <v>178.30614121510675</v>
          </cell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AH31" t="str">
            <v xml:space="preserve">GUAYANA               </v>
          </cell>
          <cell r="AI31">
            <v>40</v>
          </cell>
          <cell r="AJ31">
            <v>1.3377384182341048</v>
          </cell>
          <cell r="AK31">
            <v>40</v>
          </cell>
          <cell r="AL31">
            <v>1.4696878734970609</v>
          </cell>
          <cell r="AP31" t="str">
            <v xml:space="preserve">GUAYANA               </v>
          </cell>
          <cell r="AQ31">
            <v>37</v>
          </cell>
          <cell r="AR31">
            <v>0.18804468003761221</v>
          </cell>
          <cell r="AS31">
            <v>38</v>
          </cell>
          <cell r="AT31">
            <v>0.18760610251574741</v>
          </cell>
          <cell r="AX31" t="str">
            <v xml:space="preserve">GUAYANA               </v>
          </cell>
          <cell r="AY31">
            <v>36</v>
          </cell>
          <cell r="AZ31">
            <v>0.20676855037870567</v>
          </cell>
          <cell r="BA31">
            <v>37</v>
          </cell>
          <cell r="BB31">
            <v>0.20881536921568641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  <cell r="BN31" t="str">
            <v xml:space="preserve">GUAYANA               </v>
          </cell>
          <cell r="BO31">
            <v>15</v>
          </cell>
          <cell r="BP31">
            <v>0.34369154552974895</v>
          </cell>
          <cell r="BQ31">
            <v>21</v>
          </cell>
          <cell r="BR31">
            <v>0.23607400347833582</v>
          </cell>
          <cell r="BV31" t="str">
            <v xml:space="preserve">GUAYANA               </v>
          </cell>
          <cell r="BW31">
            <v>18</v>
          </cell>
          <cell r="BX31">
            <v>0.20716903874637288</v>
          </cell>
          <cell r="BY31">
            <v>12</v>
          </cell>
          <cell r="BZ31">
            <v>0.25504710939019642</v>
          </cell>
        </row>
        <row r="32">
          <cell r="B32" t="str">
            <v xml:space="preserve">I.M.C.P.              </v>
          </cell>
          <cell r="C32">
            <v>21</v>
          </cell>
          <cell r="D32">
            <v>0.12840269598220128</v>
          </cell>
          <cell r="E32">
            <v>21</v>
          </cell>
          <cell r="F32">
            <v>0.13493083603383732</v>
          </cell>
          <cell r="J32" t="str">
            <v xml:space="preserve">I.M.C.P.              </v>
          </cell>
          <cell r="K32">
            <v>24</v>
          </cell>
          <cell r="L32">
            <v>8.6918865761671252E-2</v>
          </cell>
          <cell r="M32">
            <v>25</v>
          </cell>
          <cell r="N32">
            <v>8.9561411842949079E-2</v>
          </cell>
          <cell r="R32" t="str">
            <v xml:space="preserve">I.M.C.P.              </v>
          </cell>
          <cell r="S32">
            <v>24</v>
          </cell>
          <cell r="T32">
            <v>11.504982160512402</v>
          </cell>
          <cell r="U32">
            <v>25</v>
          </cell>
          <cell r="V32">
            <v>11.165522957069454</v>
          </cell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AH32" t="str">
            <v xml:space="preserve">I.M.C.P.              </v>
          </cell>
          <cell r="AI32">
            <v>39</v>
          </cell>
          <cell r="AJ32">
            <v>0.83393823504840803</v>
          </cell>
          <cell r="AK32">
            <v>2</v>
          </cell>
          <cell r="AL32">
            <v>-0.29572763846602873</v>
          </cell>
          <cell r="AP32" t="str">
            <v xml:space="preserve">I.M.C.P.              </v>
          </cell>
          <cell r="AQ32">
            <v>32</v>
          </cell>
          <cell r="AR32">
            <v>0.12394526756624583</v>
          </cell>
          <cell r="AS32">
            <v>34</v>
          </cell>
          <cell r="AT32">
            <v>0.1555894718148266</v>
          </cell>
          <cell r="AX32" t="str">
            <v xml:space="preserve">I.M.C.P.              </v>
          </cell>
          <cell r="AY32">
            <v>32</v>
          </cell>
          <cell r="AZ32">
            <v>0.16052338836884122</v>
          </cell>
          <cell r="BA32">
            <v>35</v>
          </cell>
          <cell r="BB32">
            <v>0.19738061369283005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  <cell r="BN32" t="str">
            <v xml:space="preserve">I.M.C.P.              </v>
          </cell>
          <cell r="BO32">
            <v>6</v>
          </cell>
          <cell r="BP32">
            <v>0.71192612735100835</v>
          </cell>
          <cell r="BQ32">
            <v>6</v>
          </cell>
          <cell r="BR32">
            <v>0.67648771210689851</v>
          </cell>
          <cell r="BV32" t="str">
            <v xml:space="preserve">I.M.C.P.              </v>
          </cell>
          <cell r="BW32">
            <v>40</v>
          </cell>
          <cell r="BX32">
            <v>7.8271888640886658E-3</v>
          </cell>
          <cell r="BY32">
            <v>40</v>
          </cell>
          <cell r="BZ32">
            <v>1.4567482675849168E-2</v>
          </cell>
        </row>
        <row r="33">
          <cell r="B33" t="str">
            <v xml:space="preserve">INDUSTRIAL DE VZLA.   </v>
          </cell>
          <cell r="C33">
            <v>5</v>
          </cell>
          <cell r="D33">
            <v>0.28735821482656909</v>
          </cell>
          <cell r="E33">
            <v>6</v>
          </cell>
          <cell r="F33">
            <v>0.30352528430030823</v>
          </cell>
          <cell r="J33" t="str">
            <v xml:space="preserve">INDUSTRIAL DE VZLA.   </v>
          </cell>
          <cell r="K33">
            <v>41</v>
          </cell>
          <cell r="L33">
            <v>-9.6072358469244293E-2</v>
          </cell>
          <cell r="M33">
            <v>41</v>
          </cell>
          <cell r="N33">
            <v>-9.6266260117448529E-2</v>
          </cell>
          <cell r="R33" t="str">
            <v xml:space="preserve">INDUSTRIAL DE VZLA.   </v>
          </cell>
          <cell r="S33">
            <v>40</v>
          </cell>
          <cell r="T33">
            <v>100</v>
          </cell>
          <cell r="U33">
            <v>41</v>
          </cell>
          <cell r="V33">
            <v>1000</v>
          </cell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AH33" t="str">
            <v xml:space="preserve">INDUSTRIAL DE VZLA.   </v>
          </cell>
          <cell r="AI33">
            <v>38</v>
          </cell>
          <cell r="AJ33">
            <v>0.75575683195419263</v>
          </cell>
          <cell r="AK33">
            <v>41</v>
          </cell>
          <cell r="AL33">
            <v>3.1496975929138071</v>
          </cell>
          <cell r="AP33" t="str">
            <v xml:space="preserve">INDUSTRIAL DE VZLA.   </v>
          </cell>
          <cell r="AQ33">
            <v>33</v>
          </cell>
          <cell r="AR33">
            <v>0.13789473143562991</v>
          </cell>
          <cell r="AS33">
            <v>32</v>
          </cell>
          <cell r="AT33">
            <v>0.14719819126899317</v>
          </cell>
          <cell r="AX33" t="str">
            <v xml:space="preserve">INDUSTRIAL DE VZLA.   </v>
          </cell>
          <cell r="AY33">
            <v>40</v>
          </cell>
          <cell r="AZ33">
            <v>0.2453550301671775</v>
          </cell>
          <cell r="BA33">
            <v>39</v>
          </cell>
          <cell r="BB33">
            <v>0.26522789438349403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  <cell r="BN33" t="str">
            <v xml:space="preserve">INDUSTRIAL DE VZLA.   </v>
          </cell>
          <cell r="BO33">
            <v>2</v>
          </cell>
          <cell r="BP33">
            <v>1.0959038572518058</v>
          </cell>
          <cell r="BQ33">
            <v>3</v>
          </cell>
          <cell r="BR33">
            <v>1.1321785400831605</v>
          </cell>
          <cell r="BV33" t="str">
            <v xml:space="preserve">INDUSTRIAL DE VZLA.   </v>
          </cell>
          <cell r="BW33">
            <v>20</v>
          </cell>
          <cell r="BX33">
            <v>0.20300928107354779</v>
          </cell>
          <cell r="BY33">
            <v>22</v>
          </cell>
          <cell r="BZ33">
            <v>0.20807034078715728</v>
          </cell>
        </row>
        <row r="34">
          <cell r="B34" t="str">
            <v xml:space="preserve">ING BANK              </v>
          </cell>
          <cell r="C34">
            <v>39</v>
          </cell>
          <cell r="D34">
            <v>6.2494972787610084E-2</v>
          </cell>
          <cell r="E34">
            <v>38</v>
          </cell>
          <cell r="F34">
            <v>7.156469686647618E-2</v>
          </cell>
          <cell r="J34" t="str">
            <v xml:space="preserve">ING BANK              </v>
          </cell>
          <cell r="K34">
            <v>34</v>
          </cell>
          <cell r="L34">
            <v>5.9054473039287292E-2</v>
          </cell>
          <cell r="M34">
            <v>33</v>
          </cell>
          <cell r="N34">
            <v>6.6779413958529973E-2</v>
          </cell>
          <cell r="R34" t="str">
            <v xml:space="preserve">ING BANK              </v>
          </cell>
          <cell r="S34">
            <v>34</v>
          </cell>
          <cell r="T34">
            <v>16.933518301564185</v>
          </cell>
          <cell r="U34">
            <v>33</v>
          </cell>
          <cell r="V34">
            <v>14.974674689732979</v>
          </cell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AH34" t="str">
            <v xml:space="preserve">ING BANK              </v>
          </cell>
          <cell r="AI34">
            <v>3</v>
          </cell>
          <cell r="AJ34">
            <v>-0.27088089272040283</v>
          </cell>
          <cell r="AK34">
            <v>3</v>
          </cell>
          <cell r="AL34">
            <v>-0.15560436387634305</v>
          </cell>
          <cell r="AP34" t="str">
            <v xml:space="preserve">ING BANK              </v>
          </cell>
          <cell r="AQ34">
            <v>3</v>
          </cell>
          <cell r="AR34">
            <v>1.5770335520319458E-2</v>
          </cell>
          <cell r="AS34">
            <v>5</v>
          </cell>
          <cell r="AT34">
            <v>3.0397666395651165E-2</v>
          </cell>
          <cell r="AX34" t="str">
            <v xml:space="preserve">ING BANK              </v>
          </cell>
          <cell r="AY34">
            <v>1</v>
          </cell>
          <cell r="AZ34">
            <v>2.5946841244797285E-2</v>
          </cell>
          <cell r="BA34">
            <v>2</v>
          </cell>
          <cell r="BB34">
            <v>4.1491574565497458E-2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  <cell r="BN34" t="str">
            <v xml:space="preserve">ING BANK              </v>
          </cell>
          <cell r="BO34">
            <v>4</v>
          </cell>
          <cell r="BP34">
            <v>0.92826377680424255</v>
          </cell>
          <cell r="BQ34">
            <v>5</v>
          </cell>
          <cell r="BR34">
            <v>0.78911548189622616</v>
          </cell>
          <cell r="BV34" t="str">
            <v xml:space="preserve">ING BANK              </v>
          </cell>
          <cell r="BW34">
            <v>2</v>
          </cell>
          <cell r="BX34">
            <v>0.35323183600841024</v>
          </cell>
          <cell r="BY34">
            <v>1</v>
          </cell>
          <cell r="BZ34">
            <v>5.2681448788006167</v>
          </cell>
        </row>
        <row r="35">
          <cell r="B35" t="str">
            <v xml:space="preserve">INTERBANK   </v>
          </cell>
          <cell r="C35">
            <v>17</v>
          </cell>
          <cell r="D35">
            <v>0.13121302892048764</v>
          </cell>
          <cell r="E35">
            <v>18</v>
          </cell>
          <cell r="F35">
            <v>0.14381242930292573</v>
          </cell>
          <cell r="J35" t="str">
            <v>INTERBANK</v>
          </cell>
          <cell r="K35">
            <v>16</v>
          </cell>
          <cell r="L35">
            <v>0.10770516595790579</v>
          </cell>
          <cell r="M35">
            <v>16</v>
          </cell>
          <cell r="N35">
            <v>0.11781472497014429</v>
          </cell>
          <cell r="R35" t="str">
            <v xml:space="preserve">INTERBANK         </v>
          </cell>
          <cell r="S35">
            <v>16</v>
          </cell>
          <cell r="T35">
            <v>9.2846057206840769</v>
          </cell>
          <cell r="U35">
            <v>16</v>
          </cell>
          <cell r="V35">
            <v>8.4879033605808818</v>
          </cell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AH35" t="str">
            <v>INTERBANK</v>
          </cell>
          <cell r="AI35">
            <v>28</v>
          </cell>
          <cell r="AJ35">
            <v>0.115595781483358</v>
          </cell>
          <cell r="AK35">
            <v>30</v>
          </cell>
          <cell r="AL35">
            <v>0.14305900939385058</v>
          </cell>
          <cell r="AP35" t="str">
            <v>INTERBANK</v>
          </cell>
          <cell r="AQ35">
            <v>30</v>
          </cell>
          <cell r="AR35">
            <v>0.11860696664656072</v>
          </cell>
          <cell r="AS35">
            <v>29</v>
          </cell>
          <cell r="AT35">
            <v>0.12670428738102621</v>
          </cell>
          <cell r="AX35" t="str">
            <v>INTERBANK</v>
          </cell>
          <cell r="AY35">
            <v>31</v>
          </cell>
          <cell r="AZ35">
            <v>0.15074084144590502</v>
          </cell>
          <cell r="BA35">
            <v>30</v>
          </cell>
          <cell r="BB35">
            <v>0.16308561590884224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  <cell r="BN35" t="str">
            <v>INTERBANK</v>
          </cell>
          <cell r="BO35">
            <v>18</v>
          </cell>
          <cell r="BP35">
            <v>0.26015655071063187</v>
          </cell>
          <cell r="BQ35">
            <v>19</v>
          </cell>
          <cell r="BR35">
            <v>0.24026504953747183</v>
          </cell>
          <cell r="BV35" t="str">
            <v>INTERBANK</v>
          </cell>
          <cell r="BW35">
            <v>29</v>
          </cell>
          <cell r="BX35">
            <v>0.18026450932685109</v>
          </cell>
          <cell r="BY35">
            <v>30</v>
          </cell>
          <cell r="BZ35">
            <v>0.18998188851822478</v>
          </cell>
        </row>
        <row r="36">
          <cell r="B36" t="str">
            <v xml:space="preserve">LARA                  </v>
          </cell>
          <cell r="C36">
            <v>32</v>
          </cell>
          <cell r="D36">
            <v>8.7056411091784303E-2</v>
          </cell>
          <cell r="E36">
            <v>32</v>
          </cell>
          <cell r="F36">
            <v>9.7312452715669309E-2</v>
          </cell>
          <cell r="J36" t="str">
            <v xml:space="preserve">LARA                  </v>
          </cell>
          <cell r="K36">
            <v>29</v>
          </cell>
          <cell r="L36">
            <v>7.6213547590572597E-2</v>
          </cell>
          <cell r="M36">
            <v>28</v>
          </cell>
          <cell r="N36">
            <v>8.6076572592870992E-2</v>
          </cell>
          <cell r="R36" t="str">
            <v xml:space="preserve">LARA                  </v>
          </cell>
          <cell r="S36">
            <v>29</v>
          </cell>
          <cell r="T36">
            <v>13.12102679397773</v>
          </cell>
          <cell r="U36">
            <v>28</v>
          </cell>
          <cell r="V36">
            <v>11.617562942821236</v>
          </cell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AH36" t="str">
            <v xml:space="preserve">LARA                  </v>
          </cell>
          <cell r="AI36">
            <v>9</v>
          </cell>
          <cell r="AJ36">
            <v>1.1057138662254992E-3</v>
          </cell>
          <cell r="AK36">
            <v>6</v>
          </cell>
          <cell r="AL36">
            <v>-2.3246788546233389E-2</v>
          </cell>
          <cell r="AP36" t="str">
            <v xml:space="preserve">LARA                  </v>
          </cell>
          <cell r="AQ36">
            <v>1</v>
          </cell>
          <cell r="AR36">
            <v>1.0272678682660037E-2</v>
          </cell>
          <cell r="AS36">
            <v>2</v>
          </cell>
          <cell r="AT36">
            <v>6.0515530369197879E-3</v>
          </cell>
          <cell r="AX36" t="str">
            <v xml:space="preserve">LARA                  </v>
          </cell>
          <cell r="AY36">
            <v>6</v>
          </cell>
          <cell r="AZ36">
            <v>4.237556496163928E-2</v>
          </cell>
          <cell r="BA36">
            <v>3</v>
          </cell>
          <cell r="BB36">
            <v>4.202722323160045E-2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  <cell r="BN36" t="str">
            <v xml:space="preserve">LARA                  </v>
          </cell>
          <cell r="BO36">
            <v>17</v>
          </cell>
          <cell r="BP36">
            <v>0.30481128445739247</v>
          </cell>
          <cell r="BQ36">
            <v>14</v>
          </cell>
          <cell r="BR36">
            <v>0.3572900824882122</v>
          </cell>
          <cell r="BV36" t="str">
            <v xml:space="preserve">LARA                  </v>
          </cell>
          <cell r="BW36">
            <v>5</v>
          </cell>
          <cell r="BX36">
            <v>0.27288582742377587</v>
          </cell>
          <cell r="BY36">
            <v>2</v>
          </cell>
          <cell r="BZ36">
            <v>0.36611283198972233</v>
          </cell>
        </row>
        <row r="37">
          <cell r="B37" t="str">
            <v xml:space="preserve">MERCANTIL             </v>
          </cell>
          <cell r="C37">
            <v>22</v>
          </cell>
          <cell r="D37">
            <v>0.12530267777136139</v>
          </cell>
          <cell r="E37">
            <v>24</v>
          </cell>
          <cell r="F37">
            <v>0.13092285279885402</v>
          </cell>
          <cell r="J37" t="str">
            <v xml:space="preserve">MERCANTIL             </v>
          </cell>
          <cell r="K37">
            <v>18</v>
          </cell>
          <cell r="L37">
            <v>0.10171467051935834</v>
          </cell>
          <cell r="M37">
            <v>19</v>
          </cell>
          <cell r="N37">
            <v>0.10587333222020918</v>
          </cell>
          <cell r="R37" t="str">
            <v xml:space="preserve">MERCANTIL             </v>
          </cell>
          <cell r="S37">
            <v>18</v>
          </cell>
          <cell r="T37">
            <v>9.8314234799559213</v>
          </cell>
          <cell r="U37">
            <v>19</v>
          </cell>
          <cell r="V37">
            <v>9.445249139037859</v>
          </cell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AH37" t="str">
            <v xml:space="preserve">MERCANTIL             </v>
          </cell>
          <cell r="AI37">
            <v>23</v>
          </cell>
          <cell r="AJ37">
            <v>8.6590480031763575E-2</v>
          </cell>
          <cell r="AK37">
            <v>26</v>
          </cell>
          <cell r="AL37">
            <v>0.11830020296511685</v>
          </cell>
          <cell r="AP37" t="str">
            <v xml:space="preserve">MERCANTIL             </v>
          </cell>
          <cell r="AQ37">
            <v>26</v>
          </cell>
          <cell r="AR37">
            <v>9.8909901520516139E-2</v>
          </cell>
          <cell r="AS37">
            <v>27</v>
          </cell>
          <cell r="AT37">
            <v>0.10762757980803594</v>
          </cell>
          <cell r="AX37" t="str">
            <v xml:space="preserve">MERCANTIL             </v>
          </cell>
          <cell r="AY37">
            <v>26</v>
          </cell>
          <cell r="AZ37">
            <v>0.12018765863264434</v>
          </cell>
          <cell r="BA37">
            <v>27</v>
          </cell>
          <cell r="BB37">
            <v>0.13137377508481102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  <cell r="BN37" t="str">
            <v xml:space="preserve">MERCANTIL             </v>
          </cell>
          <cell r="BO37">
            <v>32</v>
          </cell>
          <cell r="BP37">
            <v>7.1590044205132403E-2</v>
          </cell>
          <cell r="BQ37">
            <v>30</v>
          </cell>
          <cell r="BR37">
            <v>0.11749396301314173</v>
          </cell>
          <cell r="BV37" t="str">
            <v xml:space="preserve">MERCANTIL             </v>
          </cell>
          <cell r="BW37">
            <v>27</v>
          </cell>
          <cell r="BX37">
            <v>0.18383643156721305</v>
          </cell>
          <cell r="BY37">
            <v>19</v>
          </cell>
          <cell r="BZ37">
            <v>0.22008904799400594</v>
          </cell>
        </row>
        <row r="38">
          <cell r="B38" t="str">
            <v xml:space="preserve">MONAGAS               </v>
          </cell>
          <cell r="C38">
            <v>9</v>
          </cell>
          <cell r="D38">
            <v>0.20412990877862255</v>
          </cell>
          <cell r="E38">
            <v>10</v>
          </cell>
          <cell r="F38">
            <v>0.19358777804138447</v>
          </cell>
          <cell r="J38" t="str">
            <v xml:space="preserve">MONAGAS               </v>
          </cell>
          <cell r="K38">
            <v>9</v>
          </cell>
          <cell r="L38">
            <v>0.15482509970082248</v>
          </cell>
          <cell r="M38">
            <v>10</v>
          </cell>
          <cell r="N38">
            <v>0.15072597182104819</v>
          </cell>
          <cell r="R38" t="str">
            <v xml:space="preserve">MONAGAS               </v>
          </cell>
          <cell r="S38">
            <v>9</v>
          </cell>
          <cell r="T38">
            <v>6.4589010563039073</v>
          </cell>
          <cell r="U38">
            <v>10</v>
          </cell>
          <cell r="V38">
            <v>6.6345566588037395</v>
          </cell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AH38" t="str">
            <v xml:space="preserve">MONAGAS               </v>
          </cell>
          <cell r="AI38">
            <v>12</v>
          </cell>
          <cell r="AJ38">
            <v>3.8558672671545627E-2</v>
          </cell>
          <cell r="AK38">
            <v>14</v>
          </cell>
          <cell r="AL38">
            <v>4.1420681774900041E-2</v>
          </cell>
          <cell r="AP38" t="str">
            <v xml:space="preserve">MONAGAS               </v>
          </cell>
          <cell r="AQ38">
            <v>18</v>
          </cell>
          <cell r="AR38">
            <v>7.0282627316961166E-2</v>
          </cell>
          <cell r="AS38">
            <v>13</v>
          </cell>
          <cell r="AT38">
            <v>5.4977282197177367E-2</v>
          </cell>
          <cell r="AX38" t="str">
            <v xml:space="preserve">MONAGAS               </v>
          </cell>
          <cell r="AY38">
            <v>17</v>
          </cell>
          <cell r="AZ38">
            <v>9.1477468408085405E-2</v>
          </cell>
          <cell r="BA38">
            <v>13</v>
          </cell>
          <cell r="BB38">
            <v>7.9001931860547173E-2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  <cell r="BN38" t="str">
            <v xml:space="preserve">MONAGAS               </v>
          </cell>
          <cell r="BO38">
            <v>9</v>
          </cell>
          <cell r="BP38">
            <v>0.52588722472644944</v>
          </cell>
          <cell r="BQ38">
            <v>7</v>
          </cell>
          <cell r="BR38">
            <v>0.64410965861556446</v>
          </cell>
          <cell r="BV38" t="str">
            <v xml:space="preserve">MONAGAS               </v>
          </cell>
          <cell r="BW38">
            <v>17</v>
          </cell>
          <cell r="BX38">
            <v>0.21031599036546039</v>
          </cell>
          <cell r="BY38">
            <v>21</v>
          </cell>
          <cell r="BZ38">
            <v>0.21645933758357952</v>
          </cell>
        </row>
        <row r="39">
          <cell r="B39" t="str">
            <v xml:space="preserve">NOROCO                </v>
          </cell>
          <cell r="C39">
            <v>26</v>
          </cell>
          <cell r="D39">
            <v>0.11472428834539627</v>
          </cell>
          <cell r="E39">
            <v>22</v>
          </cell>
          <cell r="F39">
            <v>0.13383275012497323</v>
          </cell>
          <cell r="J39" t="str">
            <v xml:space="preserve">NOROCO                </v>
          </cell>
          <cell r="K39">
            <v>21</v>
          </cell>
          <cell r="L39">
            <v>9.8093246787459509E-2</v>
          </cell>
          <cell r="M39">
            <v>18</v>
          </cell>
          <cell r="N39">
            <v>0.11572470246256182</v>
          </cell>
          <cell r="R39" t="str">
            <v xml:space="preserve">NOROCO                </v>
          </cell>
          <cell r="S39">
            <v>21</v>
          </cell>
          <cell r="T39">
            <v>10.194381700574342</v>
          </cell>
          <cell r="U39">
            <v>18</v>
          </cell>
          <cell r="V39">
            <v>8.6411974169776826</v>
          </cell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AH39" t="str">
            <v xml:space="preserve">NOROCO                </v>
          </cell>
          <cell r="AI39">
            <v>29</v>
          </cell>
          <cell r="AJ39">
            <v>0.13152774353083335</v>
          </cell>
          <cell r="AK39">
            <v>25</v>
          </cell>
          <cell r="AL39">
            <v>0.10626858961056929</v>
          </cell>
          <cell r="AP39" t="str">
            <v xml:space="preserve">NOROCO                </v>
          </cell>
          <cell r="AQ39">
            <v>21</v>
          </cell>
          <cell r="AR39">
            <v>8.3628126202224984E-2</v>
          </cell>
          <cell r="AS39">
            <v>19</v>
          </cell>
          <cell r="AT39">
            <v>7.2047894498797879E-2</v>
          </cell>
          <cell r="AX39" t="str">
            <v xml:space="preserve">NOROCO                </v>
          </cell>
          <cell r="AY39">
            <v>19</v>
          </cell>
          <cell r="AZ39">
            <v>9.4310351590045555E-2</v>
          </cell>
          <cell r="BA39">
            <v>16</v>
          </cell>
          <cell r="BB39">
            <v>8.4236235092480183E-2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  <cell r="BN39" t="str">
            <v xml:space="preserve">NOROCO                </v>
          </cell>
          <cell r="BO39">
            <v>11</v>
          </cell>
          <cell r="BP39">
            <v>0.45367914479517951</v>
          </cell>
          <cell r="BQ39">
            <v>16</v>
          </cell>
          <cell r="BR39">
            <v>0.29937877599775725</v>
          </cell>
          <cell r="BV39" t="str">
            <v xml:space="preserve">NOROCO                </v>
          </cell>
          <cell r="BW39">
            <v>33</v>
          </cell>
          <cell r="BX39">
            <v>0.15346732339515093</v>
          </cell>
          <cell r="BY39">
            <v>27</v>
          </cell>
          <cell r="BZ39">
            <v>0.19818323769306848</v>
          </cell>
        </row>
        <row r="40">
          <cell r="B40" t="str">
            <v xml:space="preserve">OCCIDENTAL DE DCTO.   </v>
          </cell>
          <cell r="C40">
            <v>36</v>
          </cell>
          <cell r="D40">
            <v>7.9071443264341124E-2</v>
          </cell>
          <cell r="E40">
            <v>37</v>
          </cell>
          <cell r="F40">
            <v>8.0043831833018581E-2</v>
          </cell>
          <cell r="J40" t="str">
            <v xml:space="preserve">OCCIDENTAL DE DCTO.   </v>
          </cell>
          <cell r="K40">
            <v>32</v>
          </cell>
          <cell r="L40">
            <v>6.9035576022706366E-2</v>
          </cell>
          <cell r="M40">
            <v>32</v>
          </cell>
          <cell r="N40">
            <v>6.9518124015783792E-2</v>
          </cell>
          <cell r="R40" t="str">
            <v xml:space="preserve">OCCIDENTAL DE DCTO.   </v>
          </cell>
          <cell r="S40">
            <v>32</v>
          </cell>
          <cell r="T40">
            <v>14.485285089402192</v>
          </cell>
          <cell r="U40">
            <v>32</v>
          </cell>
          <cell r="V40">
            <v>14.384737996856105</v>
          </cell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AH40" t="str">
            <v xml:space="preserve">OCCIDENTAL DE DCTO.   </v>
          </cell>
          <cell r="AI40">
            <v>14</v>
          </cell>
          <cell r="AJ40">
            <v>3.9625029126459987E-2</v>
          </cell>
          <cell r="AK40">
            <v>18</v>
          </cell>
          <cell r="AL40">
            <v>6.5209870615388507E-2</v>
          </cell>
          <cell r="AP40" t="str">
            <v xml:space="preserve">OCCIDENTAL DE DCTO.   </v>
          </cell>
          <cell r="AQ40">
            <v>15</v>
          </cell>
          <cell r="AR40">
            <v>5.9336428392261831E-2</v>
          </cell>
          <cell r="AS40">
            <v>17</v>
          </cell>
          <cell r="AT40">
            <v>6.7076819419077643E-2</v>
          </cell>
          <cell r="AX40" t="str">
            <v xml:space="preserve">OCCIDENTAL DE DCTO.   </v>
          </cell>
          <cell r="AY40">
            <v>16</v>
          </cell>
          <cell r="AZ40">
            <v>8.5637087994510017E-2</v>
          </cell>
          <cell r="BA40">
            <v>19</v>
          </cell>
          <cell r="BB40">
            <v>9.3924423698347304E-2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  <cell r="BN40" t="str">
            <v xml:space="preserve">OCCIDENTAL DE DCTO.   </v>
          </cell>
          <cell r="BO40">
            <v>20</v>
          </cell>
          <cell r="BP40">
            <v>0.24094868051276686</v>
          </cell>
          <cell r="BQ40">
            <v>18</v>
          </cell>
          <cell r="BR40">
            <v>0.24783048496397389</v>
          </cell>
          <cell r="BV40" t="str">
            <v xml:space="preserve">OCCIDENTAL DE DCTO.   </v>
          </cell>
          <cell r="BW40">
            <v>24</v>
          </cell>
          <cell r="BX40">
            <v>0.19361347418778124</v>
          </cell>
          <cell r="BY40">
            <v>14</v>
          </cell>
          <cell r="BZ40">
            <v>0.25147991601084491</v>
          </cell>
        </row>
        <row r="41">
          <cell r="B41" t="str">
            <v>OCCIDENTE</v>
          </cell>
          <cell r="C41">
            <v>30</v>
          </cell>
          <cell r="D41">
            <v>0.10332459266935691</v>
          </cell>
          <cell r="E41">
            <v>30</v>
          </cell>
          <cell r="F41">
            <v>0.10795642097925576</v>
          </cell>
          <cell r="J41" t="str">
            <v>OCCIDENTE</v>
          </cell>
          <cell r="K41">
            <v>27</v>
          </cell>
          <cell r="L41">
            <v>8.1039985691505861E-2</v>
          </cell>
          <cell r="M41">
            <v>29</v>
          </cell>
          <cell r="N41">
            <v>8.5672352523448403E-2</v>
          </cell>
          <cell r="R41" t="str">
            <v>OCCIDENTE</v>
          </cell>
          <cell r="S41">
            <v>27</v>
          </cell>
          <cell r="T41">
            <v>12.339587568619402</v>
          </cell>
          <cell r="U41">
            <v>29</v>
          </cell>
          <cell r="V41">
            <v>11.672377033492822</v>
          </cell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AH41" t="str">
            <v>OCCIDENTE</v>
          </cell>
          <cell r="AI41">
            <v>8</v>
          </cell>
          <cell r="AJ41">
            <v>-8.0284362250653361E-3</v>
          </cell>
          <cell r="AK41">
            <v>9</v>
          </cell>
          <cell r="AL41">
            <v>6.5551691834552228E-3</v>
          </cell>
          <cell r="AP41" t="str">
            <v>OCCIDENTE</v>
          </cell>
          <cell r="AQ41">
            <v>6</v>
          </cell>
          <cell r="AR41">
            <v>1.9712552535577643E-2</v>
          </cell>
          <cell r="AS41">
            <v>4</v>
          </cell>
          <cell r="AT41">
            <v>2.2745121745674522E-2</v>
          </cell>
          <cell r="AX41" t="str">
            <v>OCCIDENTE</v>
          </cell>
          <cell r="AY41">
            <v>10</v>
          </cell>
          <cell r="AZ41">
            <v>7.1306197148205713E-2</v>
          </cell>
          <cell r="BA41">
            <v>10</v>
          </cell>
          <cell r="BB41">
            <v>7.7514495118373009E-2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  <cell r="BN41" t="str">
            <v>OCCIDENTE</v>
          </cell>
          <cell r="BO41">
            <v>37</v>
          </cell>
          <cell r="BP41">
            <v>4.873251085049328E-2</v>
          </cell>
          <cell r="BQ41">
            <v>22</v>
          </cell>
          <cell r="BR41">
            <v>0.2315708410749899</v>
          </cell>
          <cell r="BV41" t="str">
            <v>OCCIDENTE</v>
          </cell>
          <cell r="BW41">
            <v>8</v>
          </cell>
          <cell r="BX41">
            <v>0.25137605412140518</v>
          </cell>
          <cell r="BY41">
            <v>13</v>
          </cell>
          <cell r="BZ41">
            <v>0.25160584027718763</v>
          </cell>
        </row>
        <row r="42">
          <cell r="B42" t="str">
            <v xml:space="preserve">ORINOCO               </v>
          </cell>
          <cell r="C42">
            <v>24</v>
          </cell>
          <cell r="D42">
            <v>0.12307230159405781</v>
          </cell>
          <cell r="E42">
            <v>23</v>
          </cell>
          <cell r="F42">
            <v>0.13319109990999289</v>
          </cell>
          <cell r="J42" t="str">
            <v xml:space="preserve">ORINOCO               </v>
          </cell>
          <cell r="K42">
            <v>15</v>
          </cell>
          <cell r="L42">
            <v>0.10795341463141153</v>
          </cell>
          <cell r="M42">
            <v>17</v>
          </cell>
          <cell r="N42">
            <v>0.11623340515024812</v>
          </cell>
          <cell r="R42" t="str">
            <v xml:space="preserve">ORINOCO               </v>
          </cell>
          <cell r="S42">
            <v>15</v>
          </cell>
          <cell r="T42">
            <v>9.2632549272695908</v>
          </cell>
          <cell r="U42">
            <v>17</v>
          </cell>
          <cell r="V42">
            <v>8.6033786819491223</v>
          </cell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AH42" t="str">
            <v xml:space="preserve">ORINOCO               </v>
          </cell>
          <cell r="AI42">
            <v>15</v>
          </cell>
          <cell r="AJ42">
            <v>4.6716166625958094E-2</v>
          </cell>
          <cell r="AK42">
            <v>15</v>
          </cell>
          <cell r="AL42">
            <v>4.8382896849698806E-2</v>
          </cell>
          <cell r="AP42" t="str">
            <v xml:space="preserve">ORINOCO               </v>
          </cell>
          <cell r="AQ42">
            <v>28</v>
          </cell>
          <cell r="AR42">
            <v>0.11452343140737174</v>
          </cell>
          <cell r="AS42">
            <v>28</v>
          </cell>
          <cell r="AT42">
            <v>0.1215782995925177</v>
          </cell>
          <cell r="AX42" t="str">
            <v xml:space="preserve">ORINOCO               </v>
          </cell>
          <cell r="AY42">
            <v>30</v>
          </cell>
          <cell r="AZ42">
            <v>0.13990943750205892</v>
          </cell>
          <cell r="BA42">
            <v>29</v>
          </cell>
          <cell r="BB42">
            <v>0.14871762145411982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  <cell r="BN42" t="str">
            <v xml:space="preserve">ORINOCO               </v>
          </cell>
          <cell r="BO42">
            <v>28</v>
          </cell>
          <cell r="BP42">
            <v>0.13292146376816391</v>
          </cell>
          <cell r="BQ42">
            <v>28</v>
          </cell>
          <cell r="BR42">
            <v>0.14934920270892485</v>
          </cell>
          <cell r="BV42" t="str">
            <v xml:space="preserve">ORINOCO               </v>
          </cell>
          <cell r="BW42">
            <v>28</v>
          </cell>
          <cell r="BX42">
            <v>0.18335500548933861</v>
          </cell>
          <cell r="BY42">
            <v>32</v>
          </cell>
          <cell r="BZ42">
            <v>0.18420269150779131</v>
          </cell>
        </row>
        <row r="43">
          <cell r="B43" t="str">
            <v xml:space="preserve">PLAZA                 </v>
          </cell>
          <cell r="C43">
            <v>14</v>
          </cell>
          <cell r="D43">
            <v>0.15280245261204473</v>
          </cell>
          <cell r="E43">
            <v>11</v>
          </cell>
          <cell r="F43">
            <v>0.16927303063793511</v>
          </cell>
          <cell r="J43" t="str">
            <v xml:space="preserve">PLAZA                 </v>
          </cell>
          <cell r="K43">
            <v>10</v>
          </cell>
          <cell r="L43">
            <v>0.14739742141658813</v>
          </cell>
          <cell r="M43">
            <v>9</v>
          </cell>
          <cell r="N43">
            <v>0.16363627011301796</v>
          </cell>
          <cell r="R43" t="str">
            <v xml:space="preserve">PLAZA                 </v>
          </cell>
          <cell r="S43">
            <v>10</v>
          </cell>
          <cell r="T43">
            <v>6.784379200052002</v>
          </cell>
          <cell r="U43">
            <v>9</v>
          </cell>
          <cell r="V43">
            <v>6.1111146038059552</v>
          </cell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AH43" t="str">
            <v xml:space="preserve">PLAZA                 </v>
          </cell>
          <cell r="AI43">
            <v>11</v>
          </cell>
          <cell r="AJ43">
            <v>3.5542607944610019E-2</v>
          </cell>
          <cell r="AK43">
            <v>13</v>
          </cell>
          <cell r="AL43">
            <v>3.5445606029976602E-2</v>
          </cell>
          <cell r="AP43" t="str">
            <v xml:space="preserve">PLAZA                 </v>
          </cell>
          <cell r="AQ43">
            <v>5</v>
          </cell>
          <cell r="AR43">
            <v>1.8459716555959758E-2</v>
          </cell>
          <cell r="AS43">
            <v>3</v>
          </cell>
          <cell r="AT43">
            <v>1.681896705609915E-2</v>
          </cell>
          <cell r="AX43" t="str">
            <v xml:space="preserve">PLAZA                 </v>
          </cell>
          <cell r="AY43">
            <v>3</v>
          </cell>
          <cell r="AZ43">
            <v>3.6715309586579675E-2</v>
          </cell>
          <cell r="BA43">
            <v>1</v>
          </cell>
          <cell r="BB43">
            <v>3.7066399913379969E-2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  <cell r="BN43" t="str">
            <v xml:space="preserve">PLAZA                 </v>
          </cell>
          <cell r="BO43">
            <v>31</v>
          </cell>
          <cell r="BP43">
            <v>7.6687940097767193E-2</v>
          </cell>
          <cell r="BQ43">
            <v>33</v>
          </cell>
          <cell r="BR43">
            <v>0.10134820698062637</v>
          </cell>
          <cell r="BV43" t="str">
            <v xml:space="preserve">PLAZA                 </v>
          </cell>
          <cell r="BW43">
            <v>4</v>
          </cell>
          <cell r="BX43">
            <v>0.3015140662845755</v>
          </cell>
          <cell r="BY43">
            <v>4</v>
          </cell>
          <cell r="BZ43">
            <v>0.33335967244849107</v>
          </cell>
        </row>
        <row r="44">
          <cell r="B44" t="str">
            <v>POPULAR</v>
          </cell>
          <cell r="C44">
            <v>13</v>
          </cell>
          <cell r="D44">
            <v>0.15797809399144772</v>
          </cell>
          <cell r="E44">
            <v>14</v>
          </cell>
          <cell r="F44">
            <v>0.16178785622829528</v>
          </cell>
          <cell r="J44" t="str">
            <v>POPULAR</v>
          </cell>
          <cell r="K44">
            <v>11</v>
          </cell>
          <cell r="L44">
            <v>0.13717913066541984</v>
          </cell>
          <cell r="M44">
            <v>11</v>
          </cell>
          <cell r="N44">
            <v>0.14026368059209166</v>
          </cell>
          <cell r="R44" t="str">
            <v>POPULAR</v>
          </cell>
          <cell r="S44">
            <v>11</v>
          </cell>
          <cell r="T44">
            <v>7.2897385713793588</v>
          </cell>
          <cell r="U44">
            <v>11</v>
          </cell>
          <cell r="V44">
            <v>7.1294293417848751</v>
          </cell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AH44" t="str">
            <v>POPULAR</v>
          </cell>
          <cell r="AI44">
            <v>36</v>
          </cell>
          <cell r="AJ44">
            <v>0.23566217897150896</v>
          </cell>
          <cell r="AK44">
            <v>35</v>
          </cell>
          <cell r="AL44">
            <v>0.26630763321285089</v>
          </cell>
          <cell r="AP44" t="str">
            <v>POPULAR</v>
          </cell>
          <cell r="AQ44">
            <v>34</v>
          </cell>
          <cell r="AR44">
            <v>0.14986469458579629</v>
          </cell>
          <cell r="AS44">
            <v>33</v>
          </cell>
          <cell r="AT44">
            <v>0.15173066698762872</v>
          </cell>
          <cell r="AX44" t="str">
            <v>POPULAR</v>
          </cell>
          <cell r="AY44">
            <v>34</v>
          </cell>
          <cell r="AZ44">
            <v>0.19020851793142793</v>
          </cell>
          <cell r="BA44">
            <v>32</v>
          </cell>
          <cell r="BB44">
            <v>0.19219691089915283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  <cell r="BN44" t="str">
            <v>POPULAR</v>
          </cell>
          <cell r="BO44">
            <v>23</v>
          </cell>
          <cell r="BP44">
            <v>0.21146385862525058</v>
          </cell>
          <cell r="BQ44">
            <v>23</v>
          </cell>
          <cell r="BR44">
            <v>0.22441983697429879</v>
          </cell>
          <cell r="BV44" t="str">
            <v>POPULAR</v>
          </cell>
          <cell r="BW44">
            <v>26</v>
          </cell>
          <cell r="BX44">
            <v>0.19028813501360634</v>
          </cell>
          <cell r="BY44">
            <v>20</v>
          </cell>
          <cell r="BZ44">
            <v>0.21687949942319767</v>
          </cell>
        </row>
        <row r="45">
          <cell r="B45" t="str">
            <v xml:space="preserve">PROVINCIAL            </v>
          </cell>
          <cell r="C45">
            <v>29</v>
          </cell>
          <cell r="D45">
            <v>0.10917307881167369</v>
          </cell>
          <cell r="E45">
            <v>27</v>
          </cell>
          <cell r="F45">
            <v>0.12011936681955319</v>
          </cell>
          <cell r="J45" t="str">
            <v xml:space="preserve">PROVINCIAL            </v>
          </cell>
          <cell r="K45">
            <v>25</v>
          </cell>
          <cell r="L45">
            <v>8.6288626196917212E-2</v>
          </cell>
          <cell r="M45">
            <v>22</v>
          </cell>
          <cell r="N45">
            <v>9.6270221361931571E-2</v>
          </cell>
          <cell r="R45" t="str">
            <v xml:space="preserve">PROVINCIAL            </v>
          </cell>
          <cell r="S45">
            <v>25</v>
          </cell>
          <cell r="T45">
            <v>11.589012875438808</v>
          </cell>
          <cell r="U45">
            <v>22</v>
          </cell>
          <cell r="V45">
            <v>10.387428073323544</v>
          </cell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AH45" t="str">
            <v xml:space="preserve">PROVINCIAL            </v>
          </cell>
          <cell r="AI45">
            <v>30</v>
          </cell>
          <cell r="AJ45">
            <v>0.13891159002635223</v>
          </cell>
          <cell r="AK45">
            <v>32</v>
          </cell>
          <cell r="AL45">
            <v>0.15636360094720991</v>
          </cell>
          <cell r="AP45" t="str">
            <v xml:space="preserve">PROVINCIAL            </v>
          </cell>
          <cell r="AQ45">
            <v>14</v>
          </cell>
          <cell r="AR45">
            <v>5.5289510812767881E-2</v>
          </cell>
          <cell r="AS45">
            <v>10</v>
          </cell>
          <cell r="AT45">
            <v>4.7202833977815675E-2</v>
          </cell>
          <cell r="AX45" t="str">
            <v xml:space="preserve">PROVINCIAL            </v>
          </cell>
          <cell r="AY45">
            <v>18</v>
          </cell>
          <cell r="AZ45">
            <v>9.1685179778290687E-2</v>
          </cell>
          <cell r="BA45">
            <v>17</v>
          </cell>
          <cell r="BB45">
            <v>8.9095340391570771E-2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  <cell r="BN45" t="str">
            <v xml:space="preserve">PROVINCIAL            </v>
          </cell>
          <cell r="BO45">
            <v>24</v>
          </cell>
          <cell r="BP45">
            <v>0.20082809185041228</v>
          </cell>
          <cell r="BQ45">
            <v>24</v>
          </cell>
          <cell r="BR45">
            <v>0.21196394974514421</v>
          </cell>
          <cell r="BV45" t="str">
            <v xml:space="preserve">PROVINCIAL            </v>
          </cell>
          <cell r="BW45">
            <v>10</v>
          </cell>
          <cell r="BX45">
            <v>0.22294528510264683</v>
          </cell>
          <cell r="BY45">
            <v>6</v>
          </cell>
          <cell r="BZ45">
            <v>0.28475098028849954</v>
          </cell>
        </row>
        <row r="46">
          <cell r="B46" t="str">
            <v>REPUBLICA</v>
          </cell>
          <cell r="C46">
            <v>18</v>
          </cell>
          <cell r="D46">
            <v>0.12955482646832148</v>
          </cell>
          <cell r="E46">
            <v>19</v>
          </cell>
          <cell r="F46">
            <v>0.1380074734945643</v>
          </cell>
          <cell r="J46" t="str">
            <v>REPUBLICA</v>
          </cell>
          <cell r="K46">
            <v>26</v>
          </cell>
          <cell r="L46">
            <v>8.3409106126840687E-2</v>
          </cell>
          <cell r="M46">
            <v>24</v>
          </cell>
          <cell r="N46">
            <v>9.008310718618491E-2</v>
          </cell>
          <cell r="R46" t="str">
            <v>REPUBLICA</v>
          </cell>
          <cell r="S46">
            <v>26</v>
          </cell>
          <cell r="T46">
            <v>11.98909863006198</v>
          </cell>
          <cell r="U46">
            <v>24</v>
          </cell>
          <cell r="V46">
            <v>11.100860430282308</v>
          </cell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AH46" t="str">
            <v>REPUBLICA</v>
          </cell>
          <cell r="AI46">
            <v>4</v>
          </cell>
          <cell r="AJ46">
            <v>-0.15152770539379629</v>
          </cell>
          <cell r="AK46">
            <v>4</v>
          </cell>
          <cell r="AL46">
            <v>-9.4631641431225294E-2</v>
          </cell>
          <cell r="AP46" t="str">
            <v>REPUBLICA</v>
          </cell>
          <cell r="AQ46">
            <v>25</v>
          </cell>
          <cell r="AR46">
            <v>9.5236536993728166E-2</v>
          </cell>
          <cell r="AS46">
            <v>25</v>
          </cell>
          <cell r="AT46">
            <v>0.10215022634263422</v>
          </cell>
          <cell r="AX46" t="str">
            <v>REPUBLICA</v>
          </cell>
          <cell r="AY46">
            <v>24</v>
          </cell>
          <cell r="AZ46">
            <v>0.11291826482974748</v>
          </cell>
          <cell r="BA46">
            <v>24</v>
          </cell>
          <cell r="BB46">
            <v>0.12280104220486064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  <cell r="BN46" t="str">
            <v>REPUBLICA</v>
          </cell>
          <cell r="BO46">
            <v>14</v>
          </cell>
          <cell r="BP46">
            <v>0.36750906930424704</v>
          </cell>
          <cell r="BQ46">
            <v>15</v>
          </cell>
          <cell r="BR46">
            <v>0.34316835686658226</v>
          </cell>
          <cell r="BV46" t="str">
            <v>REPUBLICA</v>
          </cell>
          <cell r="BW46">
            <v>14</v>
          </cell>
          <cell r="BX46">
            <v>0.21874900385890622</v>
          </cell>
          <cell r="BY46">
            <v>15</v>
          </cell>
          <cell r="BZ46">
            <v>0.22776080437534471</v>
          </cell>
        </row>
        <row r="47">
          <cell r="B47" t="str">
            <v xml:space="preserve">SOFITASA              </v>
          </cell>
          <cell r="C47">
            <v>31</v>
          </cell>
          <cell r="D47">
            <v>9.1549271143960179E-2</v>
          </cell>
          <cell r="E47">
            <v>31</v>
          </cell>
          <cell r="F47">
            <v>0.10536784626687858</v>
          </cell>
          <cell r="J47" t="str">
            <v xml:space="preserve">SOFITASA              </v>
          </cell>
          <cell r="K47">
            <v>28</v>
          </cell>
          <cell r="L47">
            <v>7.8450174683855414E-2</v>
          </cell>
          <cell r="M47">
            <v>26</v>
          </cell>
          <cell r="N47">
            <v>8.9504336544935892E-2</v>
          </cell>
          <cell r="R47" t="str">
            <v xml:space="preserve">SOFITASA              </v>
          </cell>
          <cell r="S47">
            <v>28</v>
          </cell>
          <cell r="T47">
            <v>12.746944210511671</v>
          </cell>
          <cell r="U47">
            <v>26</v>
          </cell>
          <cell r="V47">
            <v>11.172643009290923</v>
          </cell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AH47" t="str">
            <v xml:space="preserve">SOFITASA              </v>
          </cell>
          <cell r="AI47">
            <v>26</v>
          </cell>
          <cell r="AJ47">
            <v>9.4929753076241033E-2</v>
          </cell>
          <cell r="AK47">
            <v>27</v>
          </cell>
          <cell r="AL47">
            <v>0.1251512451708536</v>
          </cell>
          <cell r="AP47" t="str">
            <v xml:space="preserve">SOFITASA              </v>
          </cell>
          <cell r="AQ47">
            <v>20</v>
          </cell>
          <cell r="AR47">
            <v>8.3410104723871323E-2</v>
          </cell>
          <cell r="AS47">
            <v>24</v>
          </cell>
          <cell r="AT47">
            <v>9.5458658156976572E-2</v>
          </cell>
          <cell r="AX47" t="str">
            <v xml:space="preserve">SOFITASA              </v>
          </cell>
          <cell r="AY47">
            <v>22</v>
          </cell>
          <cell r="AZ47">
            <v>0.10604011885167254</v>
          </cell>
          <cell r="BA47">
            <v>25</v>
          </cell>
          <cell r="BB47">
            <v>0.12304664498011694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  <cell r="BN47" t="str">
            <v xml:space="preserve">SOFITASA              </v>
          </cell>
          <cell r="BO47">
            <v>29</v>
          </cell>
          <cell r="BP47">
            <v>0.11934297908690306</v>
          </cell>
          <cell r="BQ47">
            <v>32</v>
          </cell>
          <cell r="BR47">
            <v>0.10199447838465071</v>
          </cell>
          <cell r="BV47" t="str">
            <v xml:space="preserve">SOFITASA              </v>
          </cell>
          <cell r="BW47">
            <v>22</v>
          </cell>
          <cell r="BX47">
            <v>0.201024343825149</v>
          </cell>
          <cell r="BY47">
            <v>16</v>
          </cell>
          <cell r="BZ47">
            <v>0.22661395991047065</v>
          </cell>
        </row>
        <row r="48">
          <cell r="B48" t="str">
            <v>STANDARD CHARTERED</v>
          </cell>
          <cell r="C48">
            <v>10</v>
          </cell>
          <cell r="D48">
            <v>0.18850595808286583</v>
          </cell>
          <cell r="E48">
            <v>9</v>
          </cell>
          <cell r="F48">
            <v>0.21866473432644476</v>
          </cell>
          <cell r="J48" t="str">
            <v>STANDARD CHARTERED</v>
          </cell>
          <cell r="K48">
            <v>8</v>
          </cell>
          <cell r="L48">
            <v>0.1710318825269237</v>
          </cell>
          <cell r="M48">
            <v>6</v>
          </cell>
          <cell r="N48">
            <v>0.1967363294326136</v>
          </cell>
          <cell r="R48" t="str">
            <v>STANDARD CHARTERED</v>
          </cell>
          <cell r="S48">
            <v>8</v>
          </cell>
          <cell r="T48">
            <v>5.8468630832183051</v>
          </cell>
          <cell r="U48">
            <v>6</v>
          </cell>
          <cell r="V48">
            <v>5.0829452947708944</v>
          </cell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AH48" t="str">
            <v>STANDARD CHARTERED</v>
          </cell>
          <cell r="AI48">
            <v>5</v>
          </cell>
          <cell r="AJ48">
            <v>-0.10849451419522675</v>
          </cell>
          <cell r="AK48">
            <v>5</v>
          </cell>
          <cell r="AL48">
            <v>-2.5942666088787376E-2</v>
          </cell>
          <cell r="AP48" t="str">
            <v>STANDARD CHARTERED</v>
          </cell>
          <cell r="AQ48">
            <v>7</v>
          </cell>
          <cell r="AR48">
            <v>2.4111619431333425E-2</v>
          </cell>
          <cell r="AS48">
            <v>8</v>
          </cell>
          <cell r="AT48">
            <v>3.5337937240084646E-2</v>
          </cell>
          <cell r="AX48" t="str">
            <v>STANDARD CHARTERED</v>
          </cell>
          <cell r="AY48">
            <v>4</v>
          </cell>
          <cell r="AZ48">
            <v>3.7559879158987758E-2</v>
          </cell>
          <cell r="BA48">
            <v>6</v>
          </cell>
          <cell r="BB48">
            <v>4.9554174870154309E-2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  <cell r="BN48" t="str">
            <v>STANDARD CHARTERED</v>
          </cell>
          <cell r="BO48">
            <v>38</v>
          </cell>
          <cell r="BP48">
            <v>3.9892366553578973E-2</v>
          </cell>
          <cell r="BQ48">
            <v>39</v>
          </cell>
          <cell r="BR48">
            <v>1.6098620825874172E-2</v>
          </cell>
          <cell r="BV48" t="str">
            <v>STANDARD CHARTERED</v>
          </cell>
          <cell r="BW48">
            <v>6</v>
          </cell>
          <cell r="BX48">
            <v>0.25907287987015803</v>
          </cell>
          <cell r="BY48">
            <v>3</v>
          </cell>
          <cell r="BZ48">
            <v>0.35542742713465908</v>
          </cell>
        </row>
        <row r="49">
          <cell r="B49" t="str">
            <v xml:space="preserve">TEQUENDAMA            </v>
          </cell>
          <cell r="C49">
            <v>6</v>
          </cell>
          <cell r="D49">
            <v>0.23696053349592552</v>
          </cell>
          <cell r="E49">
            <v>5</v>
          </cell>
          <cell r="F49">
            <v>0.3288224109454968</v>
          </cell>
          <cell r="J49" t="str">
            <v xml:space="preserve">TEQUENDAMA            </v>
          </cell>
          <cell r="K49">
            <v>5</v>
          </cell>
          <cell r="L49">
            <v>0.21435568485046008</v>
          </cell>
          <cell r="M49">
            <v>4</v>
          </cell>
          <cell r="N49">
            <v>0.29272684312882064</v>
          </cell>
          <cell r="R49" t="str">
            <v xml:space="preserve">TEQUENDAMA            </v>
          </cell>
          <cell r="S49">
            <v>5</v>
          </cell>
          <cell r="T49">
            <v>4.6651433606606938</v>
          </cell>
          <cell r="U49">
            <v>4</v>
          </cell>
          <cell r="V49">
            <v>3.4161540817762615</v>
          </cell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AH49" t="str">
            <v xml:space="preserve">TEQUENDAMA            </v>
          </cell>
          <cell r="AI49">
            <v>6</v>
          </cell>
          <cell r="AJ49">
            <v>-4.8481281880639299E-2</v>
          </cell>
          <cell r="AK49">
            <v>11</v>
          </cell>
          <cell r="AL49">
            <v>1.1273696806835589E-2</v>
          </cell>
          <cell r="AP49" t="str">
            <v xml:space="preserve">TEQUENDAMA            </v>
          </cell>
          <cell r="AQ49">
            <v>4</v>
          </cell>
          <cell r="AR49">
            <v>1.6464366229891409E-2</v>
          </cell>
          <cell r="AS49">
            <v>6</v>
          </cell>
          <cell r="AT49">
            <v>3.0802051261138184E-2</v>
          </cell>
          <cell r="AX49" t="str">
            <v xml:space="preserve">TEQUENDAMA            </v>
          </cell>
          <cell r="AY49">
            <v>2</v>
          </cell>
          <cell r="AZ49">
            <v>3.021270455025464E-2</v>
          </cell>
          <cell r="BA49">
            <v>4</v>
          </cell>
          <cell r="BB49">
            <v>4.4165324307240586E-2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  <cell r="BN49" t="str">
            <v xml:space="preserve">TEQUENDAMA            </v>
          </cell>
          <cell r="BO49">
            <v>19</v>
          </cell>
          <cell r="BP49">
            <v>0.25042396834369701</v>
          </cell>
          <cell r="BQ49">
            <v>10</v>
          </cell>
          <cell r="BR49">
            <v>0.59722063217138566</v>
          </cell>
          <cell r="BV49" t="str">
            <v xml:space="preserve">TEQUENDAMA            </v>
          </cell>
          <cell r="BW49">
            <v>37</v>
          </cell>
          <cell r="BX49">
            <v>0.1397548273213588</v>
          </cell>
          <cell r="BY49">
            <v>34</v>
          </cell>
          <cell r="BZ49">
            <v>0.17007131260404035</v>
          </cell>
        </row>
        <row r="50">
          <cell r="B50" t="str">
            <v xml:space="preserve">UNION                 </v>
          </cell>
          <cell r="C50">
            <v>35</v>
          </cell>
          <cell r="D50">
            <v>8.1843026314219386E-2</v>
          </cell>
          <cell r="E50">
            <v>35</v>
          </cell>
          <cell r="F50">
            <v>8.7094592017809905E-2</v>
          </cell>
          <cell r="J50" t="str">
            <v xml:space="preserve">UNION                 </v>
          </cell>
          <cell r="K50">
            <v>38</v>
          </cell>
          <cell r="L50">
            <v>4.7180961076612564E-2</v>
          </cell>
          <cell r="M50">
            <v>38</v>
          </cell>
          <cell r="N50">
            <v>5.0352766664484051E-2</v>
          </cell>
          <cell r="R50" t="str">
            <v xml:space="preserve">UNION                 </v>
          </cell>
          <cell r="S50">
            <v>38</v>
          </cell>
          <cell r="T50">
            <v>21.194990037956146</v>
          </cell>
          <cell r="U50">
            <v>38</v>
          </cell>
          <cell r="V50">
            <v>19.859881914003001</v>
          </cell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AH50" t="str">
            <v xml:space="preserve">UNION                 </v>
          </cell>
          <cell r="AI50">
            <v>32</v>
          </cell>
          <cell r="AJ50">
            <v>0.1778011531051692</v>
          </cell>
          <cell r="AK50">
            <v>34</v>
          </cell>
          <cell r="AL50">
            <v>0.2471747089993844</v>
          </cell>
          <cell r="AP50" t="str">
            <v xml:space="preserve">UNION                 </v>
          </cell>
          <cell r="AQ50">
            <v>35</v>
          </cell>
          <cell r="AR50">
            <v>0.16135799434799147</v>
          </cell>
          <cell r="AS50">
            <v>37</v>
          </cell>
          <cell r="AT50">
            <v>0.17354102157079307</v>
          </cell>
          <cell r="AX50" t="str">
            <v xml:space="preserve">UNION                 </v>
          </cell>
          <cell r="AY50">
            <v>33</v>
          </cell>
          <cell r="AZ50">
            <v>0.18973278706958954</v>
          </cell>
          <cell r="BA50">
            <v>36</v>
          </cell>
          <cell r="BB50">
            <v>0.20402428012235541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  <cell r="BN50" t="str">
            <v xml:space="preserve">UNION                 </v>
          </cell>
          <cell r="BO50">
            <v>26</v>
          </cell>
          <cell r="BP50">
            <v>0.15261632239092424</v>
          </cell>
          <cell r="BQ50">
            <v>27</v>
          </cell>
          <cell r="BR50">
            <v>0.16368745930262546</v>
          </cell>
          <cell r="BV50" t="str">
            <v xml:space="preserve">UNION                 </v>
          </cell>
          <cell r="BW50">
            <v>25</v>
          </cell>
          <cell r="BX50">
            <v>0.19085649836865903</v>
          </cell>
          <cell r="BY50">
            <v>24</v>
          </cell>
          <cell r="BZ50">
            <v>0.20741400850388544</v>
          </cell>
        </row>
        <row r="51">
          <cell r="B51" t="str">
            <v xml:space="preserve">VENEZOLANO DE CREDITO </v>
          </cell>
          <cell r="C51">
            <v>7</v>
          </cell>
          <cell r="D51">
            <v>0.22965303314645327</v>
          </cell>
          <cell r="E51">
            <v>8</v>
          </cell>
          <cell r="F51">
            <v>0.22974597926521076</v>
          </cell>
          <cell r="J51" t="str">
            <v xml:space="preserve">VENEZOLANO DE CREDITO </v>
          </cell>
          <cell r="K51">
            <v>6</v>
          </cell>
          <cell r="L51">
            <v>0.18081976816279058</v>
          </cell>
          <cell r="M51">
            <v>8</v>
          </cell>
          <cell r="N51">
            <v>0.18136689763570246</v>
          </cell>
          <cell r="R51" t="str">
            <v xml:space="preserve">VENEZOLANO DE CREDITO </v>
          </cell>
          <cell r="S51">
            <v>6</v>
          </cell>
          <cell r="T51">
            <v>5.5303687763812865</v>
          </cell>
          <cell r="U51">
            <v>8</v>
          </cell>
          <cell r="V51">
            <v>5.5136853143323981</v>
          </cell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AH51" t="str">
            <v xml:space="preserve">VENEZOLANO DE CREDITO </v>
          </cell>
          <cell r="AI51">
            <v>16</v>
          </cell>
          <cell r="AJ51">
            <v>5.4796917018314829E-2</v>
          </cell>
          <cell r="AK51">
            <v>16</v>
          </cell>
          <cell r="AL51">
            <v>5.1622991789241623E-2</v>
          </cell>
          <cell r="AP51" t="str">
            <v xml:space="preserve">VENEZOLANO DE CREDITO </v>
          </cell>
          <cell r="AQ51">
            <v>16</v>
          </cell>
          <cell r="AR51">
            <v>6.0556336234040775E-2</v>
          </cell>
          <cell r="AS51">
            <v>18</v>
          </cell>
          <cell r="AT51">
            <v>6.7308372668102787E-2</v>
          </cell>
          <cell r="AX51" t="str">
            <v xml:space="preserve">VENEZOLANO DE CREDITO </v>
          </cell>
          <cell r="AY51">
            <v>11</v>
          </cell>
          <cell r="AZ51">
            <v>7.2140993205839055E-2</v>
          </cell>
          <cell r="BA51">
            <v>12</v>
          </cell>
          <cell r="BB51">
            <v>7.8657900330179858E-2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  <cell r="BN51" t="str">
            <v xml:space="preserve">VENEZOLANO DE CREDITO </v>
          </cell>
          <cell r="BO51">
            <v>34</v>
          </cell>
          <cell r="BP51">
            <v>6.7033857142780859E-2</v>
          </cell>
          <cell r="BQ51">
            <v>37</v>
          </cell>
          <cell r="BR51">
            <v>3.0570333978171191E-2</v>
          </cell>
          <cell r="BV51" t="str">
            <v xml:space="preserve">VENEZOLANO DE CREDITO </v>
          </cell>
          <cell r="BW51">
            <v>36</v>
          </cell>
          <cell r="BX51">
            <v>0.14008664331200563</v>
          </cell>
          <cell r="BY51">
            <v>38</v>
          </cell>
          <cell r="BZ51">
            <v>0.13807884366132162</v>
          </cell>
        </row>
        <row r="52">
          <cell r="B52" t="str">
            <v>VENEZUELA</v>
          </cell>
          <cell r="C52">
            <v>12</v>
          </cell>
          <cell r="D52">
            <v>0.15986969376636609</v>
          </cell>
          <cell r="E52">
            <v>13</v>
          </cell>
          <cell r="F52">
            <v>0.16572913656353871</v>
          </cell>
          <cell r="J52" t="str">
            <v>VENEZUELA</v>
          </cell>
          <cell r="K52">
            <v>20</v>
          </cell>
          <cell r="L52">
            <v>9.8295666266522044E-2</v>
          </cell>
          <cell r="M52">
            <v>20</v>
          </cell>
          <cell r="N52">
            <v>0.10325728198260206</v>
          </cell>
          <cell r="R52" t="str">
            <v>VENEZUELA</v>
          </cell>
          <cell r="S52">
            <v>20</v>
          </cell>
          <cell r="T52">
            <v>10.173388491905307</v>
          </cell>
          <cell r="U52">
            <v>20</v>
          </cell>
          <cell r="V52">
            <v>9.6845469956151966</v>
          </cell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AH52" t="str">
            <v>VENEZUELA</v>
          </cell>
          <cell r="AI52">
            <v>33</v>
          </cell>
          <cell r="AJ52">
            <v>0.1783716150835552</v>
          </cell>
          <cell r="AK52">
            <v>33</v>
          </cell>
          <cell r="AL52">
            <v>0.19350761016849943</v>
          </cell>
          <cell r="AP52" t="str">
            <v>VENEZUELA</v>
          </cell>
          <cell r="AQ52">
            <v>36</v>
          </cell>
          <cell r="AR52">
            <v>0.17379440751865788</v>
          </cell>
          <cell r="AS52">
            <v>35</v>
          </cell>
          <cell r="AT52">
            <v>0.17085564538197143</v>
          </cell>
          <cell r="AX52" t="str">
            <v>VENEZUELA</v>
          </cell>
          <cell r="AY52">
            <v>35</v>
          </cell>
          <cell r="AZ52">
            <v>0.19675227553892641</v>
          </cell>
          <cell r="BA52">
            <v>34</v>
          </cell>
          <cell r="BB52">
            <v>0.1968755270805784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  <cell r="BN52" t="str">
            <v>VENEZUELA</v>
          </cell>
          <cell r="BO52">
            <v>13</v>
          </cell>
          <cell r="BP52">
            <v>0.38717036145563921</v>
          </cell>
          <cell r="BQ52">
            <v>12</v>
          </cell>
          <cell r="BR52">
            <v>0.40388995280275342</v>
          </cell>
          <cell r="BV52" t="str">
            <v>VENEZUELA</v>
          </cell>
          <cell r="BW52">
            <v>31</v>
          </cell>
          <cell r="BX52">
            <v>0.17195493843145365</v>
          </cell>
          <cell r="BY52">
            <v>33</v>
          </cell>
          <cell r="BZ52">
            <v>0.18163618335957954</v>
          </cell>
        </row>
        <row r="54">
          <cell r="B54" t="str">
            <v>TOTAL</v>
          </cell>
          <cell r="D54">
            <v>0.1399</v>
          </cell>
          <cell r="F54">
            <v>0.14850486633960008</v>
          </cell>
          <cell r="J54" t="str">
            <v>TOTAL</v>
          </cell>
          <cell r="L54">
            <v>8.7900000000000006E-2</v>
          </cell>
          <cell r="N54">
            <v>9.4375935835344996E-2</v>
          </cell>
          <cell r="R54" t="str">
            <v>TOTAL</v>
          </cell>
          <cell r="T54">
            <v>11.37</v>
          </cell>
          <cell r="V54">
            <v>10.595921419467262</v>
          </cell>
          <cell r="Z54" t="str">
            <v>TOTAL</v>
          </cell>
          <cell r="AB54">
            <v>0.69810000000000005</v>
          </cell>
          <cell r="AD54">
            <v>0.73384077191693886</v>
          </cell>
          <cell r="AH54" t="str">
            <v>TOTAL</v>
          </cell>
          <cell r="AJ54">
            <v>0.1381</v>
          </cell>
          <cell r="AL54">
            <v>0.16528740809721829</v>
          </cell>
          <cell r="AP54" t="str">
            <v>TOTAL</v>
          </cell>
          <cell r="AR54">
            <v>0.10489999999999999</v>
          </cell>
          <cell r="AT54">
            <v>0.1073856692613715</v>
          </cell>
          <cell r="AX54" t="str">
            <v>TOTAL</v>
          </cell>
          <cell r="AZ54">
            <v>0.13519999999999999</v>
          </cell>
          <cell r="BB54">
            <v>0.14070778176777424</v>
          </cell>
          <cell r="BF54" t="str">
            <v>TOTAL</v>
          </cell>
          <cell r="BH54">
            <v>0.65690000000000004</v>
          </cell>
          <cell r="BJ54">
            <v>0.65742937334214424</v>
          </cell>
          <cell r="BN54" t="str">
            <v>TOTAL</v>
          </cell>
          <cell r="BP54">
            <v>0.25669999999999998</v>
          </cell>
          <cell r="BR54">
            <v>0.26758843489874901</v>
          </cell>
          <cell r="BV54" t="str">
            <v>TOTAL</v>
          </cell>
          <cell r="BX54">
            <v>0.19881776956423469</v>
          </cell>
          <cell r="BZ54">
            <v>0.22855209035007024</v>
          </cell>
        </row>
      </sheetData>
      <sheetData sheetId="41" refreshError="1"/>
      <sheetData sheetId="42" refreshError="1"/>
      <sheetData sheetId="4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  <sheetName val="Annual Tables"/>
      <sheetName val="Index"/>
      <sheetName val="Annual Raw Data"/>
      <sheetName val="Quarterly Raw Data"/>
      <sheetName val="Quarterly MacroFlow"/>
      <sheetName val="M 2"/>
      <sheetName val="Soportes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Assistance"/>
      <sheetName val="Prp$"/>
      <sheetName val="int$"/>
      <sheetName val="debt Service"/>
      <sheetName val="Debt_Details"/>
      <sheetName val="CIRRs"/>
      <sheetName val="Modality"/>
      <sheetName val="IDA_Summary"/>
      <sheetName val="IMF detail"/>
      <sheetName val="T4"/>
      <sheetName val="Scenario"/>
      <sheetName val="WB-results"/>
      <sheetName val="T1"/>
      <sheetName val="Graph-mul"/>
      <sheetName val="Cam_Relief"/>
      <sheetName val="W-Tables"/>
      <sheetName val="COP FED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9">
          <cell r="C59">
            <v>4.6040363843444024E-2</v>
          </cell>
        </row>
        <row r="60">
          <cell r="C60">
            <v>5.4123279308905134E-2</v>
          </cell>
        </row>
        <row r="61">
          <cell r="C61">
            <v>5.0408734278118296E-2</v>
          </cell>
        </row>
        <row r="62">
          <cell r="C62">
            <v>4.6120000000000008E-2</v>
          </cell>
        </row>
        <row r="63">
          <cell r="C63">
            <v>5.9950000000000003E-2</v>
          </cell>
        </row>
        <row r="64">
          <cell r="C64">
            <v>5.1588915167871709E-2</v>
          </cell>
        </row>
        <row r="65">
          <cell r="C65">
            <v>4.8712733333333327E-2</v>
          </cell>
        </row>
        <row r="67">
          <cell r="C67">
            <v>5.9950000000000003E-2</v>
          </cell>
        </row>
        <row r="68">
          <cell r="C68">
            <v>4.8712733333333327E-2</v>
          </cell>
        </row>
        <row r="69">
          <cell r="C69">
            <v>4.6120000000000001E-2</v>
          </cell>
        </row>
        <row r="70">
          <cell r="C70">
            <v>4.6120000000000001E-2</v>
          </cell>
        </row>
        <row r="79">
          <cell r="C79">
            <v>4.6120000000000001E-2</v>
          </cell>
        </row>
        <row r="81">
          <cell r="C81">
            <v>4.6120000000000001E-2</v>
          </cell>
        </row>
        <row r="84">
          <cell r="C84">
            <v>4.6120000000000001E-2</v>
          </cell>
        </row>
        <row r="87">
          <cell r="C87">
            <v>4.6120000000000001E-2</v>
          </cell>
        </row>
        <row r="99">
          <cell r="C99">
            <v>4.6120000000000001E-2</v>
          </cell>
        </row>
        <row r="109">
          <cell r="C109">
            <v>1.3359000000000001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ver"/>
      <sheetName val="Shared Data"/>
      <sheetName val="Output_q"/>
      <sheetName val="Output_a"/>
      <sheetName val="GDP defl."/>
      <sheetName val="NGDP_q"/>
      <sheetName val="RGDP_q"/>
      <sheetName val="NGDP_a"/>
      <sheetName val="RGDP_a"/>
      <sheetName val="Expenditure &amp; Saving"/>
      <sheetName val="REAL_MACRO"/>
      <sheetName val="Chart1"/>
      <sheetName val="Chart2"/>
      <sheetName val="Chart3"/>
      <sheetName val="Sheet1 (2)"/>
      <sheetName val="Pane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AF9">
            <v>2007</v>
          </cell>
        </row>
        <row r="13">
          <cell r="AF13">
            <v>683933.17362196709</v>
          </cell>
        </row>
        <row r="14">
          <cell r="AF14">
            <v>7933.0886628489825</v>
          </cell>
        </row>
        <row r="15">
          <cell r="AF15">
            <v>86.212722772765346</v>
          </cell>
        </row>
        <row r="16">
          <cell r="AF16">
            <v>128021.67684491353</v>
          </cell>
        </row>
        <row r="18">
          <cell r="AF18">
            <v>-45737.561527682468</v>
          </cell>
        </row>
        <row r="19">
          <cell r="AF19">
            <v>368282.16169571079</v>
          </cell>
        </row>
        <row r="20">
          <cell r="AF20">
            <v>414019.72322339326</v>
          </cell>
        </row>
        <row r="22">
          <cell r="AF22">
            <v>729670.73514964955</v>
          </cell>
        </row>
        <row r="23">
          <cell r="AF23">
            <v>729670.73514964955</v>
          </cell>
        </row>
        <row r="24">
          <cell r="AF24">
            <v>582681.39654189209</v>
          </cell>
        </row>
        <row r="25">
          <cell r="AF25">
            <v>533200.99116939015</v>
          </cell>
        </row>
        <row r="26">
          <cell r="AF26">
            <v>49480.40537250194</v>
          </cell>
        </row>
        <row r="27">
          <cell r="AF27">
            <v>158499.18383578243</v>
          </cell>
        </row>
        <row r="28">
          <cell r="AF28">
            <v>115641.39657325322</v>
          </cell>
        </row>
        <row r="29">
          <cell r="AF29">
            <v>42857.787262529208</v>
          </cell>
        </row>
        <row r="30">
          <cell r="AF30">
            <v>-11509.845228024991</v>
          </cell>
        </row>
        <row r="32">
          <cell r="AF32">
            <v>0</v>
          </cell>
        </row>
        <row r="35">
          <cell r="AF35">
            <v>146989.33860775744</v>
          </cell>
        </row>
        <row r="36">
          <cell r="AF36">
            <v>146989.33860775744</v>
          </cell>
        </row>
        <row r="37">
          <cell r="AF37">
            <v>42857.787262529208</v>
          </cell>
        </row>
        <row r="38">
          <cell r="AF38">
            <v>104131.55134522823</v>
          </cell>
        </row>
        <row r="39">
          <cell r="AF39">
            <v>104131.55134522823</v>
          </cell>
        </row>
        <row r="40">
          <cell r="AF40">
            <v>104131.55134522823</v>
          </cell>
        </row>
        <row r="41">
          <cell r="AF41">
            <v>135904.06141996395</v>
          </cell>
        </row>
        <row r="42">
          <cell r="AF42">
            <v>58095.69413738836</v>
          </cell>
        </row>
        <row r="43">
          <cell r="AF43">
            <v>77808.367282575593</v>
          </cell>
        </row>
        <row r="45">
          <cell r="AF45">
            <v>11085.277187793474</v>
          </cell>
        </row>
        <row r="49">
          <cell r="AF49">
            <v>21.491769119683525</v>
          </cell>
        </row>
        <row r="50">
          <cell r="AF50">
            <v>21.491769119683525</v>
          </cell>
        </row>
        <row r="51">
          <cell r="AF51">
            <v>6.2663705922558668</v>
          </cell>
        </row>
        <row r="52">
          <cell r="AF52">
            <v>15.225398527427657</v>
          </cell>
        </row>
        <row r="53">
          <cell r="AF53">
            <v>15.225398527427657</v>
          </cell>
        </row>
        <row r="55">
          <cell r="AF55">
            <v>19.870956207642987</v>
          </cell>
        </row>
        <row r="56">
          <cell r="AF56">
            <v>8.4943524276978284</v>
          </cell>
        </row>
        <row r="57">
          <cell r="AF57">
            <v>11.376603779945158</v>
          </cell>
        </row>
        <row r="58">
          <cell r="AF58">
            <v>19.870956207642987</v>
          </cell>
        </row>
        <row r="60">
          <cell r="AF60">
            <v>1.6208129120405381</v>
          </cell>
        </row>
        <row r="63">
          <cell r="AF63">
            <v>0.75</v>
          </cell>
        </row>
        <row r="64">
          <cell r="AF64">
            <v>0.80237454101357886</v>
          </cell>
        </row>
        <row r="65">
          <cell r="AF65">
            <v>14.804337760642138</v>
          </cell>
        </row>
      </sheetData>
      <sheetData sheetId="10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  <sheetName val="Expenditure &amp; Saving"/>
      <sheetName val="CIRRs"/>
    </sheetNames>
    <sheetDataSet>
      <sheetData sheetId="0">
        <row r="2">
          <cell r="A2" t="str">
            <v>FACTORES DE CALCULOS EN BASE A PLAZOS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">
          <cell r="A2" t="str">
            <v>FACTORES DE CALCULOS EN BASE A PLAZOS</v>
          </cell>
        </row>
      </sheetData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A2" t="str">
            <v>FACTORES DE CALCULOS EN BASE A PLAZOS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icro"/>
      <sheetName val="Q1"/>
      <sheetName val="Q2"/>
      <sheetName val="Q3"/>
      <sheetName val="Q4"/>
      <sheetName val="Q5"/>
      <sheetName val="Q6"/>
      <sheetName val="Q7"/>
      <sheetName val="Q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agrop PUB Proy"/>
      <sheetName val="gas112601"/>
      <sheetName val="GEE102301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</row>
        <row r="47">
          <cell r="A47">
            <v>47</v>
          </cell>
          <cell r="B47" t="str">
            <v>Commercial bank lending rate</v>
          </cell>
        </row>
        <row r="48">
          <cell r="A48">
            <v>48</v>
          </cell>
          <cell r="B48" t="str">
            <v>Commercial bank deposit rate rate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ummary table"/>
      <sheetName val="text charts"/>
      <sheetName val="Chart Main Panel"/>
      <sheetName val="Chart Fuel panel"/>
      <sheetName val="Chart Variability panel"/>
      <sheetName val="Contribution"/>
      <sheetName val="Sheet1"/>
      <sheetName val="Inflation and trimmed 5 percent"/>
      <sheetName val="Inflation trimmed 10 percent"/>
      <sheetName val="Data"/>
      <sheetName val="Input for regression"/>
      <sheetName val="Relative prices"/>
      <sheetName val="Cana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1">
          <cell r="K51">
            <v>36161</v>
          </cell>
          <cell r="L51">
            <v>36192</v>
          </cell>
          <cell r="M51">
            <v>36220</v>
          </cell>
          <cell r="N51">
            <v>36251</v>
          </cell>
          <cell r="O51">
            <v>36281</v>
          </cell>
          <cell r="P51">
            <v>36312</v>
          </cell>
          <cell r="Q51">
            <v>36342</v>
          </cell>
          <cell r="R51">
            <v>36373</v>
          </cell>
          <cell r="S51">
            <v>36404</v>
          </cell>
          <cell r="T51">
            <v>36434</v>
          </cell>
          <cell r="U51">
            <v>36465</v>
          </cell>
          <cell r="V51">
            <v>36495</v>
          </cell>
          <cell r="W51">
            <v>36526</v>
          </cell>
          <cell r="X51">
            <v>36557</v>
          </cell>
          <cell r="Y51">
            <v>36586</v>
          </cell>
          <cell r="Z51">
            <v>36617</v>
          </cell>
          <cell r="AA51">
            <v>36647</v>
          </cell>
          <cell r="AB51">
            <v>36678</v>
          </cell>
          <cell r="AC51">
            <v>36708</v>
          </cell>
          <cell r="AD51">
            <v>36739</v>
          </cell>
          <cell r="AE51">
            <v>36770</v>
          </cell>
          <cell r="AF51">
            <v>36800</v>
          </cell>
          <cell r="AG51">
            <v>36831</v>
          </cell>
          <cell r="AH51">
            <v>36861</v>
          </cell>
          <cell r="AI51">
            <v>36892</v>
          </cell>
          <cell r="AJ51">
            <v>36923</v>
          </cell>
          <cell r="AK51">
            <v>36951</v>
          </cell>
          <cell r="AL51">
            <v>36982</v>
          </cell>
          <cell r="AM51">
            <v>37012</v>
          </cell>
          <cell r="AN51">
            <v>37043</v>
          </cell>
          <cell r="AO51">
            <v>37073</v>
          </cell>
          <cell r="AP51">
            <v>37104</v>
          </cell>
          <cell r="AQ51">
            <v>37135</v>
          </cell>
          <cell r="AR51">
            <v>37165</v>
          </cell>
          <cell r="AS51">
            <v>37196</v>
          </cell>
          <cell r="AT51">
            <v>37226</v>
          </cell>
          <cell r="AU51">
            <v>37257</v>
          </cell>
          <cell r="AV51">
            <v>37288</v>
          </cell>
          <cell r="AW51">
            <v>37316</v>
          </cell>
          <cell r="AX51">
            <v>37347</v>
          </cell>
          <cell r="AY51">
            <v>37377</v>
          </cell>
          <cell r="AZ51">
            <v>37408</v>
          </cell>
          <cell r="BA51">
            <v>37438</v>
          </cell>
          <cell r="BB51">
            <v>37469</v>
          </cell>
          <cell r="BC51">
            <v>37500</v>
          </cell>
          <cell r="BD51">
            <v>37530</v>
          </cell>
          <cell r="BE51">
            <v>37561</v>
          </cell>
          <cell r="BF51">
            <v>37591</v>
          </cell>
          <cell r="BG51">
            <v>37622</v>
          </cell>
          <cell r="BH51">
            <v>37653</v>
          </cell>
          <cell r="BI51">
            <v>37681</v>
          </cell>
          <cell r="BJ51">
            <v>37712</v>
          </cell>
          <cell r="BK51">
            <v>37742</v>
          </cell>
          <cell r="BL51">
            <v>37773</v>
          </cell>
          <cell r="BM51">
            <v>37803</v>
          </cell>
          <cell r="BN51">
            <v>37834</v>
          </cell>
          <cell r="BO51">
            <v>37865</v>
          </cell>
          <cell r="BP51">
            <v>37895</v>
          </cell>
          <cell r="BQ51">
            <v>37926</v>
          </cell>
          <cell r="BR51">
            <v>37956</v>
          </cell>
          <cell r="BS51">
            <v>37987</v>
          </cell>
          <cell r="BT51">
            <v>38018</v>
          </cell>
          <cell r="BU51">
            <v>38047</v>
          </cell>
          <cell r="BV51">
            <v>38078</v>
          </cell>
          <cell r="BW51">
            <v>38108</v>
          </cell>
          <cell r="BX51">
            <v>38139</v>
          </cell>
          <cell r="BY51">
            <v>38169</v>
          </cell>
          <cell r="BZ51">
            <v>38200</v>
          </cell>
          <cell r="CA51">
            <v>38231</v>
          </cell>
          <cell r="CB51">
            <v>38261</v>
          </cell>
          <cell r="CC51">
            <v>38292</v>
          </cell>
          <cell r="CD51">
            <v>38322</v>
          </cell>
          <cell r="CE51">
            <v>38353</v>
          </cell>
          <cell r="CF51">
            <v>38384</v>
          </cell>
          <cell r="CG51">
            <v>38412</v>
          </cell>
          <cell r="CH51">
            <v>38443</v>
          </cell>
          <cell r="CI51">
            <v>38473</v>
          </cell>
          <cell r="CJ51">
            <v>38504</v>
          </cell>
          <cell r="CK51">
            <v>38534</v>
          </cell>
          <cell r="CL51">
            <v>38565</v>
          </cell>
          <cell r="CM51">
            <v>38596</v>
          </cell>
          <cell r="CN51">
            <v>38626</v>
          </cell>
          <cell r="CO51">
            <v>38657</v>
          </cell>
          <cell r="CP51">
            <v>38687</v>
          </cell>
          <cell r="CQ51">
            <v>38718</v>
          </cell>
          <cell r="CR51">
            <v>38749</v>
          </cell>
          <cell r="CS51">
            <v>38777</v>
          </cell>
          <cell r="CT51">
            <v>38808</v>
          </cell>
          <cell r="CU51">
            <v>38838</v>
          </cell>
          <cell r="CV51">
            <v>38869</v>
          </cell>
          <cell r="CW51">
            <v>38899</v>
          </cell>
          <cell r="CX51">
            <v>38930</v>
          </cell>
          <cell r="CY51">
            <v>38961</v>
          </cell>
          <cell r="CZ51">
            <v>38991</v>
          </cell>
          <cell r="DA51">
            <v>39022</v>
          </cell>
          <cell r="DB51">
            <v>39052</v>
          </cell>
        </row>
        <row r="52">
          <cell r="K52">
            <v>9</v>
          </cell>
          <cell r="L52">
            <v>10</v>
          </cell>
          <cell r="M52">
            <v>11</v>
          </cell>
          <cell r="N52">
            <v>12</v>
          </cell>
          <cell r="O52">
            <v>13</v>
          </cell>
          <cell r="P52">
            <v>14</v>
          </cell>
          <cell r="Q52">
            <v>15</v>
          </cell>
          <cell r="R52">
            <v>16</v>
          </cell>
          <cell r="S52">
            <v>17</v>
          </cell>
          <cell r="T52">
            <v>18</v>
          </cell>
          <cell r="U52">
            <v>19</v>
          </cell>
          <cell r="V52">
            <v>20</v>
          </cell>
          <cell r="W52">
            <v>21</v>
          </cell>
          <cell r="X52">
            <v>22</v>
          </cell>
          <cell r="Y52">
            <v>23</v>
          </cell>
          <cell r="Z52">
            <v>24</v>
          </cell>
          <cell r="AA52">
            <v>25</v>
          </cell>
          <cell r="AB52">
            <v>26</v>
          </cell>
          <cell r="AC52">
            <v>27</v>
          </cell>
          <cell r="AD52">
            <v>28</v>
          </cell>
          <cell r="AE52">
            <v>29</v>
          </cell>
          <cell r="AF52">
            <v>30</v>
          </cell>
          <cell r="AG52">
            <v>31</v>
          </cell>
          <cell r="AH52">
            <v>32</v>
          </cell>
          <cell r="AI52">
            <v>33</v>
          </cell>
          <cell r="AJ52">
            <v>34</v>
          </cell>
          <cell r="AK52">
            <v>35</v>
          </cell>
          <cell r="AL52">
            <v>36</v>
          </cell>
          <cell r="AM52">
            <v>37</v>
          </cell>
          <cell r="AN52">
            <v>38</v>
          </cell>
          <cell r="AO52">
            <v>39</v>
          </cell>
          <cell r="AP52">
            <v>40</v>
          </cell>
          <cell r="AQ52">
            <v>41</v>
          </cell>
          <cell r="AR52">
            <v>42</v>
          </cell>
          <cell r="AS52">
            <v>43</v>
          </cell>
          <cell r="AT52">
            <v>44</v>
          </cell>
          <cell r="AU52">
            <v>45</v>
          </cell>
          <cell r="AV52">
            <v>46</v>
          </cell>
          <cell r="AW52">
            <v>47</v>
          </cell>
          <cell r="AX52">
            <v>48</v>
          </cell>
          <cell r="AY52">
            <v>49</v>
          </cell>
          <cell r="AZ52">
            <v>50</v>
          </cell>
          <cell r="BA52">
            <v>51</v>
          </cell>
          <cell r="BB52">
            <v>52</v>
          </cell>
          <cell r="BC52">
            <v>53</v>
          </cell>
          <cell r="BD52">
            <v>54</v>
          </cell>
          <cell r="BE52">
            <v>55</v>
          </cell>
          <cell r="BF52">
            <v>56</v>
          </cell>
          <cell r="BG52">
            <v>57</v>
          </cell>
          <cell r="BH52">
            <v>58</v>
          </cell>
          <cell r="BI52">
            <v>59</v>
          </cell>
          <cell r="BJ52">
            <v>60</v>
          </cell>
          <cell r="BK52">
            <v>61</v>
          </cell>
          <cell r="BL52">
            <v>62</v>
          </cell>
          <cell r="BM52">
            <v>63</v>
          </cell>
          <cell r="BN52">
            <v>64</v>
          </cell>
          <cell r="BO52">
            <v>65</v>
          </cell>
          <cell r="BP52">
            <v>66</v>
          </cell>
          <cell r="BQ52">
            <v>67</v>
          </cell>
          <cell r="BR52">
            <v>68</v>
          </cell>
          <cell r="BS52">
            <v>69</v>
          </cell>
          <cell r="BT52">
            <v>70</v>
          </cell>
          <cell r="BU52">
            <v>71</v>
          </cell>
          <cell r="BV52">
            <v>72</v>
          </cell>
          <cell r="BW52">
            <v>73</v>
          </cell>
          <cell r="BX52">
            <v>74</v>
          </cell>
          <cell r="BY52">
            <v>75</v>
          </cell>
          <cell r="BZ52">
            <v>76</v>
          </cell>
          <cell r="CA52">
            <v>77</v>
          </cell>
          <cell r="CB52">
            <v>78</v>
          </cell>
          <cell r="CC52">
            <v>79</v>
          </cell>
          <cell r="CD52">
            <v>80</v>
          </cell>
          <cell r="CE52">
            <v>81</v>
          </cell>
          <cell r="CF52">
            <v>82</v>
          </cell>
          <cell r="CG52">
            <v>83</v>
          </cell>
          <cell r="CH52">
            <v>84</v>
          </cell>
          <cell r="CI52">
            <v>85</v>
          </cell>
          <cell r="CJ52">
            <v>86</v>
          </cell>
          <cell r="CK52">
            <v>87</v>
          </cell>
          <cell r="CL52">
            <v>88</v>
          </cell>
          <cell r="CM52">
            <v>89</v>
          </cell>
          <cell r="CN52">
            <v>90</v>
          </cell>
          <cell r="CO52">
            <v>91</v>
          </cell>
          <cell r="CP52">
            <v>92</v>
          </cell>
          <cell r="CQ52">
            <v>93</v>
          </cell>
          <cell r="CR52">
            <v>94</v>
          </cell>
          <cell r="CS52">
            <v>95</v>
          </cell>
          <cell r="CT52">
            <v>96</v>
          </cell>
          <cell r="CU52">
            <v>97</v>
          </cell>
          <cell r="CV52">
            <v>98</v>
          </cell>
          <cell r="CW52">
            <v>99</v>
          </cell>
          <cell r="CX52">
            <v>100</v>
          </cell>
          <cell r="CY52">
            <v>101</v>
          </cell>
          <cell r="CZ52">
            <v>102</v>
          </cell>
          <cell r="DA52">
            <v>103</v>
          </cell>
          <cell r="DB52">
            <v>104</v>
          </cell>
        </row>
        <row r="326">
          <cell r="C326" t="str">
            <v>Headline Inflation</v>
          </cell>
          <cell r="W326">
            <v>5.9847334690191758</v>
          </cell>
          <cell r="X326">
            <v>6.3221456085898069</v>
          </cell>
          <cell r="Y326">
            <v>5.7293101625914176</v>
          </cell>
          <cell r="Z326">
            <v>5.5187104454408598</v>
          </cell>
          <cell r="AA326">
            <v>5.6510754357038877</v>
          </cell>
          <cell r="AB326">
            <v>7.2822029891440536</v>
          </cell>
          <cell r="AC326">
            <v>8.0317280966578863</v>
          </cell>
          <cell r="AD326">
            <v>8.9705510452627664</v>
          </cell>
          <cell r="AE326">
            <v>12.70059068289298</v>
          </cell>
          <cell r="AF326">
            <v>9.1820158894827273</v>
          </cell>
          <cell r="AG326">
            <v>8.1444259126810579</v>
          </cell>
          <cell r="AH326">
            <v>9.0164071945341107</v>
          </cell>
          <cell r="AI326">
            <v>11.398369316447017</v>
          </cell>
          <cell r="AJ326">
            <v>11.498377921279172</v>
          </cell>
          <cell r="AK326">
            <v>11.072630822052545</v>
          </cell>
          <cell r="AL326">
            <v>11.69732783949209</v>
          </cell>
          <cell r="AM326">
            <v>11.896542371052576</v>
          </cell>
          <cell r="AN326">
            <v>10.183782190274741</v>
          </cell>
          <cell r="AO326">
            <v>9.4281766831975915</v>
          </cell>
          <cell r="AP326">
            <v>8.9927772083855757</v>
          </cell>
          <cell r="AQ326">
            <v>5.9148069757111585</v>
          </cell>
          <cell r="AR326">
            <v>5.8890471801772009</v>
          </cell>
          <cell r="AS326">
            <v>5.2833604066292423</v>
          </cell>
          <cell r="AT326">
            <v>4.3894599876600324</v>
          </cell>
          <cell r="AU326">
            <v>2.4212027717948956</v>
          </cell>
          <cell r="AV326">
            <v>2.3121435021657817</v>
          </cell>
          <cell r="AW326">
            <v>3.9269237949840203</v>
          </cell>
          <cell r="AX326">
            <v>3.9835477042284566</v>
          </cell>
          <cell r="AY326">
            <v>3.3432874838055682</v>
          </cell>
          <cell r="AZ326">
            <v>4.0473032990087461</v>
          </cell>
          <cell r="BA326">
            <v>4.7142750933000457</v>
          </cell>
          <cell r="BB326">
            <v>4.8627812129568468</v>
          </cell>
          <cell r="BC326">
            <v>5.3845648011493665</v>
          </cell>
          <cell r="BD326">
            <v>8.1811810853196647</v>
          </cell>
          <cell r="BE326">
            <v>8.8018420698261934</v>
          </cell>
          <cell r="BF326">
            <v>10.505637793986523</v>
          </cell>
          <cell r="BG326">
            <v>13.497191645740742</v>
          </cell>
          <cell r="BH326">
            <v>17.9723411976763</v>
          </cell>
          <cell r="BI326">
            <v>18.711119605019718</v>
          </cell>
          <cell r="BJ326">
            <v>18.253193121622331</v>
          </cell>
          <cell r="BK326">
            <v>20.092941194651658</v>
          </cell>
          <cell r="BL326">
            <v>26.116106823903735</v>
          </cell>
          <cell r="BM326">
            <v>30.20784461972778</v>
          </cell>
          <cell r="BN326">
            <v>33.014727005119369</v>
          </cell>
          <cell r="BO326">
            <v>33.137357119133299</v>
          </cell>
          <cell r="BP326">
            <v>32.729554147258455</v>
          </cell>
          <cell r="BQ326">
            <v>40.052450927929584</v>
          </cell>
          <cell r="BR326">
            <v>42.660748738357086</v>
          </cell>
          <cell r="BS326">
            <v>50.868757356826933</v>
          </cell>
          <cell r="BT326">
            <v>61.424000269054972</v>
          </cell>
          <cell r="BU326">
            <v>62.325799806638742</v>
          </cell>
          <cell r="BV326">
            <v>62.975876902513278</v>
          </cell>
          <cell r="BW326">
            <v>65.29561940558068</v>
          </cell>
          <cell r="BX326">
            <v>60.348690528189309</v>
          </cell>
          <cell r="BY326">
            <v>55.642615635442354</v>
          </cell>
          <cell r="BZ326">
            <v>51.836466474876062</v>
          </cell>
          <cell r="CA326">
            <v>47.890540268112431</v>
          </cell>
          <cell r="CB326">
            <v>46.092680637629911</v>
          </cell>
          <cell r="CC326">
            <v>35.532169037028694</v>
          </cell>
          <cell r="CD326">
            <v>28.736313463604745</v>
          </cell>
          <cell r="CE326">
            <v>18.785907439830993</v>
          </cell>
          <cell r="CF326">
            <v>6.8144010167423801</v>
          </cell>
          <cell r="CG326">
            <v>4.2889038207544132</v>
          </cell>
          <cell r="CH326">
            <v>3.8993744044762764</v>
          </cell>
          <cell r="CI326">
            <v>0.9295894438980099</v>
          </cell>
          <cell r="CJ326">
            <v>-0.97988430383337288</v>
          </cell>
          <cell r="CK326">
            <v>-1.002106427312853</v>
          </cell>
          <cell r="CL326">
            <v>-0.21807830486369539</v>
          </cell>
          <cell r="CM326">
            <v>4.2173260742071221</v>
          </cell>
          <cell r="CN326">
            <v>3.9758901013446319</v>
          </cell>
          <cell r="CO326">
            <v>4.8295155547593822</v>
          </cell>
          <cell r="CP326">
            <v>7.4389911996843239</v>
          </cell>
          <cell r="CQ326">
            <v>8.2492396845458273</v>
          </cell>
          <cell r="CR326">
            <v>8.0738436026886404</v>
          </cell>
          <cell r="CS326">
            <v>8.2572906682183174</v>
          </cell>
          <cell r="CT326">
            <v>8.5566382287578904</v>
          </cell>
          <cell r="CU326">
            <v>9.5096863256136004</v>
          </cell>
          <cell r="CV326">
            <v>10.272387117199841</v>
          </cell>
          <cell r="CW326">
            <v>10.6030033005555</v>
          </cell>
          <cell r="CX326">
            <v>9.3477299494585395</v>
          </cell>
          <cell r="CY326">
            <v>4.7274641339037515</v>
          </cell>
        </row>
        <row r="327">
          <cell r="C327" t="str">
            <v>Core Inflation Measures</v>
          </cell>
        </row>
        <row r="328">
          <cell r="C328" t="str">
            <v>Exclusion method</v>
          </cell>
        </row>
        <row r="329">
          <cell r="C329" t="str">
            <v>Excluding fuel and electricity 1/</v>
          </cell>
          <cell r="W329">
            <v>4.7495216000213105</v>
          </cell>
          <cell r="X329">
            <v>5.1172105920418431</v>
          </cell>
          <cell r="Y329">
            <v>4.4711234526710939</v>
          </cell>
          <cell r="Z329">
            <v>4.2481969740443759</v>
          </cell>
          <cell r="AA329">
            <v>4.3922088766355643</v>
          </cell>
          <cell r="AB329">
            <v>6.1808149387968143</v>
          </cell>
          <cell r="AC329">
            <v>7.0037438319029661</v>
          </cell>
          <cell r="AD329">
            <v>7.9365024671020308</v>
          </cell>
          <cell r="AE329">
            <v>10.117960338672987</v>
          </cell>
          <cell r="AF329">
            <v>7.5611912551097475</v>
          </cell>
          <cell r="AG329">
            <v>6.7707083219770823</v>
          </cell>
          <cell r="AH329">
            <v>7.6398724420642594</v>
          </cell>
          <cell r="AI329">
            <v>9.9143116531412545</v>
          </cell>
          <cell r="AJ329">
            <v>10.297335350545239</v>
          </cell>
          <cell r="AK329">
            <v>10.464266264395249</v>
          </cell>
          <cell r="AL329">
            <v>10.40447932724102</v>
          </cell>
          <cell r="AM329">
            <v>10.568699466488312</v>
          </cell>
          <cell r="AN329">
            <v>9.4409052496434924</v>
          </cell>
          <cell r="AO329">
            <v>9.1187344161417485</v>
          </cell>
          <cell r="AP329">
            <v>8.3548354145006556</v>
          </cell>
          <cell r="AQ329">
            <v>6.4486465349947224</v>
          </cell>
          <cell r="AR329">
            <v>7.3849915158067319</v>
          </cell>
          <cell r="AS329">
            <v>6.8413220260240166</v>
          </cell>
          <cell r="AT329">
            <v>5.967122029238908</v>
          </cell>
          <cell r="AU329">
            <v>3.8894658497704739</v>
          </cell>
          <cell r="AV329">
            <v>3.5560196916742939</v>
          </cell>
          <cell r="AW329">
            <v>4.1176491447712635</v>
          </cell>
          <cell r="AX329">
            <v>4.4087204110630154</v>
          </cell>
          <cell r="AY329">
            <v>3.8696322503118239</v>
          </cell>
          <cell r="AZ329">
            <v>4.0082854714073903</v>
          </cell>
          <cell r="BA329">
            <v>4.0926192876561345</v>
          </cell>
          <cell r="BB329">
            <v>4.811983413147189</v>
          </cell>
          <cell r="BC329">
            <v>5.5320867490145247</v>
          </cell>
          <cell r="BD329">
            <v>4.9050352119762266</v>
          </cell>
          <cell r="BE329">
            <v>5.342472100961885</v>
          </cell>
          <cell r="BF329">
            <v>6.8386277291014892</v>
          </cell>
          <cell r="BG329">
            <v>9.9195247212438886</v>
          </cell>
          <cell r="BH329">
            <v>12.942746583529967</v>
          </cell>
          <cell r="BI329">
            <v>14.343890561363608</v>
          </cell>
          <cell r="BJ329">
            <v>14.973959974876095</v>
          </cell>
          <cell r="BK329">
            <v>16.905215301902587</v>
          </cell>
          <cell r="BL329">
            <v>22.503357535366831</v>
          </cell>
          <cell r="BM329">
            <v>25.719686544629468</v>
          </cell>
          <cell r="BN329">
            <v>28.127947561555175</v>
          </cell>
          <cell r="BO329">
            <v>29.415436332463798</v>
          </cell>
          <cell r="BP329">
            <v>32.147997022569484</v>
          </cell>
          <cell r="BQ329">
            <v>39.263112888863134</v>
          </cell>
          <cell r="BR329">
            <v>42.256431408200882</v>
          </cell>
          <cell r="BS329">
            <v>49.614877681638973</v>
          </cell>
          <cell r="BT329">
            <v>61.861072362163611</v>
          </cell>
          <cell r="BU329">
            <v>62.96553573142171</v>
          </cell>
          <cell r="BV329">
            <v>62.83718081169161</v>
          </cell>
          <cell r="BW329">
            <v>64.590928600571289</v>
          </cell>
          <cell r="BX329">
            <v>58.996857469165946</v>
          </cell>
          <cell r="BY329">
            <v>56.212093237462625</v>
          </cell>
          <cell r="BZ329">
            <v>53.26335137271812</v>
          </cell>
          <cell r="CA329">
            <v>48.59485841312511</v>
          </cell>
          <cell r="CB329">
            <v>46.45493149240113</v>
          </cell>
          <cell r="CC329">
            <v>36.568558870744027</v>
          </cell>
          <cell r="CD329">
            <v>30.085108076913428</v>
          </cell>
          <cell r="CE329">
            <v>20.210627710305815</v>
          </cell>
          <cell r="CF329">
            <v>7.9722978699404194</v>
          </cell>
          <cell r="CG329">
            <v>4.6595439281313276</v>
          </cell>
          <cell r="CH329">
            <v>3.7255579832170298</v>
          </cell>
          <cell r="CI329">
            <v>1.1101440199153814</v>
          </cell>
          <cell r="CJ329">
            <v>-0.45161790123326284</v>
          </cell>
          <cell r="CK329">
            <v>-1.2921731261325249</v>
          </cell>
          <cell r="CL329">
            <v>-1.4460258572440665</v>
          </cell>
          <cell r="CM329">
            <v>1.2054379248054374</v>
          </cell>
          <cell r="CN329">
            <v>0.75878122630537348</v>
          </cell>
          <cell r="CO329">
            <v>2.4855871611724893</v>
          </cell>
          <cell r="CP329">
            <v>4.2692183332139706</v>
          </cell>
          <cell r="CQ329">
            <v>4.9494912231689625</v>
          </cell>
          <cell r="CR329">
            <v>5.0724405077528587</v>
          </cell>
          <cell r="CS329">
            <v>5.4745615525630029</v>
          </cell>
          <cell r="CT329">
            <v>5.5027566588655645</v>
          </cell>
          <cell r="CU329">
            <v>5.9178566296778996</v>
          </cell>
          <cell r="CV329">
            <v>6.582973494942209</v>
          </cell>
          <cell r="CW329">
            <v>6.77909587636438</v>
          </cell>
          <cell r="CX329">
            <v>6.4964904315092156</v>
          </cell>
          <cell r="CY329">
            <v>5.1564346072478457</v>
          </cell>
        </row>
        <row r="330">
          <cell r="C330" t="str">
            <v>Excluding administered and volatile prices 2/</v>
          </cell>
          <cell r="W330">
            <v>5.7445527023055547</v>
          </cell>
          <cell r="X330">
            <v>5.5982663317613657</v>
          </cell>
          <cell r="Y330">
            <v>5.4883082090365178</v>
          </cell>
          <cell r="Z330">
            <v>5.3364847140602762</v>
          </cell>
          <cell r="AA330">
            <v>5.2277849856885439</v>
          </cell>
          <cell r="AB330">
            <v>5.3344600982192532</v>
          </cell>
          <cell r="AC330">
            <v>5.4435697211831098</v>
          </cell>
          <cell r="AD330">
            <v>5.4422156510316171</v>
          </cell>
          <cell r="AE330">
            <v>6.0103103004228302</v>
          </cell>
          <cell r="AF330">
            <v>5.7014159755782003</v>
          </cell>
          <cell r="AG330">
            <v>5.0119295061343365</v>
          </cell>
          <cell r="AH330">
            <v>5.2212034431454128</v>
          </cell>
          <cell r="AI330">
            <v>7.3362085650345392</v>
          </cell>
          <cell r="AJ330">
            <v>7.547085520857749</v>
          </cell>
          <cell r="AK330">
            <v>7.5796049465322426</v>
          </cell>
          <cell r="AL330">
            <v>7.6054633192720331</v>
          </cell>
          <cell r="AM330">
            <v>7.689138189865119</v>
          </cell>
          <cell r="AN330">
            <v>7.5193569318252145</v>
          </cell>
          <cell r="AO330">
            <v>7.2621817778256315</v>
          </cell>
          <cell r="AP330">
            <v>6.9088142877247236</v>
          </cell>
          <cell r="AQ330">
            <v>6.2315267639400957</v>
          </cell>
          <cell r="AR330">
            <v>6.0865664599581066</v>
          </cell>
          <cell r="AS330">
            <v>5.7420816242433688</v>
          </cell>
          <cell r="AT330">
            <v>5.2406643212832051</v>
          </cell>
          <cell r="AU330">
            <v>3.1006134143571416</v>
          </cell>
          <cell r="AV330">
            <v>2.6840000649797702</v>
          </cell>
          <cell r="AW330">
            <v>2.8718805199248578</v>
          </cell>
          <cell r="AX330">
            <v>3.1171753240189162</v>
          </cell>
          <cell r="AY330">
            <v>3.0255467655146049</v>
          </cell>
          <cell r="AZ330">
            <v>3.1025642247934684</v>
          </cell>
          <cell r="BA330">
            <v>3.1657994923044157</v>
          </cell>
          <cell r="BB330">
            <v>3.9031987855530019</v>
          </cell>
          <cell r="BC330">
            <v>4.0440310470174268</v>
          </cell>
          <cell r="BD330">
            <v>4.3095644866608041</v>
          </cell>
          <cell r="BE330">
            <v>4.6467180165004294</v>
          </cell>
          <cell r="BF330">
            <v>5.8463922803150297</v>
          </cell>
          <cell r="BG330">
            <v>7.5410559500389098</v>
          </cell>
          <cell r="BH330">
            <v>8.881521743133618</v>
          </cell>
          <cell r="BI330">
            <v>9.5464763882136481</v>
          </cell>
          <cell r="BJ330">
            <v>10.179653503145531</v>
          </cell>
          <cell r="BK330">
            <v>11.377510922555345</v>
          </cell>
          <cell r="BL330">
            <v>15.847464449757155</v>
          </cell>
          <cell r="BM330">
            <v>20.538644397564426</v>
          </cell>
          <cell r="BN330">
            <v>23.419312971033477</v>
          </cell>
          <cell r="BO330">
            <v>25.350879416999007</v>
          </cell>
          <cell r="BP330">
            <v>27.933950559558028</v>
          </cell>
          <cell r="BQ330">
            <v>33.547746746207025</v>
          </cell>
          <cell r="BR330">
            <v>38.678495931759926</v>
          </cell>
          <cell r="BS330">
            <v>46.528947863439157</v>
          </cell>
          <cell r="BT330">
            <v>62.986187512455814</v>
          </cell>
          <cell r="BU330">
            <v>68.31351500522905</v>
          </cell>
          <cell r="BV330">
            <v>69.568753760264002</v>
          </cell>
          <cell r="BW330">
            <v>71.677471422115502</v>
          </cell>
          <cell r="BX330">
            <v>66.394875834054858</v>
          </cell>
          <cell r="BY330">
            <v>61.907065521910198</v>
          </cell>
          <cell r="BZ330">
            <v>59.44710440346455</v>
          </cell>
          <cell r="CA330">
            <v>55.195079148144288</v>
          </cell>
          <cell r="CB330">
            <v>52.773286940069028</v>
          </cell>
          <cell r="CC330">
            <v>43.995577956625453</v>
          </cell>
          <cell r="CD330">
            <v>34.943169220150054</v>
          </cell>
          <cell r="CE330">
            <v>25.192100640530171</v>
          </cell>
          <cell r="CF330">
            <v>11.193040293896502</v>
          </cell>
          <cell r="CG330">
            <v>6.6494461764215202</v>
          </cell>
          <cell r="CH330">
            <v>4.6485398001003091</v>
          </cell>
          <cell r="CI330">
            <v>1.9507463369557598</v>
          </cell>
          <cell r="CJ330">
            <v>0.83975149642523661</v>
          </cell>
          <cell r="CK330">
            <v>-0.35899228886717083</v>
          </cell>
          <cell r="CL330">
            <v>-1.6910585771786657</v>
          </cell>
          <cell r="CM330">
            <v>-0.26118496138070668</v>
          </cell>
          <cell r="CN330">
            <v>-0.67210599314235253</v>
          </cell>
          <cell r="CO330">
            <v>0.90488026698918134</v>
          </cell>
          <cell r="CP330">
            <v>3.0294732311805461</v>
          </cell>
          <cell r="CQ330">
            <v>4.1179232768420349</v>
          </cell>
          <cell r="CR330">
            <v>4.44160924314059</v>
          </cell>
          <cell r="CS330">
            <v>4.7601295367115171</v>
          </cell>
          <cell r="CT330">
            <v>5.2193830615003804</v>
          </cell>
          <cell r="CU330">
            <v>5.6441205223737683</v>
          </cell>
          <cell r="CV330">
            <v>5.8983135065082735</v>
          </cell>
          <cell r="CW330">
            <v>6.1663663500255694</v>
          </cell>
          <cell r="CX330">
            <v>6.2592330204251994</v>
          </cell>
          <cell r="CY330">
            <v>6.1287953931590096</v>
          </cell>
        </row>
        <row r="331">
          <cell r="C331" t="str">
            <v>Trimming method</v>
          </cell>
        </row>
        <row r="332">
          <cell r="C332" t="str">
            <v>Five-percent window 3/</v>
          </cell>
          <cell r="W332">
            <v>4.4567986340134667</v>
          </cell>
          <cell r="X332">
            <v>4.2799172477982381</v>
          </cell>
          <cell r="Y332">
            <v>4.0039720726944523</v>
          </cell>
          <cell r="Z332">
            <v>3.8562863281683519</v>
          </cell>
          <cell r="AA332">
            <v>3.8369824462305928</v>
          </cell>
          <cell r="AB332">
            <v>3.9783898254454897</v>
          </cell>
          <cell r="AC332">
            <v>4.1167434367853701</v>
          </cell>
          <cell r="AD332">
            <v>4.3548058288967297</v>
          </cell>
          <cell r="AE332">
            <v>5.6122683070339434</v>
          </cell>
          <cell r="AF332">
            <v>4.8029280004790849</v>
          </cell>
          <cell r="AG332">
            <v>4.0490299211785441</v>
          </cell>
          <cell r="AH332">
            <v>4.5220438645252585</v>
          </cell>
          <cell r="AI332">
            <v>5.9756009856532017</v>
          </cell>
          <cell r="AJ332">
            <v>6.0946639501152902</v>
          </cell>
          <cell r="AK332">
            <v>6.1225368164198812</v>
          </cell>
          <cell r="AL332">
            <v>6.1925693066255008</v>
          </cell>
          <cell r="AM332">
            <v>6.264937493485931</v>
          </cell>
          <cell r="AN332">
            <v>6.2100082431238945</v>
          </cell>
          <cell r="AO332">
            <v>6.0641882885440452</v>
          </cell>
          <cell r="AP332">
            <v>5.6765469580187329</v>
          </cell>
          <cell r="AQ332">
            <v>4.6057075368536999</v>
          </cell>
          <cell r="AR332">
            <v>4.562054339574459</v>
          </cell>
          <cell r="AS332">
            <v>4.1730954196168852</v>
          </cell>
          <cell r="AT332">
            <v>3.5704135632356611</v>
          </cell>
          <cell r="AU332">
            <v>2.2069724568240616</v>
          </cell>
          <cell r="AV332">
            <v>2.0034123136054518</v>
          </cell>
          <cell r="AW332">
            <v>2.4408694147589642</v>
          </cell>
          <cell r="AX332">
            <v>2.5402264370871563</v>
          </cell>
          <cell r="AY332">
            <v>2.2867464130386281</v>
          </cell>
          <cell r="AZ332">
            <v>2.3104666446970015</v>
          </cell>
          <cell r="BA332">
            <v>2.4001446869176277</v>
          </cell>
          <cell r="BB332">
            <v>2.8546055027533157</v>
          </cell>
          <cell r="BC332">
            <v>2.9333870671457873</v>
          </cell>
          <cell r="BD332">
            <v>3.1065873207417383</v>
          </cell>
          <cell r="BE332">
            <v>3.3061893183363225</v>
          </cell>
          <cell r="BF332">
            <v>4.5785249010544362</v>
          </cell>
          <cell r="BG332">
            <v>6.5833474337323707</v>
          </cell>
          <cell r="BH332">
            <v>7.879928675197263</v>
          </cell>
          <cell r="BI332">
            <v>8.2819712832084917</v>
          </cell>
          <cell r="BJ332">
            <v>8.5674398527897182</v>
          </cell>
          <cell r="BK332">
            <v>9.5574866749780369</v>
          </cell>
          <cell r="BL332">
            <v>14.156351826647935</v>
          </cell>
          <cell r="BM332">
            <v>17.31348064107992</v>
          </cell>
          <cell r="BN332">
            <v>19.47927631073685</v>
          </cell>
          <cell r="BO332">
            <v>20.602669223928416</v>
          </cell>
          <cell r="BP332">
            <v>22.553748652056143</v>
          </cell>
          <cell r="BQ332">
            <v>28.785129574698573</v>
          </cell>
          <cell r="BR332">
            <v>32.10180048381477</v>
          </cell>
          <cell r="BS332">
            <v>39.592783508419672</v>
          </cell>
          <cell r="BT332">
            <v>51.310425818437665</v>
          </cell>
          <cell r="BU332">
            <v>54.223078983052773</v>
          </cell>
          <cell r="BV332">
            <v>54.827028498412091</v>
          </cell>
          <cell r="BW332">
            <v>56.352782601153876</v>
          </cell>
          <cell r="BX332">
            <v>52.325567394843034</v>
          </cell>
          <cell r="BY332">
            <v>49.997175497157627</v>
          </cell>
          <cell r="BZ332">
            <v>47.748174313498595</v>
          </cell>
          <cell r="CA332">
            <v>44.780147658970122</v>
          </cell>
          <cell r="CB332">
            <v>43.49393707265267</v>
          </cell>
          <cell r="CC332">
            <v>34.818575394941718</v>
          </cell>
          <cell r="CD332">
            <v>28.937355077835065</v>
          </cell>
          <cell r="CE332">
            <v>19.729851347028628</v>
          </cell>
          <cell r="CF332">
            <v>9.3691373940680194</v>
          </cell>
          <cell r="CG332">
            <v>6.3628524414872913</v>
          </cell>
          <cell r="CH332">
            <v>5.2959849766810692</v>
          </cell>
          <cell r="CI332">
            <v>3.3053008352440685</v>
          </cell>
          <cell r="CJ332">
            <v>1.6968617072657963</v>
          </cell>
          <cell r="CK332">
            <v>0.65401698389439389</v>
          </cell>
          <cell r="CL332">
            <v>0.29743388816282845</v>
          </cell>
          <cell r="CM332">
            <v>2.0612194821035104</v>
          </cell>
          <cell r="CN332">
            <v>1.6246412340979504</v>
          </cell>
          <cell r="CO332">
            <v>3.0745638796296788</v>
          </cell>
          <cell r="CP332">
            <v>4.2570582967867523</v>
          </cell>
          <cell r="CQ332">
            <v>5.0410806389256351</v>
          </cell>
          <cell r="CR332">
            <v>4.9419134861159648</v>
          </cell>
          <cell r="CS332">
            <v>5.1522931146650279</v>
          </cell>
          <cell r="CT332">
            <v>5.3828131153026817</v>
          </cell>
          <cell r="CU332">
            <v>5.9236081746437748</v>
          </cell>
          <cell r="CV332">
            <v>6.2061722817406491</v>
          </cell>
          <cell r="CW332">
            <v>6.3658001564365492</v>
          </cell>
          <cell r="CX332">
            <v>6.0583538933770598</v>
          </cell>
          <cell r="CY332">
            <v>5.1972000555719404</v>
          </cell>
        </row>
        <row r="333">
          <cell r="C333" t="str">
            <v>Ten-percent window 4/</v>
          </cell>
          <cell r="W333">
            <v>4.0881563403950736</v>
          </cell>
          <cell r="X333">
            <v>3.9346098698479892</v>
          </cell>
          <cell r="Y333">
            <v>3.7683606711186144</v>
          </cell>
          <cell r="Z333">
            <v>3.5985633844144189</v>
          </cell>
          <cell r="AA333">
            <v>3.4668347555728332</v>
          </cell>
          <cell r="AB333">
            <v>3.5260179650692862</v>
          </cell>
          <cell r="AC333">
            <v>3.5783827073537537</v>
          </cell>
          <cell r="AD333">
            <v>3.658172634414143</v>
          </cell>
          <cell r="AE333">
            <v>4.3943564305719747</v>
          </cell>
          <cell r="AF333">
            <v>3.7868561002190972</v>
          </cell>
          <cell r="AG333">
            <v>3.1683757013090741</v>
          </cell>
          <cell r="AH333">
            <v>3.4957230338076357</v>
          </cell>
          <cell r="AI333">
            <v>4.4683794913369326</v>
          </cell>
          <cell r="AJ333">
            <v>4.6449877431869311</v>
          </cell>
          <cell r="AK333">
            <v>4.6860958020193806</v>
          </cell>
          <cell r="AL333">
            <v>4.7304343756184579</v>
          </cell>
          <cell r="AM333">
            <v>4.7306277681165056</v>
          </cell>
          <cell r="AN333">
            <v>4.7044232376485695</v>
          </cell>
          <cell r="AO333">
            <v>4.6137749795002776</v>
          </cell>
          <cell r="AP333">
            <v>4.38704247795188</v>
          </cell>
          <cell r="AQ333">
            <v>3.6828118630160276</v>
          </cell>
          <cell r="AR333">
            <v>3.6199907332214991</v>
          </cell>
          <cell r="AS333">
            <v>3.4208863836975922</v>
          </cell>
          <cell r="AT333">
            <v>2.9505176140985014</v>
          </cell>
          <cell r="AU333">
            <v>1.9420897673304296</v>
          </cell>
          <cell r="AV333">
            <v>1.6482010195577175</v>
          </cell>
          <cell r="AW333">
            <v>1.834718024711961</v>
          </cell>
          <cell r="AX333">
            <v>1.923953017805303</v>
          </cell>
          <cell r="AY333">
            <v>1.8586993363375086</v>
          </cell>
          <cell r="AZ333">
            <v>1.8259971402439845</v>
          </cell>
          <cell r="BA333">
            <v>1.7926380710380698</v>
          </cell>
          <cell r="BB333">
            <v>1.8888866010054102</v>
          </cell>
          <cell r="BC333">
            <v>2.070226139159459</v>
          </cell>
          <cell r="BD333">
            <v>2.1084907207048929</v>
          </cell>
          <cell r="BE333">
            <v>2.2559244948481734</v>
          </cell>
          <cell r="BF333">
            <v>3.191060985669921</v>
          </cell>
          <cell r="BG333">
            <v>4.1856505565618107</v>
          </cell>
          <cell r="BH333">
            <v>5.3276148193813953</v>
          </cell>
          <cell r="BI333">
            <v>5.7099701390970239</v>
          </cell>
          <cell r="BJ333">
            <v>5.9123367496456609</v>
          </cell>
          <cell r="BK333">
            <v>6.5015199703607323</v>
          </cell>
          <cell r="BL333">
            <v>10.595484930680101</v>
          </cell>
          <cell r="BM333">
            <v>13.190309227585999</v>
          </cell>
          <cell r="BN333">
            <v>15.401646768988371</v>
          </cell>
          <cell r="BO333">
            <v>16.280838870633289</v>
          </cell>
          <cell r="BP333">
            <v>18.077480212344071</v>
          </cell>
          <cell r="BQ333">
            <v>22.779741381968478</v>
          </cell>
          <cell r="BR333">
            <v>25.980240214275724</v>
          </cell>
          <cell r="BS333">
            <v>32.662694848895001</v>
          </cell>
          <cell r="BT333">
            <v>44.066890046280548</v>
          </cell>
          <cell r="BU333">
            <v>47.18921483251458</v>
          </cell>
          <cell r="BV333">
            <v>48.63868078950631</v>
          </cell>
          <cell r="BW333">
            <v>50.196670645778369</v>
          </cell>
          <cell r="BX333">
            <v>46.329637641829237</v>
          </cell>
          <cell r="BY333">
            <v>44.489191913683413</v>
          </cell>
          <cell r="BZ333">
            <v>42.926912472244396</v>
          </cell>
          <cell r="CA333">
            <v>40.552459733417493</v>
          </cell>
          <cell r="CB333">
            <v>39.30481574135257</v>
          </cell>
          <cell r="CC333">
            <v>32.496233458337713</v>
          </cell>
          <cell r="CD333">
            <v>26.992345744684783</v>
          </cell>
          <cell r="CE333">
            <v>19.315685529818708</v>
          </cell>
          <cell r="CF333">
            <v>8.9450701988276933</v>
          </cell>
          <cell r="CG333">
            <v>6.0343445902981614</v>
          </cell>
          <cell r="CH333">
            <v>4.4789152564530497</v>
          </cell>
          <cell r="CI333">
            <v>2.7498953686157819</v>
          </cell>
          <cell r="CJ333">
            <v>1.6200849906193184</v>
          </cell>
          <cell r="CK333">
            <v>0.67106196753492497</v>
          </cell>
          <cell r="CL333">
            <v>7.4042244500276411E-3</v>
          </cell>
          <cell r="CM333">
            <v>1.2963309331162804</v>
          </cell>
          <cell r="CN333">
            <v>0.93711108468761495</v>
          </cell>
          <cell r="CO333">
            <v>2.2197116737896891</v>
          </cell>
          <cell r="CP333">
            <v>3.3454691493923718</v>
          </cell>
          <cell r="CQ333">
            <v>4.1999736819184506</v>
          </cell>
          <cell r="CR333">
            <v>4.130885277503495</v>
          </cell>
          <cell r="CS333">
            <v>4.141599139532687</v>
          </cell>
          <cell r="CT333">
            <v>4.4289478337158954</v>
          </cell>
          <cell r="CU333">
            <v>4.7574600450258657</v>
          </cell>
          <cell r="CV333">
            <v>4.8231314946060735</v>
          </cell>
          <cell r="CW333">
            <v>4.8760446942542615</v>
          </cell>
          <cell r="CX333">
            <v>4.7405086724601375</v>
          </cell>
          <cell r="CY333">
            <v>4.2872091182901926</v>
          </cell>
        </row>
        <row r="334">
          <cell r="C334" t="str">
            <v>Noncore inflation measures</v>
          </cell>
        </row>
        <row r="335">
          <cell r="C335" t="str">
            <v>Fuel and electricity</v>
          </cell>
          <cell r="W335">
            <v>18.158599758972471</v>
          </cell>
          <cell r="X335">
            <v>18.16229507402771</v>
          </cell>
          <cell r="Y335">
            <v>18.162663345546861</v>
          </cell>
          <cell r="Z335">
            <v>18.102959556970717</v>
          </cell>
          <cell r="AA335">
            <v>18.113324366899519</v>
          </cell>
          <cell r="AB335">
            <v>18.118575681389231</v>
          </cell>
          <cell r="AC335">
            <v>18.118713704930528</v>
          </cell>
          <cell r="AD335">
            <v>18.927950493223534</v>
          </cell>
          <cell r="AE335">
            <v>37.681266248043102</v>
          </cell>
          <cell r="AF335">
            <v>23.638417193560485</v>
          </cell>
          <cell r="AG335">
            <v>20.197158109433616</v>
          </cell>
          <cell r="AH335">
            <v>21.132968732623397</v>
          </cell>
          <cell r="AI335">
            <v>24.364922917109453</v>
          </cell>
          <cell r="AJ335">
            <v>21.9973521702737</v>
          </cell>
          <cell r="AK335">
            <v>16.387873226343856</v>
          </cell>
          <cell r="AL335">
            <v>23.000580724332892</v>
          </cell>
          <cell r="AM335">
            <v>23.514575650904021</v>
          </cell>
          <cell r="AN335">
            <v>16.754129144100148</v>
          </cell>
          <cell r="AO335">
            <v>12.178823511950384</v>
          </cell>
          <cell r="AP335">
            <v>14.568105558781809</v>
          </cell>
          <cell r="AQ335">
            <v>1.7849406953351519</v>
          </cell>
          <cell r="AR335">
            <v>-5.718535004574079</v>
          </cell>
          <cell r="AS335">
            <v>-6.8589890123599417</v>
          </cell>
          <cell r="AT335">
            <v>-7.9505923619691288</v>
          </cell>
          <cell r="AU335">
            <v>-8.9167332254254035</v>
          </cell>
          <cell r="AV335">
            <v>-7.5184613480379738</v>
          </cell>
          <cell r="AW335">
            <v>2.3453783684074097</v>
          </cell>
          <cell r="AX335">
            <v>0.64697406626932263</v>
          </cell>
          <cell r="AY335">
            <v>-0.77930321148608073</v>
          </cell>
          <cell r="AZ335">
            <v>4.3707792058753228</v>
          </cell>
          <cell r="BA335">
            <v>10.089462758049919</v>
          </cell>
          <cell r="BB335">
            <v>5.2826550959041043</v>
          </cell>
          <cell r="BC335">
            <v>4.1910206448848299</v>
          </cell>
          <cell r="BD335">
            <v>37.135065040387815</v>
          </cell>
          <cell r="BE335">
            <v>39.729090886012017</v>
          </cell>
          <cell r="BF335">
            <v>43.524740633820841</v>
          </cell>
          <cell r="BG335">
            <v>45.008246662228487</v>
          </cell>
          <cell r="BH335">
            <v>62.482215732092072</v>
          </cell>
          <cell r="BI335">
            <v>55.552452802815367</v>
          </cell>
          <cell r="BJ335">
            <v>44.94903874171419</v>
          </cell>
          <cell r="BK335">
            <v>46.230631094251038</v>
          </cell>
          <cell r="BL335">
            <v>55.963450704794525</v>
          </cell>
          <cell r="BM335">
            <v>66.901076605116174</v>
          </cell>
          <cell r="BN335">
            <v>73.226276488814335</v>
          </cell>
          <cell r="BO335">
            <v>63.637593971068242</v>
          </cell>
          <cell r="BP335">
            <v>36.661285143058421</v>
          </cell>
          <cell r="BQ335">
            <v>45.372602214128307</v>
          </cell>
          <cell r="BR335">
            <v>45.370797181715915</v>
          </cell>
          <cell r="BS335">
            <v>59.240214171956637</v>
          </cell>
          <cell r="BT335">
            <v>58.735383037795657</v>
          </cell>
          <cell r="BU335">
            <v>58.358763188694525</v>
          </cell>
          <cell r="BV335">
            <v>63.871488600937624</v>
          </cell>
          <cell r="BW335">
            <v>69.914964069923769</v>
          </cell>
          <cell r="BX335">
            <v>69.121043225845625</v>
          </cell>
          <cell r="BY335">
            <v>52.135592579178649</v>
          </cell>
          <cell r="BZ335">
            <v>43.151920664327946</v>
          </cell>
          <cell r="CA335">
            <v>43.325885268434234</v>
          </cell>
          <cell r="CB335">
            <v>43.724494040008523</v>
          </cell>
          <cell r="CC335">
            <v>28.840451079142667</v>
          </cell>
          <cell r="CD335">
            <v>19.889329131714277</v>
          </cell>
          <cell r="CE335">
            <v>9.8488034624873819</v>
          </cell>
          <cell r="CF335">
            <v>-0.44857219857964026</v>
          </cell>
          <cell r="CG335">
            <v>1.9236837792917498</v>
          </cell>
          <cell r="CH335">
            <v>5.0146867693931796</v>
          </cell>
          <cell r="CI335">
            <v>-0.21688540066189432</v>
          </cell>
          <cell r="CJ335">
            <v>-4.2027106405918886</v>
          </cell>
          <cell r="CK335">
            <v>0.83208081066518957</v>
          </cell>
          <cell r="CL335">
            <v>7.7835638537142131</v>
          </cell>
          <cell r="CM335">
            <v>24.454835824608296</v>
          </cell>
          <cell r="CN335">
            <v>25.407039823913394</v>
          </cell>
          <cell r="CO335">
            <v>20.871471293720973</v>
          </cell>
          <cell r="CP335">
            <v>29.99823983829296</v>
          </cell>
          <cell r="CQ335">
            <v>30.90066718629393</v>
          </cell>
          <cell r="CR335">
            <v>28.492809596845206</v>
          </cell>
          <cell r="CS335">
            <v>26.49178799132406</v>
          </cell>
          <cell r="CT335">
            <v>27.911659038392656</v>
          </cell>
          <cell r="CU335">
            <v>32.620191575145896</v>
          </cell>
          <cell r="CV335">
            <v>33.661957548631676</v>
          </cell>
          <cell r="CW335">
            <v>34.273426664839974</v>
          </cell>
          <cell r="CX335">
            <v>26.336213405129882</v>
          </cell>
          <cell r="CY335">
            <v>2.3835715571470644</v>
          </cell>
        </row>
        <row r="336">
          <cell r="C336" t="str">
            <v>Administered and volatile prices</v>
          </cell>
          <cell r="W336">
            <v>6.311991483415639</v>
          </cell>
          <cell r="X336">
            <v>7.3277351510438109</v>
          </cell>
          <cell r="Y336">
            <v>6.0632275801156084</v>
          </cell>
          <cell r="Z336">
            <v>5.7719009842943194</v>
          </cell>
          <cell r="AA336">
            <v>6.245096601567667</v>
          </cell>
          <cell r="AB336">
            <v>10.067490289400368</v>
          </cell>
          <cell r="AC336">
            <v>11.778679066083612</v>
          </cell>
          <cell r="AD336">
            <v>14.100367749694215</v>
          </cell>
          <cell r="AE336">
            <v>22.407086517391988</v>
          </cell>
          <cell r="AF336">
            <v>13.908732929910443</v>
          </cell>
          <cell r="AG336">
            <v>12.370336962952592</v>
          </cell>
          <cell r="AH336">
            <v>14.156564188107197</v>
          </cell>
          <cell r="AI336">
            <v>16.903719144942841</v>
          </cell>
          <cell r="AJ336">
            <v>16.898935452733468</v>
          </cell>
          <cell r="AK336">
            <v>15.886117799595809</v>
          </cell>
          <cell r="AL336">
            <v>17.359297374925788</v>
          </cell>
          <cell r="AM336">
            <v>17.744432664859104</v>
          </cell>
          <cell r="AN336">
            <v>13.830089958836396</v>
          </cell>
          <cell r="AO336">
            <v>12.386228108266636</v>
          </cell>
          <cell r="AP336">
            <v>11.792721899311104</v>
          </cell>
          <cell r="AQ336">
            <v>5.516851122786278</v>
          </cell>
          <cell r="AR336">
            <v>5.6401392250467524</v>
          </cell>
          <cell r="AS336">
            <v>4.7050439462938272</v>
          </cell>
          <cell r="AT336">
            <v>3.3268412041352065</v>
          </cell>
          <cell r="AU336">
            <v>1.5757719373604289</v>
          </cell>
          <cell r="AV336">
            <v>1.8445559212364486</v>
          </cell>
          <cell r="AW336">
            <v>5.2765913346290176</v>
          </cell>
          <cell r="AX336">
            <v>5.0827248805140925</v>
          </cell>
          <cell r="AY336">
            <v>3.7472019199882709</v>
          </cell>
          <cell r="AZ336">
            <v>5.2685157902931081</v>
          </cell>
          <cell r="BA336">
            <v>6.7325772603842609</v>
          </cell>
          <cell r="BB336">
            <v>6.0957206205323473</v>
          </cell>
          <cell r="BC336">
            <v>7.08034302028328</v>
          </cell>
          <cell r="BD336">
            <v>13.080695675862415</v>
          </cell>
          <cell r="BE336">
            <v>14.092150247113125</v>
          </cell>
          <cell r="BF336">
            <v>16.429837445274558</v>
          </cell>
          <cell r="BG336">
            <v>21.020024957461359</v>
          </cell>
          <cell r="BH336">
            <v>29.497727992200822</v>
          </cell>
          <cell r="BI336">
            <v>30.167223822303015</v>
          </cell>
          <cell r="BJ336">
            <v>28.304597980159144</v>
          </cell>
          <cell r="BK336">
            <v>31.094997687350485</v>
          </cell>
          <cell r="BL336">
            <v>39.116705608850481</v>
          </cell>
          <cell r="BM336">
            <v>42.389635080510516</v>
          </cell>
          <cell r="BN336">
            <v>45.088811691450417</v>
          </cell>
          <cell r="BO336">
            <v>42.707970211541465</v>
          </cell>
          <cell r="BP336">
            <v>38.327641219157812</v>
          </cell>
          <cell r="BQ336">
            <v>47.648615675233231</v>
          </cell>
          <cell r="BR336">
            <v>47.263894065535993</v>
          </cell>
          <cell r="BS336">
            <v>55.739605381229097</v>
          </cell>
          <cell r="BT336">
            <v>59.758757345289041</v>
          </cell>
          <cell r="BU336">
            <v>56.02668825889964</v>
          </cell>
          <cell r="BV336">
            <v>55.92737321181832</v>
          </cell>
          <cell r="BW336">
            <v>58.451096910165887</v>
          </cell>
          <cell r="BX336">
            <v>53.974294698395425</v>
          </cell>
          <cell r="BY336">
            <v>48.96146233361037</v>
          </cell>
          <cell r="BZ336">
            <v>43.690159703106588</v>
          </cell>
          <cell r="CA336">
            <v>40.004287798399332</v>
          </cell>
          <cell r="CB336">
            <v>38.880126412957082</v>
          </cell>
          <cell r="CC336">
            <v>26.592543348339333</v>
          </cell>
          <cell r="CD336">
            <v>21.979991227723943</v>
          </cell>
          <cell r="CE336">
            <v>12.021055320816075</v>
          </cell>
          <cell r="CF336">
            <v>2.0526157660453919</v>
          </cell>
          <cell r="CG336">
            <v>1.6100435550539629</v>
          </cell>
          <cell r="CH336">
            <v>3.0283644029020138</v>
          </cell>
          <cell r="CI336">
            <v>-0.25701769567108101</v>
          </cell>
          <cell r="CJ336">
            <v>-3.0530488445938033</v>
          </cell>
          <cell r="CK336">
            <v>-1.7476077689529177</v>
          </cell>
          <cell r="CL336">
            <v>1.5314712138329298</v>
          </cell>
          <cell r="CM336">
            <v>9.5771204683965152</v>
          </cell>
          <cell r="CN336">
            <v>9.4959817247703739</v>
          </cell>
          <cell r="CO336">
            <v>9.5448700102554085</v>
          </cell>
          <cell r="CP336">
            <v>12.74896191981702</v>
          </cell>
          <cell r="CQ336">
            <v>13.124794009937602</v>
          </cell>
          <cell r="CR336">
            <v>12.377701897290663</v>
          </cell>
          <cell r="CS336">
            <v>12.42287444235582</v>
          </cell>
          <cell r="CT336">
            <v>12.49768160375065</v>
          </cell>
          <cell r="CU336">
            <v>14.100985727995806</v>
          </cell>
          <cell r="CV336">
            <v>15.456005219971189</v>
          </cell>
          <cell r="CW336">
            <v>15.81866292784089</v>
          </cell>
          <cell r="CX336">
            <v>12.899696138175699</v>
          </cell>
          <cell r="CY336">
            <v>3.200954280697843</v>
          </cell>
        </row>
        <row r="337">
          <cell r="C337" t="str">
            <v>Tradable (WHD)</v>
          </cell>
          <cell r="W337">
            <v>7.1836639714655064</v>
          </cell>
          <cell r="X337">
            <v>7.2156136904827406</v>
          </cell>
          <cell r="Y337">
            <v>6.4140932747390593</v>
          </cell>
          <cell r="Z337">
            <v>6.2177042450205704</v>
          </cell>
          <cell r="AA337">
            <v>6.1887856862014701</v>
          </cell>
          <cell r="AB337">
            <v>6.4601184443048254</v>
          </cell>
          <cell r="AC337">
            <v>6.9479141859513476</v>
          </cell>
          <cell r="AD337">
            <v>7.6788096147203788</v>
          </cell>
          <cell r="AE337">
            <v>11.536735223178866</v>
          </cell>
          <cell r="AF337">
            <v>8.5249543638125829</v>
          </cell>
          <cell r="AG337">
            <v>6.8319415377027042</v>
          </cell>
          <cell r="AH337">
            <v>7.8171115377847258</v>
          </cell>
          <cell r="AI337">
            <v>10.803220034384807</v>
          </cell>
          <cell r="AJ337">
            <v>10.761565797434798</v>
          </cell>
          <cell r="AK337">
            <v>9.959332067007054</v>
          </cell>
          <cell r="AL337">
            <v>10.993683985735686</v>
          </cell>
          <cell r="AM337">
            <v>11.154462404284772</v>
          </cell>
          <cell r="AN337">
            <v>10.402562648387502</v>
          </cell>
          <cell r="AO337">
            <v>9.1316055716199855</v>
          </cell>
          <cell r="AP337">
            <v>8.8166270634571191</v>
          </cell>
          <cell r="AQ337">
            <v>5.5597327378988268</v>
          </cell>
          <cell r="AR337">
            <v>4.4012077116488229</v>
          </cell>
          <cell r="AS337">
            <v>3.9120178945293986</v>
          </cell>
          <cell r="AT337">
            <v>3.0078797481906321</v>
          </cell>
          <cell r="AU337">
            <v>0.96900900347836227</v>
          </cell>
          <cell r="AV337">
            <v>1.119937389684452</v>
          </cell>
          <cell r="AW337">
            <v>3.3004374308707582</v>
          </cell>
          <cell r="AX337">
            <v>3.116826218141739</v>
          </cell>
          <cell r="AY337">
            <v>2.2084379089049264</v>
          </cell>
          <cell r="AZ337">
            <v>3.1895474555176122</v>
          </cell>
          <cell r="BA337">
            <v>4.4253371109378605</v>
          </cell>
          <cell r="BB337">
            <v>4.4289452340507722</v>
          </cell>
          <cell r="BC337">
            <v>5.2638198222118859</v>
          </cell>
          <cell r="BD337">
            <v>7.7504953293950649</v>
          </cell>
          <cell r="BE337">
            <v>8.3788659525495746</v>
          </cell>
          <cell r="BF337">
            <v>11.20405871024775</v>
          </cell>
          <cell r="BG337">
            <v>14.508978135702336</v>
          </cell>
          <cell r="BH337">
            <v>19.861945072154768</v>
          </cell>
          <cell r="BI337">
            <v>19.401064435441384</v>
          </cell>
          <cell r="BJ337">
            <v>18.299182792591239</v>
          </cell>
          <cell r="BK337">
            <v>20.643283978958067</v>
          </cell>
          <cell r="BL337">
            <v>28.742715424089766</v>
          </cell>
          <cell r="BM337">
            <v>33.073332147659983</v>
          </cell>
          <cell r="BN337">
            <v>36.869236451357438</v>
          </cell>
          <cell r="BO337">
            <v>35.909811127896432</v>
          </cell>
          <cell r="BP337">
            <v>37.903453856946129</v>
          </cell>
          <cell r="BQ337">
            <v>48.743703558386841</v>
          </cell>
          <cell r="BR337">
            <v>49.098185581042827</v>
          </cell>
          <cell r="BS337">
            <v>57.523665592187342</v>
          </cell>
          <cell r="BT337">
            <v>69.37609482271094</v>
          </cell>
          <cell r="BU337">
            <v>71.62535971182291</v>
          </cell>
          <cell r="BV337">
            <v>73.70957642251085</v>
          </cell>
          <cell r="BW337">
            <v>78.283359792535379</v>
          </cell>
          <cell r="BX337">
            <v>71.322918530577311</v>
          </cell>
          <cell r="BY337">
            <v>64.955565945091763</v>
          </cell>
          <cell r="BZ337">
            <v>59.617628092997393</v>
          </cell>
          <cell r="CA337">
            <v>54.100017996977357</v>
          </cell>
          <cell r="CB337">
            <v>51.154329859288481</v>
          </cell>
          <cell r="CC337">
            <v>36.227933638070738</v>
          </cell>
          <cell r="CD337">
            <v>28.635743915663625</v>
          </cell>
          <cell r="CE337">
            <v>18.695414445745584</v>
          </cell>
          <cell r="CF337">
            <v>4.8161663448886998</v>
          </cell>
          <cell r="CG337">
            <v>2.1537538866341066</v>
          </cell>
          <cell r="CH337">
            <v>1.7969366056221077</v>
          </cell>
          <cell r="CI337">
            <v>-2.7698500688247236</v>
          </cell>
          <cell r="CJ337">
            <v>-5.3474622873586242</v>
          </cell>
          <cell r="CK337">
            <v>-4.9378065496325405</v>
          </cell>
          <cell r="CL337">
            <v>-4.1087878317196243</v>
          </cell>
          <cell r="CM337">
            <v>2.3406387346434343</v>
          </cell>
          <cell r="CN337">
            <v>3.0181511859470334</v>
          </cell>
          <cell r="CO337">
            <v>3.8635245881315683</v>
          </cell>
          <cell r="CP337">
            <v>8.0556756602317705</v>
          </cell>
          <cell r="CQ337">
            <v>8.3689224001159772</v>
          </cell>
          <cell r="CR337">
            <v>8.5714826293082922</v>
          </cell>
          <cell r="CS337">
            <v>8.7644819350339844</v>
          </cell>
          <cell r="CT337">
            <v>8.8506956860733226</v>
          </cell>
          <cell r="CU337">
            <v>10.415874425719579</v>
          </cell>
          <cell r="CV337">
            <v>11.478008010628329</v>
          </cell>
          <cell r="CW337">
            <v>12.108298984893693</v>
          </cell>
          <cell r="CX337">
            <v>10.105102601616352</v>
          </cell>
          <cell r="CY337">
            <v>3.521353538640156</v>
          </cell>
        </row>
        <row r="338">
          <cell r="C338" t="str">
            <v>Nontradable (WHD)</v>
          </cell>
          <cell r="W338">
            <v>4.1924223549599589</v>
          </cell>
          <cell r="X338">
            <v>4.9720357987956163</v>
          </cell>
          <cell r="Y338">
            <v>4.6858755148136595</v>
          </cell>
          <cell r="Z338">
            <v>4.450877383042311</v>
          </cell>
          <cell r="AA338">
            <v>4.8230802530120798</v>
          </cell>
          <cell r="AB338">
            <v>8.5548973184294397</v>
          </cell>
          <cell r="AC338">
            <v>9.7287077028656057</v>
          </cell>
          <cell r="AD338">
            <v>11.018992120477861</v>
          </cell>
          <cell r="AE338">
            <v>14.534299786657769</v>
          </cell>
          <cell r="AF338">
            <v>10.197618814204219</v>
          </cell>
          <cell r="AG338">
            <v>10.184375160977098</v>
          </cell>
          <cell r="AH338">
            <v>10.868780860805003</v>
          </cell>
          <cell r="AI338">
            <v>12.313615162364485</v>
          </cell>
          <cell r="AJ338">
            <v>12.63556320172701</v>
          </cell>
          <cell r="AK338">
            <v>12.797018834110048</v>
          </cell>
          <cell r="AL338">
            <v>12.790447628898249</v>
          </cell>
          <cell r="AM338">
            <v>13.054124834810366</v>
          </cell>
          <cell r="AN338">
            <v>9.8516173372888289</v>
          </cell>
          <cell r="AO338">
            <v>9.8807644402470771</v>
          </cell>
          <cell r="AP338">
            <v>9.2637114255304169</v>
          </cell>
          <cell r="AQ338">
            <v>6.4596017328381521</v>
          </cell>
          <cell r="AR338">
            <v>8.1538551362319964</v>
          </cell>
          <cell r="AS338">
            <v>7.3499406274915486</v>
          </cell>
          <cell r="AT338">
            <v>6.4646452344261149</v>
          </cell>
          <cell r="AU338">
            <v>4.6244153183635888</v>
          </cell>
          <cell r="AV338">
            <v>4.1215634008402873</v>
          </cell>
          <cell r="AW338">
            <v>4.8728763744209971</v>
          </cell>
          <cell r="AX338">
            <v>5.3085613993516461</v>
          </cell>
          <cell r="AY338">
            <v>5.0838115032080253</v>
          </cell>
          <cell r="AZ338">
            <v>5.3561281543195634</v>
          </cell>
          <cell r="BA338">
            <v>5.1522078843958781</v>
          </cell>
          <cell r="BB338">
            <v>5.5273282561144015</v>
          </cell>
          <cell r="BC338">
            <v>5.5682593551298822</v>
          </cell>
          <cell r="BD338">
            <v>8.8140289710250954</v>
          </cell>
          <cell r="BE338">
            <v>9.4188434638209628</v>
          </cell>
          <cell r="BF338">
            <v>9.4906448290507512</v>
          </cell>
          <cell r="BG338">
            <v>12.015780004256811</v>
          </cell>
          <cell r="BH338">
            <v>15.187150729385962</v>
          </cell>
          <cell r="BI338">
            <v>17.684969039348132</v>
          </cell>
          <cell r="BJ338">
            <v>18.184348983973493</v>
          </cell>
          <cell r="BK338">
            <v>19.271973755860699</v>
          </cell>
          <cell r="BL338">
            <v>22.190659838999565</v>
          </cell>
          <cell r="BM338">
            <v>25.894751429840568</v>
          </cell>
          <cell r="BN338">
            <v>27.171870414659921</v>
          </cell>
          <cell r="BO338">
            <v>28.931666553816427</v>
          </cell>
          <cell r="BP338">
            <v>25.201352984021995</v>
          </cell>
          <cell r="BQ338">
            <v>27.494894015677616</v>
          </cell>
          <cell r="BR338">
            <v>33.159024958724586</v>
          </cell>
          <cell r="BS338">
            <v>40.908070657471058</v>
          </cell>
          <cell r="BT338">
            <v>49.227283182109375</v>
          </cell>
          <cell r="BU338">
            <v>48.292935641634529</v>
          </cell>
          <cell r="BV338">
            <v>46.892476552917259</v>
          </cell>
          <cell r="BW338">
            <v>45.698555947930913</v>
          </cell>
          <cell r="BX338">
            <v>43.068346345849136</v>
          </cell>
          <cell r="BY338">
            <v>40.825590692400112</v>
          </cell>
          <cell r="BZ338">
            <v>39.141974244177248</v>
          </cell>
          <cell r="CA338">
            <v>37.961226103239852</v>
          </cell>
          <cell r="CB338">
            <v>37.980616505985211</v>
          </cell>
          <cell r="CC338">
            <v>34.35935026454041</v>
          </cell>
          <cell r="CD338">
            <v>28.902523662747228</v>
          </cell>
          <cell r="CE338">
            <v>18.937323557735226</v>
          </cell>
          <cell r="CF338">
            <v>10.293059452443899</v>
          </cell>
          <cell r="CG338">
            <v>8.0177399697879395</v>
          </cell>
          <cell r="CH338">
            <v>7.6247992226755343</v>
          </cell>
          <cell r="CI338">
            <v>7.7600327873558683</v>
          </cell>
          <cell r="CJ338">
            <v>7.2556348993797002</v>
          </cell>
          <cell r="CK338">
            <v>6.3325726954603709</v>
          </cell>
          <cell r="CL338">
            <v>7.0634475920002586</v>
          </cell>
          <cell r="CM338">
            <v>7.5693086042063555</v>
          </cell>
          <cell r="CN338">
            <v>5.6573595315220047</v>
          </cell>
          <cell r="CO338">
            <v>6.4804883577040329</v>
          </cell>
          <cell r="CP338">
            <v>6.4219128275951221</v>
          </cell>
          <cell r="CQ338">
            <v>8.049389587211536</v>
          </cell>
          <cell r="CR338">
            <v>7.2505403765677556</v>
          </cell>
          <cell r="CS338">
            <v>7.4196149362515342</v>
          </cell>
          <cell r="CT338">
            <v>8.0637968093151642</v>
          </cell>
          <cell r="CU338">
            <v>8.0000422816740979</v>
          </cell>
          <cell r="CV338">
            <v>8.2661917368659346</v>
          </cell>
          <cell r="CW338">
            <v>8.0950326805633068</v>
          </cell>
          <cell r="CX338">
            <v>8.0782063055546303</v>
          </cell>
          <cell r="CY338">
            <v>6.7770055600273338</v>
          </cell>
        </row>
        <row r="339">
          <cell r="C339" t="str">
            <v>Tradable (authorities)</v>
          </cell>
          <cell r="W339">
            <v>3.8461972022915631</v>
          </cell>
          <cell r="X339">
            <v>4.2499249019160743</v>
          </cell>
          <cell r="Y339">
            <v>3.7442060981878029</v>
          </cell>
          <cell r="Z339">
            <v>3.5330167485791719</v>
          </cell>
          <cell r="AA339">
            <v>3.7487618456127478</v>
          </cell>
          <cell r="AB339">
            <v>4.2947005540866883</v>
          </cell>
          <cell r="AC339">
            <v>5.2696761335299698</v>
          </cell>
          <cell r="AD339">
            <v>6.8920228426967611</v>
          </cell>
          <cell r="AE339">
            <v>11.535362369036093</v>
          </cell>
          <cell r="AF339">
            <v>8.1729430696070722</v>
          </cell>
          <cell r="AG339">
            <v>6.5914134683224148</v>
          </cell>
          <cell r="AH339">
            <v>6.3347803868574033</v>
          </cell>
          <cell r="AI339">
            <v>9.556289624746924</v>
          </cell>
          <cell r="AJ339">
            <v>10.191433536720496</v>
          </cell>
          <cell r="AK339">
            <v>9.974604375248731</v>
          </cell>
          <cell r="AL339">
            <v>11.338835964556225</v>
          </cell>
          <cell r="AM339">
            <v>11.132843358834336</v>
          </cell>
          <cell r="AN339">
            <v>9.6394397621995438</v>
          </cell>
          <cell r="AO339">
            <v>8.2825470256556315</v>
          </cell>
          <cell r="AP339">
            <v>8.2716730086044237</v>
          </cell>
          <cell r="AQ339">
            <v>4.9699688270242035</v>
          </cell>
          <cell r="AR339">
            <v>3.1677868363148178</v>
          </cell>
          <cell r="AS339">
            <v>2.602029989355799</v>
          </cell>
          <cell r="AT339">
            <v>2.7153045380456291</v>
          </cell>
          <cell r="AU339">
            <v>0.50070500312126853</v>
          </cell>
          <cell r="AV339">
            <v>-0.18668256804335215</v>
          </cell>
          <cell r="AW339">
            <v>2.0419500481540638</v>
          </cell>
          <cell r="AX339">
            <v>1.8170940516862402</v>
          </cell>
          <cell r="AY339">
            <v>1.5939485054033042</v>
          </cell>
          <cell r="AZ339">
            <v>3.0558419088367401</v>
          </cell>
          <cell r="BA339">
            <v>4.4300952563421419</v>
          </cell>
          <cell r="BB339">
            <v>3.9649929250121545</v>
          </cell>
          <cell r="BC339">
            <v>4.0267378860261402</v>
          </cell>
          <cell r="BD339">
            <v>6.7922193737420571</v>
          </cell>
          <cell r="BE339">
            <v>6.6488874298273402</v>
          </cell>
          <cell r="BF339">
            <v>8.3063221126391369</v>
          </cell>
          <cell r="BG339">
            <v>9.931487091764609</v>
          </cell>
          <cell r="BH339">
            <v>15.969258900736975</v>
          </cell>
          <cell r="BI339">
            <v>15.178425878312126</v>
          </cell>
          <cell r="BJ339">
            <v>13.826457137771214</v>
          </cell>
          <cell r="BK339">
            <v>16.489204817923863</v>
          </cell>
          <cell r="BL339">
            <v>25.155773420562809</v>
          </cell>
          <cell r="BM339">
            <v>30.765199764948335</v>
          </cell>
          <cell r="BN339">
            <v>34.701828748484729</v>
          </cell>
          <cell r="BO339">
            <v>33.420944044018484</v>
          </cell>
          <cell r="BP339">
            <v>35.791834950344281</v>
          </cell>
          <cell r="BQ339">
            <v>47.176161731350675</v>
          </cell>
          <cell r="BR339">
            <v>50.271927267466026</v>
          </cell>
          <cell r="BS339">
            <v>65.095718020199655</v>
          </cell>
          <cell r="BT339">
            <v>76.578625470179077</v>
          </cell>
          <cell r="BU339">
            <v>78.203312486417843</v>
          </cell>
          <cell r="BV339">
            <v>80.332140373695069</v>
          </cell>
          <cell r="BW339">
            <v>82.261271807169436</v>
          </cell>
          <cell r="BX339">
            <v>74.315624677429071</v>
          </cell>
          <cell r="BY339">
            <v>65.920162776183957</v>
          </cell>
          <cell r="BZ339">
            <v>59.777947883614075</v>
          </cell>
          <cell r="CA339">
            <v>55.338229313699628</v>
          </cell>
          <cell r="CB339">
            <v>52.639915774699716</v>
          </cell>
          <cell r="CC339">
            <v>37.848783567603846</v>
          </cell>
          <cell r="CD339">
            <v>28.464766146588886</v>
          </cell>
          <cell r="CE339">
            <v>15.718065673411317</v>
          </cell>
          <cell r="CF339">
            <v>3.1224754579814089</v>
          </cell>
          <cell r="CG339">
            <v>1.5773310163087189</v>
          </cell>
          <cell r="CH339">
            <v>0.89898175868935937</v>
          </cell>
          <cell r="CI339">
            <v>-2.4721415378959932</v>
          </cell>
          <cell r="CJ339">
            <v>-4.7216640939541321</v>
          </cell>
          <cell r="CK339">
            <v>-3.9378579523689439</v>
          </cell>
          <cell r="CL339">
            <v>-2.1583024828639452</v>
          </cell>
          <cell r="CM339">
            <v>4.6901716278225081</v>
          </cell>
          <cell r="CN339">
            <v>5.0722433107958267</v>
          </cell>
          <cell r="CO339">
            <v>5.5779017969094866</v>
          </cell>
          <cell r="CP339">
            <v>10.219784379105306</v>
          </cell>
          <cell r="CQ339">
            <v>11.186505776462582</v>
          </cell>
          <cell r="CR339">
            <v>10.664754271156852</v>
          </cell>
          <cell r="CS339">
            <v>10.150064983187647</v>
          </cell>
          <cell r="CT339">
            <v>11.195609031216279</v>
          </cell>
          <cell r="CU339">
            <v>12.217079363680924</v>
          </cell>
          <cell r="CV339">
            <v>12.760613421514805</v>
          </cell>
          <cell r="CW339">
            <v>13.358053196760139</v>
          </cell>
          <cell r="CX339">
            <v>11.421016703763073</v>
          </cell>
          <cell r="CY339">
            <v>4.117432388964076</v>
          </cell>
        </row>
        <row r="340">
          <cell r="C340" t="str">
            <v>Nontradable (authorities)</v>
          </cell>
          <cell r="W340">
            <v>8.0702639860060259</v>
          </cell>
          <cell r="X340">
            <v>8.3377995254528798</v>
          </cell>
          <cell r="Y340">
            <v>7.6543613821480108</v>
          </cell>
          <cell r="Z340">
            <v>7.4441133620879469</v>
          </cell>
          <cell r="AA340">
            <v>7.4915437373526288</v>
          </cell>
          <cell r="AB340">
            <v>10.166203648258332</v>
          </cell>
          <cell r="AC340">
            <v>10.685989377925836</v>
          </cell>
          <cell r="AD340">
            <v>10.932140464500776</v>
          </cell>
          <cell r="AE340">
            <v>13.783572214864876</v>
          </cell>
          <cell r="AF340">
            <v>10.119097745252986</v>
          </cell>
          <cell r="AG340">
            <v>9.6007845863181842</v>
          </cell>
          <cell r="AH340">
            <v>11.539155694817055</v>
          </cell>
          <cell r="AI340">
            <v>13.124575743432302</v>
          </cell>
          <cell r="AJ340">
            <v>12.721677441325085</v>
          </cell>
          <cell r="AK340">
            <v>12.098764718085576</v>
          </cell>
          <cell r="AL340">
            <v>12.032281653579929</v>
          </cell>
          <cell r="AM340">
            <v>12.609686125005751</v>
          </cell>
          <cell r="AN340">
            <v>10.681259332950304</v>
          </cell>
          <cell r="AO340">
            <v>10.475224969748822</v>
          </cell>
          <cell r="AP340">
            <v>9.6485269324448382</v>
          </cell>
          <cell r="AQ340">
            <v>6.7756034114048873</v>
          </cell>
          <cell r="AR340">
            <v>8.3715006380489854</v>
          </cell>
          <cell r="AS340">
            <v>7.7287738985191368</v>
          </cell>
          <cell r="AT340">
            <v>5.890939410495875</v>
          </cell>
          <cell r="AU340">
            <v>4.1641268655006485</v>
          </cell>
          <cell r="AV340">
            <v>4.5985430027748464</v>
          </cell>
          <cell r="AW340">
            <v>5.6551003958084749</v>
          </cell>
          <cell r="AX340">
            <v>5.9952258990062575</v>
          </cell>
          <cell r="AY340">
            <v>4.9554005764214253</v>
          </cell>
          <cell r="AZ340">
            <v>4.9448756526456066</v>
          </cell>
          <cell r="BA340">
            <v>4.9688463059542016</v>
          </cell>
          <cell r="BB340">
            <v>5.6689501741227843</v>
          </cell>
          <cell r="BC340">
            <v>6.6006961593236895</v>
          </cell>
          <cell r="BD340">
            <v>9.3874116338493536</v>
          </cell>
          <cell r="BE340">
            <v>10.671925944379907</v>
          </cell>
          <cell r="BF340">
            <v>12.418957443283276</v>
          </cell>
          <cell r="BG340">
            <v>16.619393323518224</v>
          </cell>
          <cell r="BH340">
            <v>19.721292576247421</v>
          </cell>
          <cell r="BI340">
            <v>21.83919407867856</v>
          </cell>
          <cell r="BJ340">
            <v>22.201647458317169</v>
          </cell>
          <cell r="BK340">
            <v>23.307620058743723</v>
          </cell>
          <cell r="BL340">
            <v>26.96984966377866</v>
          </cell>
          <cell r="BM340">
            <v>29.711122734170146</v>
          </cell>
          <cell r="BN340">
            <v>31.524222999887286</v>
          </cell>
          <cell r="BO340">
            <v>32.889496679182685</v>
          </cell>
          <cell r="BP340">
            <v>30.133239478625939</v>
          </cell>
          <cell r="BQ340">
            <v>34.089635762404157</v>
          </cell>
          <cell r="BR340">
            <v>36.281550114939932</v>
          </cell>
          <cell r="BS340">
            <v>39.125757573077976</v>
          </cell>
          <cell r="BT340">
            <v>48.606727459484233</v>
          </cell>
          <cell r="BU340">
            <v>49.035410992066005</v>
          </cell>
          <cell r="BV340">
            <v>48.555855969298705</v>
          </cell>
          <cell r="BW340">
            <v>50.998422084767071</v>
          </cell>
          <cell r="BX340">
            <v>48.109395383600003</v>
          </cell>
          <cell r="BY340">
            <v>46.408703848161593</v>
          </cell>
          <cell r="BZ340">
            <v>44.65089781091126</v>
          </cell>
          <cell r="CA340">
            <v>41.355084173045014</v>
          </cell>
          <cell r="CB340">
            <v>40.300318987448719</v>
          </cell>
          <cell r="CC340">
            <v>33.403828560134059</v>
          </cell>
          <cell r="CD340">
            <v>28.987271162442056</v>
          </cell>
          <cell r="CE340">
            <v>21.790794441938473</v>
          </cell>
          <cell r="CF340">
            <v>10.524649747335687</v>
          </cell>
          <cell r="CG340">
            <v>7.0028597485443385</v>
          </cell>
          <cell r="CH340">
            <v>6.925389639909568</v>
          </cell>
          <cell r="CI340">
            <v>4.3897981871446206</v>
          </cell>
          <cell r="CJ340">
            <v>2.8792265561944532</v>
          </cell>
          <cell r="CK340">
            <v>1.9870442553574463</v>
          </cell>
          <cell r="CL340">
            <v>1.721053090761643</v>
          </cell>
          <cell r="CM340">
            <v>3.7613515361882861</v>
          </cell>
          <cell r="CN340">
            <v>2.9206344597498202</v>
          </cell>
          <cell r="CO340">
            <v>4.1190422440328405</v>
          </cell>
          <cell r="CP340">
            <v>4.8794573791271887</v>
          </cell>
          <cell r="CQ340">
            <v>5.5157012588517205</v>
          </cell>
          <cell r="CR340">
            <v>5.6444565577314023</v>
          </cell>
          <cell r="CS340">
            <v>6.4589094102668128</v>
          </cell>
          <cell r="CT340">
            <v>6.0451361313676273</v>
          </cell>
          <cell r="CU340">
            <v>6.9367782413711581</v>
          </cell>
          <cell r="CV340">
            <v>7.8957362975739613</v>
          </cell>
          <cell r="CW340">
            <v>7.9608060094657844</v>
          </cell>
          <cell r="CX340">
            <v>7.3546357278000585</v>
          </cell>
          <cell r="CY340">
            <v>5.3209959576803385</v>
          </cell>
        </row>
        <row r="378">
          <cell r="C378" t="str">
            <v>Headline Inflation</v>
          </cell>
          <cell r="W378">
            <v>3.7424589154811656</v>
          </cell>
          <cell r="X378">
            <v>2.1706123778203619</v>
          </cell>
          <cell r="Y378">
            <v>1.2510943003263719</v>
          </cell>
          <cell r="Z378">
            <v>1.1227416316875036</v>
          </cell>
          <cell r="AA378">
            <v>1.0907122526906221</v>
          </cell>
          <cell r="AB378">
            <v>2.8981382122045716</v>
          </cell>
          <cell r="AC378">
            <v>3.2761587842430373</v>
          </cell>
          <cell r="AD378">
            <v>4.634521557905245</v>
          </cell>
          <cell r="AE378">
            <v>9.4761958552951739</v>
          </cell>
          <cell r="AF378">
            <v>8.8445886056597089</v>
          </cell>
          <cell r="AG378">
            <v>8.5671839442944986</v>
          </cell>
          <cell r="AH378">
            <v>9.0164071945341107</v>
          </cell>
          <cell r="AI378">
            <v>34.462183423631501</v>
          </cell>
          <cell r="AJ378">
            <v>16.946196562140187</v>
          </cell>
          <cell r="AK378">
            <v>9.1089809087880838</v>
          </cell>
          <cell r="AL378">
            <v>8.7681122171072872</v>
          </cell>
          <cell r="AM378">
            <v>7.6194531487908677</v>
          </cell>
          <cell r="AN378">
            <v>5.1136552726250386</v>
          </cell>
          <cell r="AO378">
            <v>3.9457825031219897</v>
          </cell>
          <cell r="AP378">
            <v>4.6005031238354377</v>
          </cell>
          <cell r="AQ378">
            <v>5.3431053505908892</v>
          </cell>
          <cell r="AR378">
            <v>5.1085034615061744</v>
          </cell>
          <cell r="AS378">
            <v>4.517929627185751</v>
          </cell>
          <cell r="AT378">
            <v>4.3894599876600324</v>
          </cell>
          <cell r="AU378">
            <v>7.0037029316003725</v>
          </cell>
          <cell r="AV378">
            <v>3.6595447150831149</v>
          </cell>
          <cell r="AW378">
            <v>7.1880044355630019</v>
          </cell>
          <cell r="AX378">
            <v>7.5042242895604545</v>
          </cell>
          <cell r="AY378">
            <v>5.0490849045297921</v>
          </cell>
          <cell r="AZ378">
            <v>4.4257237795885231</v>
          </cell>
          <cell r="BA378">
            <v>4.5008577439072042</v>
          </cell>
          <cell r="BB378">
            <v>5.3127261411171105</v>
          </cell>
          <cell r="BC378">
            <v>6.684155509497586</v>
          </cell>
          <cell r="BD378">
            <v>9.7063923790059192</v>
          </cell>
          <cell r="BE378">
            <v>9.3465045006612542</v>
          </cell>
          <cell r="BF378">
            <v>10.505637793986523</v>
          </cell>
          <cell r="BG378">
            <v>47.437163755667285</v>
          </cell>
          <cell r="BH378">
            <v>53.455999897730123</v>
          </cell>
          <cell r="BI378">
            <v>42.749319805679733</v>
          </cell>
          <cell r="BJ378">
            <v>31.737935452944185</v>
          </cell>
          <cell r="BK378">
            <v>28.26600945382711</v>
          </cell>
          <cell r="BL378">
            <v>36.012785367707153</v>
          </cell>
          <cell r="BM378">
            <v>38.44184090235666</v>
          </cell>
          <cell r="BN378">
            <v>39.0765129318346</v>
          </cell>
          <cell r="BO378">
            <v>36.768867857311648</v>
          </cell>
          <cell r="BP378">
            <v>36.688435868322301</v>
          </cell>
          <cell r="BQ378">
            <v>41.600992868120528</v>
          </cell>
          <cell r="BR378">
            <v>42.660748738357086</v>
          </cell>
          <cell r="BS378">
            <v>188.49928316018031</v>
          </cell>
          <cell r="BT378">
            <v>222.08130086436051</v>
          </cell>
          <cell r="BU378">
            <v>139.27992117685889</v>
          </cell>
          <cell r="BV378">
            <v>96.411691298638971</v>
          </cell>
          <cell r="BW378">
            <v>82.645094291380218</v>
          </cell>
          <cell r="BX378">
            <v>71.831021439987325</v>
          </cell>
          <cell r="BY378">
            <v>60.734293473692645</v>
          </cell>
          <cell r="BZ378">
            <v>52.707784717181738</v>
          </cell>
          <cell r="CA378">
            <v>43.494453269785254</v>
          </cell>
          <cell r="CB378">
            <v>40.643778202161201</v>
          </cell>
          <cell r="CC378">
            <v>33.899933106642834</v>
          </cell>
          <cell r="CD378">
            <v>28.736313463604745</v>
          </cell>
          <cell r="CE378">
            <v>9.8780528786600428</v>
          </cell>
          <cell r="CF378">
            <v>5.0843296295906839</v>
          </cell>
          <cell r="CG378">
            <v>3.0515181008449161</v>
          </cell>
          <cell r="CH378">
            <v>3.253059247683197</v>
          </cell>
          <cell r="CI378">
            <v>1.852070920838301</v>
          </cell>
          <cell r="CJ378">
            <v>1.6591078048147097</v>
          </cell>
          <cell r="CK378">
            <v>2.4592580509197148</v>
          </cell>
          <cell r="CL378">
            <v>4.2047149877673604</v>
          </cell>
          <cell r="CM378">
            <v>8.2647118427827735</v>
          </cell>
          <cell r="CN378">
            <v>8.8424775263036537</v>
          </cell>
          <cell r="CO378">
            <v>7.0168564282476922</v>
          </cell>
          <cell r="CP378">
            <v>7.4389911996843239</v>
          </cell>
          <cell r="CQ378">
            <v>20.244756812326756</v>
          </cell>
          <cell r="CR378">
            <v>8.8654345309195008</v>
          </cell>
          <cell r="CS378">
            <v>6.2270991911222069</v>
          </cell>
          <cell r="CT378">
            <v>6.5090030237316796</v>
          </cell>
          <cell r="CU378">
            <v>6.6270355946881523</v>
          </cell>
          <cell r="CV378">
            <v>7.0917467325492822</v>
          </cell>
          <cell r="CW378">
            <v>7.6861312549767717</v>
          </cell>
          <cell r="CX378">
            <v>6.9939311584488451</v>
          </cell>
          <cell r="CY378">
            <v>4.6369676413528822</v>
          </cell>
        </row>
        <row r="379">
          <cell r="C379" t="str">
            <v>Core Inflation Measures</v>
          </cell>
        </row>
        <row r="380">
          <cell r="C380" t="str">
            <v>Exclusion method</v>
          </cell>
        </row>
        <row r="381">
          <cell r="C381" t="str">
            <v>Excluding fuel and electricity 1/</v>
          </cell>
          <cell r="W381">
            <v>2.8024255447384121</v>
          </cell>
          <cell r="X381">
            <v>1.7376417525832011</v>
          </cell>
          <cell r="Y381">
            <v>0.94295110038858354</v>
          </cell>
          <cell r="Z381">
            <v>0.91306699597856777</v>
          </cell>
          <cell r="AA381">
            <v>0.94188323338792657</v>
          </cell>
          <cell r="AB381">
            <v>2.9984856251898719</v>
          </cell>
          <cell r="AC381">
            <v>3.452822093430413</v>
          </cell>
          <cell r="AD381">
            <v>4.5198200363873724</v>
          </cell>
          <cell r="AE381">
            <v>7.4572662747357725</v>
          </cell>
          <cell r="AF381">
            <v>7.0803557208436274</v>
          </cell>
          <cell r="AG381">
            <v>7.0250228732547271</v>
          </cell>
          <cell r="AH381">
            <v>7.6398724420642594</v>
          </cell>
          <cell r="AI381">
            <v>32.122323255126133</v>
          </cell>
          <cell r="AJ381">
            <v>17.769476139787741</v>
          </cell>
          <cell r="AK381">
            <v>11.961974376154842</v>
          </cell>
          <cell r="AL381">
            <v>8.8899915607744759</v>
          </cell>
          <cell r="AM381">
            <v>7.659675768500378</v>
          </cell>
          <cell r="AN381">
            <v>6.4740671763379822</v>
          </cell>
          <cell r="AO381">
            <v>5.9013385601234916</v>
          </cell>
          <cell r="AP381">
            <v>5.5629059015836759</v>
          </cell>
          <cell r="AQ381">
            <v>5.8745913634276121</v>
          </cell>
          <cell r="AR381">
            <v>6.7761605609723432</v>
          </cell>
          <cell r="AS381">
            <v>6.1591457803684193</v>
          </cell>
          <cell r="AT381">
            <v>5.967122029238908</v>
          </cell>
          <cell r="AU381">
            <v>4.1791209087336512</v>
          </cell>
          <cell r="AV381">
            <v>2.578891831929468</v>
          </cell>
          <cell r="AW381">
            <v>4.3478259899098788</v>
          </cell>
          <cell r="AX381">
            <v>4.1561373405832853</v>
          </cell>
          <cell r="AY381">
            <v>2.6159708775826545</v>
          </cell>
          <cell r="AZ381">
            <v>2.5740349250907428</v>
          </cell>
          <cell r="BA381">
            <v>2.7102233437699113</v>
          </cell>
          <cell r="BB381">
            <v>3.8415200607261397</v>
          </cell>
          <cell r="BC381">
            <v>5.2954477225505769</v>
          </cell>
          <cell r="BD381">
            <v>5.4932164048775149</v>
          </cell>
          <cell r="BE381">
            <v>5.476657904399147</v>
          </cell>
          <cell r="BF381">
            <v>6.8386277291014892</v>
          </cell>
          <cell r="BG381">
            <v>46.534260537181183</v>
          </cell>
          <cell r="BH381">
            <v>43.165464028482774</v>
          </cell>
          <cell r="BI381">
            <v>36.905867282238603</v>
          </cell>
          <cell r="BJ381">
            <v>29.807095164512191</v>
          </cell>
          <cell r="BK381">
            <v>27.370355877616376</v>
          </cell>
          <cell r="BL381">
            <v>34.858033032209079</v>
          </cell>
          <cell r="BM381">
            <v>35.759677146501701</v>
          </cell>
          <cell r="BN381">
            <v>36.378022605003736</v>
          </cell>
          <cell r="BO381">
            <v>35.962758921218523</v>
          </cell>
          <cell r="BP381">
            <v>36.151764565100422</v>
          </cell>
          <cell r="BQ381">
            <v>40.840806411046515</v>
          </cell>
          <cell r="BR381">
            <v>42.256431408200882</v>
          </cell>
          <cell r="BS381">
            <v>168.39451731399089</v>
          </cell>
          <cell r="BT381">
            <v>210.64279540529009</v>
          </cell>
          <cell r="BU381">
            <v>135.78571810745612</v>
          </cell>
          <cell r="BV381">
            <v>94.68990181054798</v>
          </cell>
          <cell r="BW381">
            <v>80.746512983247754</v>
          </cell>
          <cell r="BX381">
            <v>68.465153679590372</v>
          </cell>
          <cell r="BY381">
            <v>59.383760200256631</v>
          </cell>
          <cell r="BZ381">
            <v>52.508482988028845</v>
          </cell>
          <cell r="CA381">
            <v>44.099497157021062</v>
          </cell>
          <cell r="CB381">
            <v>40.98788070109228</v>
          </cell>
          <cell r="CC381">
            <v>34.708904090688776</v>
          </cell>
          <cell r="CD381">
            <v>30.085108076913428</v>
          </cell>
          <cell r="CE381">
            <v>4.0775436622488144</v>
          </cell>
          <cell r="CF381">
            <v>1.5710303132555623</v>
          </cell>
          <cell r="CG381">
            <v>-1.2078313904657847</v>
          </cell>
          <cell r="CH381">
            <v>-1.299803104845509</v>
          </cell>
          <cell r="CI381">
            <v>-1.2741048864108251</v>
          </cell>
          <cell r="CJ381">
            <v>-1.3440392107359997</v>
          </cell>
          <cell r="CK381">
            <v>-0.7015729676931528</v>
          </cell>
          <cell r="CL381">
            <v>0.56893255216921546</v>
          </cell>
          <cell r="CM381">
            <v>3.109216577027496</v>
          </cell>
          <cell r="CN381">
            <v>3.7643501678996643</v>
          </cell>
          <cell r="CO381">
            <v>3.8523991210061723</v>
          </cell>
          <cell r="CP381">
            <v>4.2692183332139706</v>
          </cell>
          <cell r="CQ381">
            <v>12.524649957323604</v>
          </cell>
          <cell r="CR381">
            <v>6.3569976492748026</v>
          </cell>
          <cell r="CS381">
            <v>3.4401073392124886</v>
          </cell>
          <cell r="CT381">
            <v>2.2447665598188706</v>
          </cell>
          <cell r="CU381">
            <v>2.5138250003928562</v>
          </cell>
          <cell r="CV381">
            <v>3.0829311604369423</v>
          </cell>
          <cell r="CW381">
            <v>3.4311012221337194</v>
          </cell>
          <cell r="CX381">
            <v>3.8084263842304011</v>
          </cell>
          <cell r="CY381">
            <v>4.2806669765723058</v>
          </cell>
        </row>
        <row r="382">
          <cell r="C382" t="str">
            <v>Excluding administered and volatile prices 2/</v>
          </cell>
          <cell r="W382">
            <v>4.0918335565984734</v>
          </cell>
          <cell r="X382">
            <v>4.5650733086978619</v>
          </cell>
          <cell r="Y382">
            <v>4.257376819889032</v>
          </cell>
          <cell r="Z382">
            <v>3.9040448475282261</v>
          </cell>
          <cell r="AA382">
            <v>3.773763879971554</v>
          </cell>
          <cell r="AB382">
            <v>3.8068376349833102</v>
          </cell>
          <cell r="AC382">
            <v>3.9011023092056831</v>
          </cell>
          <cell r="AD382">
            <v>4.1002021005806171</v>
          </cell>
          <cell r="AE382">
            <v>4.8258830227024987</v>
          </cell>
          <cell r="AF382">
            <v>4.8371981041419616</v>
          </cell>
          <cell r="AG382">
            <v>4.949080261904129</v>
          </cell>
          <cell r="AH382">
            <v>5.2212034431454128</v>
          </cell>
          <cell r="AI382">
            <v>32.169878503969841</v>
          </cell>
          <cell r="AJ382">
            <v>19.222694423774996</v>
          </cell>
          <cell r="AK382">
            <v>13.923551562491213</v>
          </cell>
          <cell r="AL382">
            <v>11.128544404588411</v>
          </cell>
          <cell r="AM382">
            <v>9.7115364605385679</v>
          </cell>
          <cell r="AN382">
            <v>8.390881464810704</v>
          </cell>
          <cell r="AO382">
            <v>7.3799163273680364</v>
          </cell>
          <cell r="AP382">
            <v>6.6146646017174646</v>
          </cell>
          <cell r="AQ382">
            <v>6.1700628005848586</v>
          </cell>
          <cell r="AR382">
            <v>5.8726930049151918</v>
          </cell>
          <cell r="AS382">
            <v>5.5159687845512764</v>
          </cell>
          <cell r="AT382">
            <v>5.2406643212832051</v>
          </cell>
          <cell r="AU382">
            <v>3.2914825205438518</v>
          </cell>
          <cell r="AV382">
            <v>2.8665364675384097</v>
          </cell>
          <cell r="AW382">
            <v>4.0077994284398955</v>
          </cell>
          <cell r="AX382">
            <v>4.5364883833407958</v>
          </cell>
          <cell r="AY382">
            <v>4.250832184721304</v>
          </cell>
          <cell r="AZ382">
            <v>4.0314183314156224</v>
          </cell>
          <cell r="BA382">
            <v>3.7763054083959133</v>
          </cell>
          <cell r="BB382">
            <v>4.5887447618919026</v>
          </cell>
          <cell r="BC382">
            <v>4.5635195929663297</v>
          </cell>
          <cell r="BD382">
            <v>4.7496598999441773</v>
          </cell>
          <cell r="BE382">
            <v>4.8664993159456031</v>
          </cell>
          <cell r="BF382">
            <v>5.8463922803150297</v>
          </cell>
          <cell r="BG382">
            <v>24.980814362977682</v>
          </cell>
          <cell r="BH382">
            <v>21.882919894732765</v>
          </cell>
          <cell r="BI382">
            <v>19.331560390068447</v>
          </cell>
          <cell r="BJ382">
            <v>17.908179555926779</v>
          </cell>
          <cell r="BK382">
            <v>17.806975368473616</v>
          </cell>
          <cell r="BL382">
            <v>24.619345332879178</v>
          </cell>
          <cell r="BM382">
            <v>29.679118704594487</v>
          </cell>
          <cell r="BN382">
            <v>31.687801634208796</v>
          </cell>
          <cell r="BO382">
            <v>31.013272107064438</v>
          </cell>
          <cell r="BP382">
            <v>31.499567020049511</v>
          </cell>
          <cell r="BQ382">
            <v>35.137382644422757</v>
          </cell>
          <cell r="BR382">
            <v>38.678495931759926</v>
          </cell>
          <cell r="BS382">
            <v>141.99982472206324</v>
          </cell>
          <cell r="BT382">
            <v>221.21285664999459</v>
          </cell>
          <cell r="BU382">
            <v>158.93740270027132</v>
          </cell>
          <cell r="BV382">
            <v>115.55298969595862</v>
          </cell>
          <cell r="BW382">
            <v>96.635103280635064</v>
          </cell>
          <cell r="BX382">
            <v>79.410194004586998</v>
          </cell>
          <cell r="BY382">
            <v>69.109191782034088</v>
          </cell>
          <cell r="BZ382">
            <v>62.35169184081488</v>
          </cell>
          <cell r="CA382">
            <v>52.220703732987744</v>
          </cell>
          <cell r="CB382">
            <v>47.696526812710715</v>
          </cell>
          <cell r="CC382">
            <v>40.79946131359327</v>
          </cell>
          <cell r="CD382">
            <v>34.943169220150054</v>
          </cell>
          <cell r="CE382">
            <v>-1.6153592369442151</v>
          </cell>
          <cell r="CF382">
            <v>0.54329565207275721</v>
          </cell>
          <cell r="CG382">
            <v>1.0242379538330226</v>
          </cell>
          <cell r="CH382">
            <v>0.53119675805936595</v>
          </cell>
          <cell r="CI382">
            <v>0.33116607490481442</v>
          </cell>
          <cell r="CJ382">
            <v>0.18641539985524958</v>
          </cell>
          <cell r="CK382">
            <v>0.54809618374082447</v>
          </cell>
          <cell r="CL382">
            <v>0.95317678945549744</v>
          </cell>
          <cell r="CM382">
            <v>1.7243187881355908</v>
          </cell>
          <cell r="CN382">
            <v>2.2526728020639126</v>
          </cell>
          <cell r="CO382">
            <v>2.5382758131533336</v>
          </cell>
          <cell r="CP382">
            <v>3.0294732311805461</v>
          </cell>
          <cell r="CQ382">
            <v>11.608049266610564</v>
          </cell>
          <cell r="CR382">
            <v>9.100205703155666</v>
          </cell>
          <cell r="CS382">
            <v>7.9850845634791057</v>
          </cell>
          <cell r="CT382">
            <v>7.0788424243830406</v>
          </cell>
          <cell r="CU382">
            <v>6.5508959919055911</v>
          </cell>
          <cell r="CV382">
            <v>5.8434450144136889</v>
          </cell>
          <cell r="CW382">
            <v>5.8530158652535818</v>
          </cell>
          <cell r="CX382">
            <v>5.7371951995523176</v>
          </cell>
          <cell r="CY382">
            <v>5.824720676465688</v>
          </cell>
        </row>
        <row r="383">
          <cell r="C383" t="str">
            <v>Trimming method</v>
          </cell>
        </row>
        <row r="384">
          <cell r="C384" t="str">
            <v>Five-percent window 3/</v>
          </cell>
          <cell r="W384">
            <v>2.070745721424359</v>
          </cell>
          <cell r="X384">
            <v>1.9526445245269741</v>
          </cell>
          <cell r="Y384">
            <v>1.4819292518770908</v>
          </cell>
          <cell r="Z384">
            <v>1.4532851533050746</v>
          </cell>
          <cell r="AA384">
            <v>1.4886532923201798</v>
          </cell>
          <cell r="AB384">
            <v>1.5705741900919463</v>
          </cell>
          <cell r="AC384">
            <v>1.7905344302690196</v>
          </cell>
          <cell r="AD384">
            <v>2.356916343716378</v>
          </cell>
          <cell r="AE384">
            <v>4.0196276372914639</v>
          </cell>
          <cell r="AF384">
            <v>3.9751026532863136</v>
          </cell>
          <cell r="AG384">
            <v>4.0987601486093865</v>
          </cell>
          <cell r="AH384">
            <v>4.5220438645252585</v>
          </cell>
          <cell r="AI384">
            <v>20.469531993387676</v>
          </cell>
          <cell r="AJ384">
            <v>11.509632240079398</v>
          </cell>
          <cell r="AK384">
            <v>7.841925416648877</v>
          </cell>
          <cell r="AL384">
            <v>6.3958821473784297</v>
          </cell>
          <cell r="AM384">
            <v>5.5977157716464063</v>
          </cell>
          <cell r="AN384">
            <v>4.8776640395167448</v>
          </cell>
          <cell r="AO384">
            <v>4.3786700122459905</v>
          </cell>
          <cell r="AP384">
            <v>4.0574728596341174</v>
          </cell>
          <cell r="AQ384">
            <v>4.130657802261851</v>
          </cell>
          <cell r="AR384">
            <v>4.0228658120593934</v>
          </cell>
          <cell r="AS384">
            <v>3.7196883156204166</v>
          </cell>
          <cell r="AT384">
            <v>3.5704135632356611</v>
          </cell>
          <cell r="AU384">
            <v>2.7578444475399237</v>
          </cell>
          <cell r="AV384">
            <v>1.7621616114272314</v>
          </cell>
          <cell r="AW384">
            <v>3.2138110536733535</v>
          </cell>
          <cell r="AX384">
            <v>3.2524831489290023</v>
          </cell>
          <cell r="AY384">
            <v>2.4838173741646301</v>
          </cell>
          <cell r="AZ384">
            <v>2.3414853450314297</v>
          </cell>
          <cell r="BA384">
            <v>2.3650065510715734</v>
          </cell>
          <cell r="BB384">
            <v>2.9805775048142209</v>
          </cell>
          <cell r="BC384">
            <v>3.2775712502386227</v>
          </cell>
          <cell r="BD384">
            <v>3.4640934753683723</v>
          </cell>
          <cell r="BE384">
            <v>3.4310617408091844</v>
          </cell>
          <cell r="BF384">
            <v>4.5785249010544362</v>
          </cell>
          <cell r="BG384">
            <v>29.055677571315897</v>
          </cell>
          <cell r="BH384">
            <v>22.623909180345919</v>
          </cell>
          <cell r="BI384">
            <v>18.629412991351884</v>
          </cell>
          <cell r="BJ384">
            <v>15.523878221100446</v>
          </cell>
          <cell r="BK384">
            <v>14.586699749828853</v>
          </cell>
          <cell r="BL384">
            <v>21.945802194186669</v>
          </cell>
          <cell r="BM384">
            <v>24.653261911742931</v>
          </cell>
          <cell r="BN384">
            <v>25.756496732665184</v>
          </cell>
          <cell r="BO384">
            <v>24.898884724521423</v>
          </cell>
          <cell r="BP384">
            <v>25.155679585107777</v>
          </cell>
          <cell r="BQ384">
            <v>29.805914727627226</v>
          </cell>
          <cell r="BR384">
            <v>32.10180048381477</v>
          </cell>
          <cell r="BS384">
            <v>150.16576691149277</v>
          </cell>
          <cell r="BT384">
            <v>176.90822551787141</v>
          </cell>
          <cell r="BU384">
            <v>120.37123789578362</v>
          </cell>
          <cell r="BV384">
            <v>85.98841166111589</v>
          </cell>
          <cell r="BW384">
            <v>71.714400616833416</v>
          </cell>
          <cell r="BX384">
            <v>62.141800076681335</v>
          </cell>
          <cell r="BY384">
            <v>54.984489750087448</v>
          </cell>
          <cell r="BZ384">
            <v>48.74778584535062</v>
          </cell>
          <cell r="CA384">
            <v>41.132033199226271</v>
          </cell>
          <cell r="CB384">
            <v>38.216642921791077</v>
          </cell>
          <cell r="CC384">
            <v>32.720865688206089</v>
          </cell>
          <cell r="CD384">
            <v>28.937355077835065</v>
          </cell>
          <cell r="CE384">
            <v>2.8281715083607679</v>
          </cell>
          <cell r="CF384">
            <v>3.1411654196391794</v>
          </cell>
          <cell r="CG384">
            <v>2.0468927818847078</v>
          </cell>
          <cell r="CH384">
            <v>1.2943095467072112</v>
          </cell>
          <cell r="CI384">
            <v>0.87695332016031102</v>
          </cell>
          <cell r="CJ384">
            <v>0.867806826552183</v>
          </cell>
          <cell r="CK384">
            <v>1.3726607505136599</v>
          </cell>
          <cell r="CL384">
            <v>2.0509628576051568</v>
          </cell>
          <cell r="CM384">
            <v>3.3399529677581938</v>
          </cell>
          <cell r="CN384">
            <v>3.8734753456222819</v>
          </cell>
          <cell r="CO384">
            <v>3.9616379860867994</v>
          </cell>
          <cell r="CP384">
            <v>4.2570582967867523</v>
          </cell>
          <cell r="CQ384">
            <v>12.501078108818064</v>
          </cell>
          <cell r="CR384">
            <v>7.2736619652120567</v>
          </cell>
          <cell r="CS384">
            <v>5.5973234763998789</v>
          </cell>
          <cell r="CT384">
            <v>4.6111583116007324</v>
          </cell>
          <cell r="CU384">
            <v>4.7903945849331961</v>
          </cell>
          <cell r="CV384">
            <v>4.67456347193189</v>
          </cell>
          <cell r="CW384">
            <v>4.9129763643516355</v>
          </cell>
          <cell r="CX384">
            <v>4.7071237457145969</v>
          </cell>
          <cell r="CY384">
            <v>4.5843122527073916</v>
          </cell>
        </row>
        <row r="385">
          <cell r="C385" t="str">
            <v>Ten-percent window 4/</v>
          </cell>
          <cell r="W385">
            <v>2.1668524628878316</v>
          </cell>
          <cell r="X385">
            <v>2.0613930450999334</v>
          </cell>
          <cell r="Y385">
            <v>1.9591688480697229</v>
          </cell>
          <cell r="Z385">
            <v>1.8220747447469137</v>
          </cell>
          <cell r="AA385">
            <v>1.7453206022705245</v>
          </cell>
          <cell r="AB385">
            <v>1.7726584193086978</v>
          </cell>
          <cell r="AC385">
            <v>1.9323884684151977</v>
          </cell>
          <cell r="AD385">
            <v>2.2268033324502454</v>
          </cell>
          <cell r="AE385">
            <v>3.1525888210253754</v>
          </cell>
          <cell r="AF385">
            <v>3.1641357564505626</v>
          </cell>
          <cell r="AG385">
            <v>3.1800482574840601</v>
          </cell>
          <cell r="AH385">
            <v>3.4957230338076357</v>
          </cell>
          <cell r="AI385">
            <v>14.303485811971186</v>
          </cell>
          <cell r="AJ385">
            <v>9.0530114591627466</v>
          </cell>
          <cell r="AK385">
            <v>6.731518517930084</v>
          </cell>
          <cell r="AL385">
            <v>5.5099573995808413</v>
          </cell>
          <cell r="AM385">
            <v>4.6833407521259289</v>
          </cell>
          <cell r="AN385">
            <v>4.1636934488411157</v>
          </cell>
          <cell r="AO385">
            <v>3.8273728407948227</v>
          </cell>
          <cell r="AP385">
            <v>3.5502295327626001</v>
          </cell>
          <cell r="AQ385">
            <v>3.4012884263322007</v>
          </cell>
          <cell r="AR385">
            <v>3.312797072020814</v>
          </cell>
          <cell r="AS385">
            <v>3.0986599633243515</v>
          </cell>
          <cell r="AT385">
            <v>2.9505176140985014</v>
          </cell>
          <cell r="AU385">
            <v>1.5685955156599789</v>
          </cell>
          <cell r="AV385">
            <v>1.033322961389743</v>
          </cell>
          <cell r="AW385">
            <v>2.1790854271434057</v>
          </cell>
          <cell r="AX385">
            <v>2.3850675492010254</v>
          </cell>
          <cell r="AY385">
            <v>2.0386241160010883</v>
          </cell>
          <cell r="AZ385">
            <v>1.9005774448056769</v>
          </cell>
          <cell r="BA385">
            <v>1.8335798660085771</v>
          </cell>
          <cell r="BB385">
            <v>1.9526430096957341</v>
          </cell>
          <cell r="BC385">
            <v>2.2241104996076473</v>
          </cell>
          <cell r="BD385">
            <v>2.2996402732338197</v>
          </cell>
          <cell r="BE385">
            <v>2.3400648469742436</v>
          </cell>
          <cell r="BF385">
            <v>3.191060985669921</v>
          </cell>
          <cell r="BG385">
            <v>13.959204352161649</v>
          </cell>
          <cell r="BH385">
            <v>14.252488375736732</v>
          </cell>
          <cell r="BI385">
            <v>12.52719690583595</v>
          </cell>
          <cell r="BJ385">
            <v>10.700616067438801</v>
          </cell>
          <cell r="BK385">
            <v>10.072173363287646</v>
          </cell>
          <cell r="BL385">
            <v>17.048885790171411</v>
          </cell>
          <cell r="BM385">
            <v>19.329827979553869</v>
          </cell>
          <cell r="BN385">
            <v>20.573920254314899</v>
          </cell>
          <cell r="BO385">
            <v>19.869339262627662</v>
          </cell>
          <cell r="BP385">
            <v>20.255266535999496</v>
          </cell>
          <cell r="BQ385">
            <v>23.706512619704739</v>
          </cell>
          <cell r="BR385">
            <v>25.980240214275724</v>
          </cell>
          <cell r="BS385">
            <v>111.88782566655993</v>
          </cell>
          <cell r="BT385">
            <v>155.52662700207773</v>
          </cell>
          <cell r="BU385">
            <v>109.6774501172674</v>
          </cell>
          <cell r="BV385">
            <v>81.818582681379525</v>
          </cell>
          <cell r="BW385">
            <v>67.855833470745694</v>
          </cell>
          <cell r="BX385">
            <v>57.916319683409597</v>
          </cell>
          <cell r="BY385">
            <v>50.940389426441811</v>
          </cell>
          <cell r="BZ385">
            <v>45.703757406966332</v>
          </cell>
          <cell r="CA385">
            <v>38.704154421030125</v>
          </cell>
          <cell r="CB385">
            <v>35.675222632122257</v>
          </cell>
          <cell r="CC385">
            <v>30.702734424164589</v>
          </cell>
          <cell r="CD385">
            <v>26.992345744684783</v>
          </cell>
          <cell r="CE385">
            <v>0.26421318393101956</v>
          </cell>
          <cell r="CF385">
            <v>1.8629826063050245</v>
          </cell>
          <cell r="CG385">
            <v>1.9125739141904603</v>
          </cell>
          <cell r="CH385">
            <v>1.2491991414322712</v>
          </cell>
          <cell r="CI385">
            <v>0.95914451503307419</v>
          </cell>
          <cell r="CJ385">
            <v>1.1185959874860316</v>
          </cell>
          <cell r="CK385">
            <v>1.3632443415249327</v>
          </cell>
          <cell r="CL385">
            <v>1.8245890201601327</v>
          </cell>
          <cell r="CM385">
            <v>2.6071666412441346</v>
          </cell>
          <cell r="CN385">
            <v>2.9979387018690176</v>
          </cell>
          <cell r="CO385">
            <v>3.1511903421241243</v>
          </cell>
          <cell r="CP385">
            <v>3.3454691493923718</v>
          </cell>
          <cell r="CQ385">
            <v>10.677659808550516</v>
          </cell>
          <cell r="CR385">
            <v>6.5970301568429193</v>
          </cell>
          <cell r="CS385">
            <v>5.0894150020205871</v>
          </cell>
          <cell r="CT385">
            <v>4.4672061801638705</v>
          </cell>
          <cell r="CU385">
            <v>4.3013926069371848</v>
          </cell>
          <cell r="CV385">
            <v>4.0309125353470421</v>
          </cell>
          <cell r="CW385">
            <v>3.9503545345815496</v>
          </cell>
          <cell r="CX385">
            <v>3.8932954854284958</v>
          </cell>
          <cell r="CY385">
            <v>3.8557391046429643</v>
          </cell>
        </row>
        <row r="386">
          <cell r="C386" t="str">
            <v>Noncore inflation measures</v>
          </cell>
        </row>
        <row r="387">
          <cell r="C387" t="str">
            <v>Fuel and electricity</v>
          </cell>
          <cell r="W387">
            <v>12.3633042164182</v>
          </cell>
          <cell r="X387">
            <v>6.0484006926497642</v>
          </cell>
          <cell r="Y387">
            <v>3.9939712537739211</v>
          </cell>
          <cell r="Z387">
            <v>2.9808874012922928</v>
          </cell>
          <cell r="AA387">
            <v>2.4062602714255377</v>
          </cell>
          <cell r="AB387">
            <v>2.0169680620224</v>
          </cell>
          <cell r="AC387">
            <v>1.7265617662260127</v>
          </cell>
          <cell r="AD387">
            <v>5.6459566410867552</v>
          </cell>
          <cell r="AE387">
            <v>27.641457650556347</v>
          </cell>
          <cell r="AF387">
            <v>24.5744158809391</v>
          </cell>
          <cell r="AG387">
            <v>22.21816907083732</v>
          </cell>
          <cell r="AH387">
            <v>21.132968732623397</v>
          </cell>
          <cell r="AI387">
            <v>54.117171310652509</v>
          </cell>
          <cell r="AJ387">
            <v>10.670630988812221</v>
          </cell>
          <cell r="AK387">
            <v>-11.368183921528896</v>
          </cell>
          <cell r="AL387">
            <v>7.8179406293817664</v>
          </cell>
          <cell r="AM387">
            <v>7.3051449677093814</v>
          </cell>
          <cell r="AN387">
            <v>-5.2253503359556106</v>
          </cell>
          <cell r="AO387">
            <v>-10.821451309615611</v>
          </cell>
          <cell r="AP387">
            <v>-2.8249134100147586</v>
          </cell>
          <cell r="AQ387">
            <v>1.2091966472799669</v>
          </cell>
          <cell r="AR387">
            <v>-7.7798948973873649</v>
          </cell>
          <cell r="AS387">
            <v>-8.2428985641760448</v>
          </cell>
          <cell r="AT387">
            <v>-7.9505923619691288</v>
          </cell>
          <cell r="AU387">
            <v>35.788263734081625</v>
          </cell>
          <cell r="AV387">
            <v>13.824742834467401</v>
          </cell>
          <cell r="AW387">
            <v>35.449872201528223</v>
          </cell>
          <cell r="AX387">
            <v>40.938681890506359</v>
          </cell>
          <cell r="AY387">
            <v>28.474106068035155</v>
          </cell>
          <cell r="AZ387">
            <v>21.845092853212321</v>
          </cell>
          <cell r="BA387">
            <v>21.200060387914661</v>
          </cell>
          <cell r="BB387">
            <v>18.866283006577532</v>
          </cell>
          <cell r="BC387">
            <v>19.389381789077007</v>
          </cell>
          <cell r="BD387">
            <v>48.791675884839293</v>
          </cell>
          <cell r="BE387">
            <v>44.671916147624955</v>
          </cell>
          <cell r="BF387">
            <v>43.524740633820841</v>
          </cell>
          <cell r="BG387">
            <v>53.621995911597168</v>
          </cell>
          <cell r="BH387">
            <v>139.61337169198282</v>
          </cell>
          <cell r="BI387">
            <v>86.886947735982147</v>
          </cell>
          <cell r="BJ387">
            <v>45.176362994379247</v>
          </cell>
          <cell r="BK387">
            <v>34.364148771400608</v>
          </cell>
          <cell r="BL387">
            <v>43.879915027378019</v>
          </cell>
          <cell r="BM387">
            <v>56.979896169492775</v>
          </cell>
          <cell r="BN387">
            <v>57.611964335229288</v>
          </cell>
          <cell r="BO387">
            <v>42.202573512244328</v>
          </cell>
          <cell r="BP387">
            <v>40.294650360669095</v>
          </cell>
          <cell r="BQ387">
            <v>46.705062111814499</v>
          </cell>
          <cell r="BR387">
            <v>45.370797181715915</v>
          </cell>
          <cell r="BS387">
            <v>358.52220827358457</v>
          </cell>
          <cell r="BT387">
            <v>306.15376554028188</v>
          </cell>
          <cell r="BU387">
            <v>163.17139814031469</v>
          </cell>
          <cell r="BV387">
            <v>107.95750226600808</v>
          </cell>
          <cell r="BW387">
            <v>95.386295796403772</v>
          </cell>
          <cell r="BX387">
            <v>94.733704847054668</v>
          </cell>
          <cell r="BY387">
            <v>69.710007216074587</v>
          </cell>
          <cell r="BZ387">
            <v>54.017188977421171</v>
          </cell>
          <cell r="CA387">
            <v>39.541719624985774</v>
          </cell>
          <cell r="CB387">
            <v>38.39023626824445</v>
          </cell>
          <cell r="CC387">
            <v>28.603936108663731</v>
          </cell>
          <cell r="CD387">
            <v>19.889329131714277</v>
          </cell>
          <cell r="CE387">
            <v>60.523264610468402</v>
          </cell>
          <cell r="CF387">
            <v>33.135006322647371</v>
          </cell>
          <cell r="CG387">
            <v>37.472874853491078</v>
          </cell>
          <cell r="CH387">
            <v>39.76007547961774</v>
          </cell>
          <cell r="CI387">
            <v>25.764411011275996</v>
          </cell>
          <cell r="CJ387">
            <v>24.333027185714812</v>
          </cell>
          <cell r="CK387">
            <v>26.131733762494918</v>
          </cell>
          <cell r="CL387">
            <v>31.288657292023942</v>
          </cell>
          <cell r="CM387">
            <v>46.671499591303558</v>
          </cell>
          <cell r="CN387">
            <v>46.068010732179687</v>
          </cell>
          <cell r="CO387">
            <v>29.753671589932679</v>
          </cell>
          <cell r="CP387">
            <v>29.99823983829296</v>
          </cell>
          <cell r="CQ387">
            <v>74.41773413052556</v>
          </cell>
          <cell r="CR387">
            <v>24.148187491273404</v>
          </cell>
          <cell r="CS387">
            <v>23.23000114009939</v>
          </cell>
          <cell r="CT387">
            <v>33.137717120827972</v>
          </cell>
          <cell r="CU387">
            <v>31.938332378881142</v>
          </cell>
          <cell r="CV387">
            <v>31.439893406166362</v>
          </cell>
          <cell r="CW387">
            <v>33.325904063415265</v>
          </cell>
          <cell r="CX387">
            <v>25.780345277424004</v>
          </cell>
          <cell r="CY387">
            <v>6.6766748609091309</v>
          </cell>
        </row>
        <row r="388">
          <cell r="C388" t="str">
            <v>Administered and volatile prices</v>
          </cell>
          <cell r="W388">
            <v>3.2709858014678304</v>
          </cell>
          <cell r="X388">
            <v>-0.99940560732669326</v>
          </cell>
          <cell r="Y388">
            <v>-2.7163294961141418</v>
          </cell>
          <cell r="Z388">
            <v>-2.5644438053801508</v>
          </cell>
          <cell r="AA388">
            <v>-2.4779774220380375</v>
          </cell>
          <cell r="AB388">
            <v>1.6737808759270933</v>
          </cell>
          <cell r="AC388">
            <v>2.4322525136377067</v>
          </cell>
          <cell r="AD388">
            <v>5.3596466737807447</v>
          </cell>
          <cell r="AE388">
            <v>15.853897325814685</v>
          </cell>
          <cell r="AF388">
            <v>14.311469973669617</v>
          </cell>
          <cell r="AG388">
            <v>13.48349549401749</v>
          </cell>
          <cell r="AH388">
            <v>14.156564188107197</v>
          </cell>
          <cell r="AI388">
            <v>37.374962695093558</v>
          </cell>
          <cell r="AJ388">
            <v>14.155227656171789</v>
          </cell>
          <cell r="AK388">
            <v>3.3146831535927106</v>
          </cell>
          <cell r="AL388">
            <v>5.8686324786884114</v>
          </cell>
          <cell r="AM388">
            <v>5.0406695278633435</v>
          </cell>
          <cell r="AN388">
            <v>1.0930625577049824</v>
          </cell>
          <cell r="AO388">
            <v>-0.2758127002644386</v>
          </cell>
          <cell r="AP388">
            <v>2.1041201579906783</v>
          </cell>
          <cell r="AQ388">
            <v>4.3130295902434028</v>
          </cell>
          <cell r="AR388">
            <v>4.1558099298127473</v>
          </cell>
          <cell r="AS388">
            <v>3.2731209408908057</v>
          </cell>
          <cell r="AT388">
            <v>3.3268412041352065</v>
          </cell>
          <cell r="AU388">
            <v>11.900320791579759</v>
          </cell>
          <cell r="AV388">
            <v>4.6752003079748192</v>
          </cell>
          <cell r="AW388">
            <v>11.336277373932418</v>
          </cell>
          <cell r="AX388">
            <v>11.358102581880814</v>
          </cell>
          <cell r="AY388">
            <v>6.0691910426160263</v>
          </cell>
          <cell r="AZ388">
            <v>4.9281576037966346</v>
          </cell>
          <cell r="BA388">
            <v>5.4251524291725417</v>
          </cell>
          <cell r="BB388">
            <v>6.2356644477793282</v>
          </cell>
          <cell r="BC388">
            <v>9.3958113078285237</v>
          </cell>
          <cell r="BD388">
            <v>16.06302430222388</v>
          </cell>
          <cell r="BE388">
            <v>15.064903833034649</v>
          </cell>
          <cell r="BF388">
            <v>16.429837445274558</v>
          </cell>
          <cell r="BG388">
            <v>77.969957231797792</v>
          </cell>
          <cell r="BH388">
            <v>98.166823191662928</v>
          </cell>
          <cell r="BI388">
            <v>73.934647501100272</v>
          </cell>
          <cell r="BJ388">
            <v>49.023791886649747</v>
          </cell>
          <cell r="BK388">
            <v>41.007316132821018</v>
          </cell>
          <cell r="BL388">
            <v>49.80352557309061</v>
          </cell>
          <cell r="BM388">
            <v>48.86649262533345</v>
          </cell>
          <cell r="BN388">
            <v>47.783105138947803</v>
          </cell>
          <cell r="BO388">
            <v>43.498031690388899</v>
          </cell>
          <cell r="BP388">
            <v>42.72744756648018</v>
          </cell>
          <cell r="BQ388">
            <v>49.103078926046919</v>
          </cell>
          <cell r="BR388">
            <v>47.263894065535993</v>
          </cell>
          <cell r="BS388">
            <v>248.3214120928763</v>
          </cell>
          <cell r="BT388">
            <v>223.02884797936662</v>
          </cell>
          <cell r="BU388">
            <v>119.17778938490659</v>
          </cell>
          <cell r="BV388">
            <v>76.902453879823582</v>
          </cell>
          <cell r="BW388">
            <v>68.096694718051054</v>
          </cell>
          <cell r="BX388">
            <v>63.766821795307578</v>
          </cell>
          <cell r="BY388">
            <v>51.820376855922547</v>
          </cell>
          <cell r="BZ388">
            <v>42.436373675256391</v>
          </cell>
          <cell r="CA388">
            <v>34.144442826653858</v>
          </cell>
          <cell r="CB388">
            <v>33.033214992550398</v>
          </cell>
          <cell r="CC388">
            <v>26.423207934377515</v>
          </cell>
          <cell r="CD388">
            <v>21.979991227723943</v>
          </cell>
          <cell r="CE388">
            <v>25.346703112769006</v>
          </cell>
          <cell r="CF388">
            <v>10.778267005543</v>
          </cell>
          <cell r="CG388">
            <v>5.5331013860901805</v>
          </cell>
          <cell r="CH388">
            <v>6.5954040036863404</v>
          </cell>
          <cell r="CI388">
            <v>3.7012945575247045</v>
          </cell>
          <cell r="CJ388">
            <v>3.4467942227609996</v>
          </cell>
          <cell r="CK388">
            <v>4.7805557084471815</v>
          </cell>
          <cell r="CL388">
            <v>8.1655668370989218</v>
          </cell>
          <cell r="CM388">
            <v>16.273586072427307</v>
          </cell>
          <cell r="CN388">
            <v>16.866917050680527</v>
          </cell>
          <cell r="CO388">
            <v>12.430750971000421</v>
          </cell>
          <cell r="CP388">
            <v>12.74896191981702</v>
          </cell>
          <cell r="CQ388">
            <v>30.453551877514542</v>
          </cell>
          <cell r="CR388">
            <v>8.6075793917656824</v>
          </cell>
          <cell r="CS388">
            <v>4.3175152491610476</v>
          </cell>
          <cell r="CT388">
            <v>5.884293009140265</v>
          </cell>
          <cell r="CU388">
            <v>6.7108561561803413</v>
          </cell>
          <cell r="CV388">
            <v>8.473832917852576</v>
          </cell>
          <cell r="CW388">
            <v>9.7184202195493867</v>
          </cell>
          <cell r="CX388">
            <v>8.3825493259747077</v>
          </cell>
          <cell r="CY388">
            <v>3.3338511044402708</v>
          </cell>
        </row>
        <row r="389">
          <cell r="C389" t="str">
            <v>Tradable (WHD)</v>
          </cell>
          <cell r="W389">
            <v>1.6317268219119541</v>
          </cell>
          <cell r="X389">
            <v>1.9888525612921768</v>
          </cell>
          <cell r="Y389">
            <v>1.6991633641880668</v>
          </cell>
          <cell r="Z389">
            <v>1.8136185212973146</v>
          </cell>
          <cell r="AA389">
            <v>2.0360800046303211</v>
          </cell>
          <cell r="AB389">
            <v>1.5115912318433686</v>
          </cell>
          <cell r="AC389">
            <v>2.4388728353598026</v>
          </cell>
          <cell r="AD389">
            <v>4.3758125192589574</v>
          </cell>
          <cell r="AE389">
            <v>9.0945455230292822</v>
          </cell>
          <cell r="AF389">
            <v>8.0960523007893102</v>
          </cell>
          <cell r="AG389">
            <v>7.4183819258737884</v>
          </cell>
          <cell r="AH389">
            <v>7.8171115377847258</v>
          </cell>
          <cell r="AI389">
            <v>41.060549207910213</v>
          </cell>
          <cell r="AJ389">
            <v>19.883956895728389</v>
          </cell>
          <cell r="AK389">
            <v>10.025913172089034</v>
          </cell>
          <cell r="AL389">
            <v>11.080440539852248</v>
          </cell>
          <cell r="AM389">
            <v>9.7811736009772972</v>
          </cell>
          <cell r="AN389">
            <v>6.4384541967292819</v>
          </cell>
          <cell r="AO389">
            <v>4.5891956645760104</v>
          </cell>
          <cell r="AP389">
            <v>5.8305907646969217</v>
          </cell>
          <cell r="AQ389">
            <v>6.0597232958690768</v>
          </cell>
          <cell r="AR389">
            <v>3.999494778350666</v>
          </cell>
          <cell r="AS389">
            <v>3.1811002063582237</v>
          </cell>
          <cell r="AT389">
            <v>3.0078797481906321</v>
          </cell>
          <cell r="AU389">
            <v>10.972998073723716</v>
          </cell>
          <cell r="AV389">
            <v>7.2899722649005554</v>
          </cell>
          <cell r="AW389">
            <v>11.281208130305174</v>
          </cell>
          <cell r="AX389">
            <v>11.433266729458524</v>
          </cell>
          <cell r="AY389">
            <v>7.7474488356407534</v>
          </cell>
          <cell r="AZ389">
            <v>6.8142211990043222</v>
          </cell>
          <cell r="BA389">
            <v>7.0685348104008767</v>
          </cell>
          <cell r="BB389">
            <v>8.028136793166297</v>
          </cell>
          <cell r="BC389">
            <v>9.1680098940413188</v>
          </cell>
          <cell r="BD389">
            <v>9.7715564916291271</v>
          </cell>
          <cell r="BE389">
            <v>9.0639066649478366</v>
          </cell>
          <cell r="BF389">
            <v>11.20405871024775</v>
          </cell>
          <cell r="BG389">
            <v>57.704515341080167</v>
          </cell>
          <cell r="BH389">
            <v>68.237663714720895</v>
          </cell>
          <cell r="BI389">
            <v>47.901327599371768</v>
          </cell>
          <cell r="BJ389">
            <v>34.152317899168764</v>
          </cell>
          <cell r="BK389">
            <v>31.016207858763011</v>
          </cell>
          <cell r="BL389">
            <v>43.16377171394484</v>
          </cell>
          <cell r="BM389">
            <v>45.654997823644749</v>
          </cell>
          <cell r="BN389">
            <v>47.507701192336356</v>
          </cell>
          <cell r="BO389">
            <v>42.649073105453112</v>
          </cell>
          <cell r="BP389">
            <v>42.11346494775384</v>
          </cell>
          <cell r="BQ389">
            <v>49.789873034407321</v>
          </cell>
          <cell r="BR389">
            <v>49.098185581042827</v>
          </cell>
          <cell r="BS389">
            <v>205.01804898093985</v>
          </cell>
          <cell r="BT389">
            <v>261.57781069601469</v>
          </cell>
          <cell r="BU389">
            <v>159.6620494699672</v>
          </cell>
          <cell r="BV389">
            <v>112.15456910287352</v>
          </cell>
          <cell r="BW389">
            <v>101.21358944454175</v>
          </cell>
          <cell r="BX389">
            <v>89.025041858700149</v>
          </cell>
          <cell r="BY389">
            <v>73.210136396673818</v>
          </cell>
          <cell r="BZ389">
            <v>63.390738843869201</v>
          </cell>
          <cell r="CA389">
            <v>49.065129627303634</v>
          </cell>
          <cell r="CB389">
            <v>44.468481795861635</v>
          </cell>
          <cell r="CC389">
            <v>35.741318808739749</v>
          </cell>
          <cell r="CD389">
            <v>28.635743915663625</v>
          </cell>
          <cell r="CE389">
            <v>16.196456481084525</v>
          </cell>
          <cell r="CF389">
            <v>5.8282035973885655</v>
          </cell>
          <cell r="CG389">
            <v>3.2711831648111627</v>
          </cell>
          <cell r="CH389">
            <v>5.140860926604617</v>
          </cell>
          <cell r="CI389">
            <v>2.7807095977326242</v>
          </cell>
          <cell r="CJ389">
            <v>2.3435653719006808</v>
          </cell>
          <cell r="CK389">
            <v>3.1324433258317583</v>
          </cell>
          <cell r="CL389">
            <v>5.1606243520214861</v>
          </cell>
          <cell r="CM389">
            <v>9.8899585989120453</v>
          </cell>
          <cell r="CN389">
            <v>10.671454015913099</v>
          </cell>
          <cell r="CO389">
            <v>7.490016671371194</v>
          </cell>
          <cell r="CP389">
            <v>8.0556756602317705</v>
          </cell>
          <cell r="CQ389">
            <v>20.303688466935156</v>
          </cell>
          <cell r="CR389">
            <v>8.8956509886902779</v>
          </cell>
          <cell r="CS389">
            <v>6.0076487206216029</v>
          </cell>
          <cell r="CT389">
            <v>7.4787003263777621</v>
          </cell>
          <cell r="CU389">
            <v>8.2512825681335613</v>
          </cell>
          <cell r="CV389">
            <v>8.9290649044625638</v>
          </cell>
          <cell r="CW389">
            <v>9.851766124554743</v>
          </cell>
          <cell r="CX389">
            <v>8.1665430051339314</v>
          </cell>
          <cell r="CY389">
            <v>3.7849756397812797</v>
          </cell>
        </row>
        <row r="390">
          <cell r="C390" t="str">
            <v>Nontradable (WHD)</v>
          </cell>
          <cell r="W390">
            <v>7.0816676015257372</v>
          </cell>
          <cell r="X390">
            <v>2.4518801467088451</v>
          </cell>
          <cell r="Y390">
            <v>0.56194018058286588</v>
          </cell>
          <cell r="Z390">
            <v>6.1799916499680307E-2</v>
          </cell>
          <cell r="AA390">
            <v>-0.35938029754549916</v>
          </cell>
          <cell r="AB390">
            <v>5.0582134601963702</v>
          </cell>
          <cell r="AC390">
            <v>4.5749654022695836</v>
          </cell>
          <cell r="AD390">
            <v>5.0345302197441129</v>
          </cell>
          <cell r="AE390">
            <v>10.066328371401696</v>
          </cell>
          <cell r="AF390">
            <v>10.002427848956174</v>
          </cell>
          <cell r="AG390">
            <v>10.343556863862588</v>
          </cell>
          <cell r="AH390">
            <v>10.868780860805003</v>
          </cell>
          <cell r="AI390">
            <v>25.081402306368943</v>
          </cell>
          <cell r="AJ390">
            <v>12.646450285081158</v>
          </cell>
          <cell r="AK390">
            <v>7.742498511241763</v>
          </cell>
          <cell r="AL390">
            <v>5.3555589607788221</v>
          </cell>
          <cell r="AM390">
            <v>4.4194874293652902</v>
          </cell>
          <cell r="AN390">
            <v>3.139347159159243</v>
          </cell>
          <cell r="AO390">
            <v>2.9824625866319536</v>
          </cell>
          <cell r="AP390">
            <v>2.7618968011078522</v>
          </cell>
          <cell r="AQ390">
            <v>4.2690058907372901</v>
          </cell>
          <cell r="AR390">
            <v>6.7779428233285159</v>
          </cell>
          <cell r="AS390">
            <v>6.52857311564658</v>
          </cell>
          <cell r="AT390">
            <v>6.4646452344261149</v>
          </cell>
          <cell r="AU390">
            <v>1.4668865335310812</v>
          </cell>
          <cell r="AV390">
            <v>-1.433547510307335</v>
          </cell>
          <cell r="AW390">
            <v>1.442073124793481</v>
          </cell>
          <cell r="AX390">
            <v>1.9605716652718854</v>
          </cell>
          <cell r="AY390">
            <v>1.1986059930703732</v>
          </cell>
          <cell r="AZ390">
            <v>1.0027409108027427</v>
          </cell>
          <cell r="BA390">
            <v>0.81575096531005897</v>
          </cell>
          <cell r="BB390">
            <v>1.4078112770675517</v>
          </cell>
          <cell r="BC390">
            <v>3.1001187991744956</v>
          </cell>
          <cell r="BD390">
            <v>9.6117029404855288</v>
          </cell>
          <cell r="BE390">
            <v>9.7573034556810825</v>
          </cell>
          <cell r="BF390">
            <v>9.4906448290507512</v>
          </cell>
          <cell r="BG390">
            <v>33.398412395382053</v>
          </cell>
          <cell r="BH390">
            <v>33.626089555297597</v>
          </cell>
          <cell r="BI390">
            <v>35.392326772844285</v>
          </cell>
          <cell r="BJ390">
            <v>28.227484629059916</v>
          </cell>
          <cell r="BK390">
            <v>24.268733617005566</v>
          </cell>
          <cell r="BL390">
            <v>25.792617048200725</v>
          </cell>
          <cell r="BM390">
            <v>28.075653376643913</v>
          </cell>
          <cell r="BN390">
            <v>26.938241396293634</v>
          </cell>
          <cell r="BO390">
            <v>28.20430523764955</v>
          </cell>
          <cell r="BP390">
            <v>28.746471505775105</v>
          </cell>
          <cell r="BQ390">
            <v>29.586491819039651</v>
          </cell>
          <cell r="BR390">
            <v>33.159024958724586</v>
          </cell>
          <cell r="BS390">
            <v>162.98671227432811</v>
          </cell>
          <cell r="BT390">
            <v>164.7018732930822</v>
          </cell>
          <cell r="BU390">
            <v>108.25405993177407</v>
          </cell>
          <cell r="BV390">
            <v>72.134515924520372</v>
          </cell>
          <cell r="BW390">
            <v>54.228633598576863</v>
          </cell>
          <cell r="BX390">
            <v>45.21151431530771</v>
          </cell>
          <cell r="BY390">
            <v>40.975140948000842</v>
          </cell>
          <cell r="BZ390">
            <v>35.588797581235298</v>
          </cell>
          <cell r="CA390">
            <v>34.405753981208164</v>
          </cell>
          <cell r="CB390">
            <v>34.360714588890403</v>
          </cell>
          <cell r="CC390">
            <v>30.861327105438818</v>
          </cell>
          <cell r="CD390">
            <v>28.902523662747228</v>
          </cell>
          <cell r="CE390">
            <v>0.14164037190123224</v>
          </cell>
          <cell r="CF390">
            <v>3.8670023333423842</v>
          </cell>
          <cell r="CG390">
            <v>2.6899972012334246</v>
          </cell>
          <cell r="CH390">
            <v>0.18916684836509035</v>
          </cell>
          <cell r="CI390">
            <v>0.33122582248263654</v>
          </cell>
          <cell r="CJ390">
            <v>0.53527039029894752</v>
          </cell>
          <cell r="CK390">
            <v>1.3530108175098405</v>
          </cell>
          <cell r="CL390">
            <v>2.6345341631822237</v>
          </cell>
          <cell r="CM390">
            <v>5.5975408168987997</v>
          </cell>
          <cell r="CN390">
            <v>5.8371909338576415</v>
          </cell>
          <cell r="CO390">
            <v>6.2368690839524277</v>
          </cell>
          <cell r="CP390">
            <v>6.4219128275951221</v>
          </cell>
          <cell r="CQ390">
            <v>20.146129836701917</v>
          </cell>
          <cell r="CR390">
            <v>8.8148500647935037</v>
          </cell>
          <cell r="CS390">
            <v>6.5953510791660932</v>
          </cell>
          <cell r="CT390">
            <v>4.8982517392106075</v>
          </cell>
          <cell r="CU390">
            <v>3.9391100575339095</v>
          </cell>
          <cell r="CV390">
            <v>4.0499918291861547</v>
          </cell>
          <cell r="CW390">
            <v>4.0999175682942877</v>
          </cell>
          <cell r="CX390">
            <v>5.0398558521005157</v>
          </cell>
          <cell r="CY390">
            <v>6.0675913321546631</v>
          </cell>
        </row>
        <row r="391">
          <cell r="C391" t="str">
            <v>Tradable (authorities)</v>
          </cell>
          <cell r="W391">
            <v>1.271922614754601</v>
          </cell>
          <cell r="X391">
            <v>0.58110691358253064</v>
          </cell>
          <cell r="Y391">
            <v>-0.12764768539298643</v>
          </cell>
          <cell r="Z391">
            <v>5.7630323783214976E-2</v>
          </cell>
          <cell r="AA391">
            <v>0.16619888513618264</v>
          </cell>
          <cell r="AB391">
            <v>-0.14770329640384716</v>
          </cell>
          <cell r="AC391">
            <v>0.65470943084527278</v>
          </cell>
          <cell r="AD391">
            <v>1.9042610919440364</v>
          </cell>
          <cell r="AE391">
            <v>7.0713701097677983</v>
          </cell>
          <cell r="AF391">
            <v>6.7779743946165638</v>
          </cell>
          <cell r="AG391">
            <v>6.6763198728116606</v>
          </cell>
          <cell r="AH391">
            <v>6.3347803868574033</v>
          </cell>
          <cell r="AI391">
            <v>44.888120543388453</v>
          </cell>
          <cell r="AJ391">
            <v>24.552192944638904</v>
          </cell>
          <cell r="AK391">
            <v>14.265087999531218</v>
          </cell>
          <cell r="AL391">
            <v>14.858787488260617</v>
          </cell>
          <cell r="AM391">
            <v>11.358200309040882</v>
          </cell>
          <cell r="AN391">
            <v>6.1551325705948159</v>
          </cell>
          <cell r="AO391">
            <v>3.8360184055395052</v>
          </cell>
          <cell r="AP391">
            <v>4.7011876145099478</v>
          </cell>
          <cell r="AQ391">
            <v>5.2429467796446687</v>
          </cell>
          <cell r="AR391">
            <v>2.9731999072359656</v>
          </cell>
          <cell r="AS391">
            <v>2.5977381998296494</v>
          </cell>
          <cell r="AT391">
            <v>2.7153045380456291</v>
          </cell>
          <cell r="AU391">
            <v>11.542450433676393</v>
          </cell>
          <cell r="AV391">
            <v>4.8748543985424106</v>
          </cell>
          <cell r="AW391">
            <v>11.298144467053262</v>
          </cell>
          <cell r="AX391">
            <v>11.871856750483545</v>
          </cell>
          <cell r="AY391">
            <v>8.4627569933521301</v>
          </cell>
          <cell r="AZ391">
            <v>6.8601826026196733</v>
          </cell>
          <cell r="BA391">
            <v>6.8254240996509452</v>
          </cell>
          <cell r="BB391">
            <v>6.6177622812477779</v>
          </cell>
          <cell r="BC391">
            <v>7.0383556651909345</v>
          </cell>
          <cell r="BD391">
            <v>7.8970457130418765</v>
          </cell>
          <cell r="BE391">
            <v>6.8913841008887431</v>
          </cell>
          <cell r="BF391">
            <v>8.3063221126391369</v>
          </cell>
          <cell r="BG391">
            <v>33.37048092513956</v>
          </cell>
          <cell r="BH391">
            <v>58.054116857390312</v>
          </cell>
          <cell r="BI391">
            <v>42.349926191414653</v>
          </cell>
          <cell r="BJ391">
            <v>29.864090193886113</v>
          </cell>
          <cell r="BK391">
            <v>29.180551222517835</v>
          </cell>
          <cell r="BL391">
            <v>42.695432536039334</v>
          </cell>
          <cell r="BM391">
            <v>47.560113294095856</v>
          </cell>
          <cell r="BN391">
            <v>47.879879720001952</v>
          </cell>
          <cell r="BO391">
            <v>41.351264135830434</v>
          </cell>
          <cell r="BP391">
            <v>41.538103493952377</v>
          </cell>
          <cell r="BQ391">
            <v>49.359885103404935</v>
          </cell>
          <cell r="BR391">
            <v>50.271927267465998</v>
          </cell>
          <cell r="BS391">
            <v>312.4346585563834</v>
          </cell>
          <cell r="BT391">
            <v>316.07101791129696</v>
          </cell>
          <cell r="BU391">
            <v>181.51977780771335</v>
          </cell>
          <cell r="BV391">
            <v>124.42690503818201</v>
          </cell>
          <cell r="BW391">
            <v>105.28481685185068</v>
          </cell>
          <cell r="BX391">
            <v>92.011390497102042</v>
          </cell>
          <cell r="BY391">
            <v>74.871805893372198</v>
          </cell>
          <cell r="BZ391">
            <v>62.131560434375785</v>
          </cell>
          <cell r="CA391">
            <v>47.740769097925039</v>
          </cell>
          <cell r="CB391">
            <v>44.218736277091494</v>
          </cell>
          <cell r="CC391">
            <v>35.94155763556509</v>
          </cell>
          <cell r="CD391">
            <v>28.464766146588886</v>
          </cell>
          <cell r="CE391">
            <v>17.695747369495834</v>
          </cell>
          <cell r="CF391">
            <v>11.32257919169723</v>
          </cell>
          <cell r="CG391">
            <v>10.042380820343851</v>
          </cell>
          <cell r="CH391">
            <v>8.7384602090979229</v>
          </cell>
          <cell r="CI391">
            <v>5.9702617707458501</v>
          </cell>
          <cell r="CJ391">
            <v>5.6202662714468232</v>
          </cell>
          <cell r="CK391">
            <v>6.24842113930724</v>
          </cell>
          <cell r="CL391">
            <v>7.7649384037366218</v>
          </cell>
          <cell r="CM391">
            <v>12.459512618453346</v>
          </cell>
          <cell r="CN391">
            <v>13.309534265701501</v>
          </cell>
          <cell r="CO391">
            <v>9.747537166215551</v>
          </cell>
          <cell r="CP391">
            <v>10.219784379105306</v>
          </cell>
          <cell r="CQ391">
            <v>30.698640470234551</v>
          </cell>
          <cell r="CR391">
            <v>14.046473659533063</v>
          </cell>
          <cell r="CS391">
            <v>9.7642161705830119</v>
          </cell>
          <cell r="CT391">
            <v>11.652235057482415</v>
          </cell>
          <cell r="CU391">
            <v>10.637556922255726</v>
          </cell>
          <cell r="CV391">
            <v>10.545992551280818</v>
          </cell>
          <cell r="CW391">
            <v>11.48706056408966</v>
          </cell>
          <cell r="CX391">
            <v>9.5314469588044375</v>
          </cell>
          <cell r="CY391">
            <v>4.2352759079148825</v>
          </cell>
        </row>
        <row r="392">
          <cell r="C392" t="str">
            <v>Nontradable (authorities)</v>
          </cell>
          <cell r="W392">
            <v>6.1169349517445681</v>
          </cell>
          <cell r="X392">
            <v>3.6849995647032898</v>
          </cell>
          <cell r="Y392">
            <v>2.5611350688898682</v>
          </cell>
          <cell r="Z392">
            <v>2.1316237001312714</v>
          </cell>
          <cell r="AA392">
            <v>1.964977458747768</v>
          </cell>
          <cell r="AB392">
            <v>5.8052955531138934</v>
          </cell>
          <cell r="AC392">
            <v>5.7678788708001036</v>
          </cell>
          <cell r="AD392">
            <v>7.2248961094891939</v>
          </cell>
          <cell r="AE392">
            <v>11.750668767642239</v>
          </cell>
          <cell r="AF392">
            <v>10.794752902123932</v>
          </cell>
          <cell r="AG392">
            <v>10.348529767764433</v>
          </cell>
          <cell r="AH392">
            <v>11.539155694817055</v>
          </cell>
          <cell r="AI392">
            <v>25.701374373026113</v>
          </cell>
          <cell r="AJ392">
            <v>10.457821027619602</v>
          </cell>
          <cell r="AK392">
            <v>4.6349365261773272</v>
          </cell>
          <cell r="AL392">
            <v>3.4922242704014081</v>
          </cell>
          <cell r="AM392">
            <v>4.3295120349319092</v>
          </cell>
          <cell r="AN392">
            <v>4.1839653254472182</v>
          </cell>
          <cell r="AO392">
            <v>4.0442663918187804</v>
          </cell>
          <cell r="AP392">
            <v>4.5102309197951911</v>
          </cell>
          <cell r="AQ392">
            <v>5.4329536049153972</v>
          </cell>
          <cell r="AR392">
            <v>7.0297410161880691</v>
          </cell>
          <cell r="AS392">
            <v>6.2425742181315229</v>
          </cell>
          <cell r="AT392">
            <v>5.890939410495875</v>
          </cell>
          <cell r="AU392">
            <v>3.1935483453847411</v>
          </cell>
          <cell r="AV392">
            <v>2.6118400249277585</v>
          </cell>
          <cell r="AW392">
            <v>3.7058794289562655</v>
          </cell>
          <cell r="AX392">
            <v>3.7982978640987568</v>
          </cell>
          <cell r="AY392">
            <v>2.1309920785819827</v>
          </cell>
          <cell r="AZ392">
            <v>2.3306553063006135</v>
          </cell>
          <cell r="BA392">
            <v>2.4959366651221302</v>
          </cell>
          <cell r="BB392">
            <v>4.1817611319454215</v>
          </cell>
          <cell r="BC392">
            <v>6.3762539803892366</v>
          </cell>
          <cell r="BD392">
            <v>11.28451268711504</v>
          </cell>
          <cell r="BE392">
            <v>11.486111139176899</v>
          </cell>
          <cell r="BF392">
            <v>12.418957443283276</v>
          </cell>
          <cell r="BG392">
            <v>60.260775165203114</v>
          </cell>
          <cell r="BH392">
            <v>49.688534831702469</v>
          </cell>
          <cell r="BI392">
            <v>43.084712647035929</v>
          </cell>
          <cell r="BJ392">
            <v>33.32228679648631</v>
          </cell>
          <cell r="BK392">
            <v>27.502417668291045</v>
          </cell>
          <cell r="BL392">
            <v>30.535266221979271</v>
          </cell>
          <cell r="BM392">
            <v>30.987049632153287</v>
          </cell>
          <cell r="BN392">
            <v>31.83811404655853</v>
          </cell>
          <cell r="BO392">
            <v>32.957496844813448</v>
          </cell>
          <cell r="BP392">
            <v>32.64569316531626</v>
          </cell>
          <cell r="BQ392">
            <v>35.125100377727989</v>
          </cell>
          <cell r="BR392">
            <v>36.281550114939932</v>
          </cell>
          <cell r="BS392">
            <v>105.33972135855771</v>
          </cell>
          <cell r="BT392">
            <v>151.65002152505548</v>
          </cell>
          <cell r="BU392">
            <v>104.64580895380777</v>
          </cell>
          <cell r="BV392">
            <v>72.687494412122078</v>
          </cell>
          <cell r="BW392">
            <v>63.080955005097024</v>
          </cell>
          <cell r="BX392">
            <v>54.176771733069273</v>
          </cell>
          <cell r="BY392">
            <v>48.113206784827184</v>
          </cell>
          <cell r="BZ392">
            <v>44.167406235630409</v>
          </cell>
          <cell r="CA392">
            <v>39.5978260964051</v>
          </cell>
          <cell r="CB392">
            <v>37.353289854899174</v>
          </cell>
          <cell r="CC392">
            <v>32.015414263223505</v>
          </cell>
          <cell r="CD392">
            <v>28.987271162442056</v>
          </cell>
          <cell r="CE392">
            <v>3.1060784774978032</v>
          </cell>
          <cell r="CF392">
            <v>-0.39738840734374037</v>
          </cell>
          <cell r="CG392">
            <v>-3.0836668736508415</v>
          </cell>
          <cell r="CH392">
            <v>-1.6299600357596802</v>
          </cell>
          <cell r="CI392">
            <v>-1.8545584466703389</v>
          </cell>
          <cell r="CJ392">
            <v>-1.9199634420687346</v>
          </cell>
          <cell r="CK392">
            <v>-0.97759468510997749</v>
          </cell>
          <cell r="CL392">
            <v>0.96319234144716859</v>
          </cell>
          <cell r="CM392">
            <v>4.4392333699741755</v>
          </cell>
          <cell r="CN392">
            <v>4.7576592419782457</v>
          </cell>
          <cell r="CO392">
            <v>4.5085662351026485</v>
          </cell>
          <cell r="CP392">
            <v>4.8794573791271887</v>
          </cell>
          <cell r="CQ392">
            <v>10.867476777837723</v>
          </cell>
          <cell r="CR392">
            <v>4.0419338169512002</v>
          </cell>
          <cell r="CS392">
            <v>2.8876619785322788</v>
          </cell>
          <cell r="CT392">
            <v>1.6866205894333461</v>
          </cell>
          <cell r="CU392">
            <v>2.8295953124715112</v>
          </cell>
          <cell r="CV392">
            <v>3.8026215132035901</v>
          </cell>
          <cell r="CW392">
            <v>4.0619095715425573</v>
          </cell>
          <cell r="CX392">
            <v>4.5583281324232274</v>
          </cell>
          <cell r="CY392">
            <v>5.0258913347928313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ons."/>
      <sheetName val="Consolidated"/>
      <sheetName val="Federal"/>
      <sheetName val="Adm Nac"/>
      <sheetName val="Tes Nac"/>
      <sheetName val="Rec Afctd"/>
      <sheetName val="Org Dec"/>
      <sheetName val="ISS"/>
      <sheetName val="Cajas"/>
      <sheetName val="Empresas"/>
      <sheetName val="Cons-AC"/>
      <sheetName val="Federal-AC"/>
      <sheetName val="Prov."/>
      <sheetName val="Taxes"/>
      <sheetName val="Taxes (2)"/>
      <sheetName val="Taxes-AC"/>
      <sheetName val="Inputs(q)"/>
      <sheetName val="Federal-r"/>
      <sheetName val="Revenues Prg"/>
      <sheetName val="Revenues MoE"/>
      <sheetName val="Financing"/>
      <sheetName val="Financing Prg"/>
      <sheetName val="FinPrg-sum"/>
      <sheetName val="Federal-w"/>
      <sheetName val="Data"/>
      <sheetName val="Federal-ER"/>
      <sheetName val="SI"/>
      <sheetName val="Arrears"/>
      <sheetName val="Charts"/>
      <sheetName val="Revenue proj"/>
      <sheetName val="Med. Term Rev"/>
      <sheetName val="Debt Cons"/>
      <sheetName val="Debt Fed."/>
      <sheetName val="Debt Prov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NCARIA"/>
      <sheetName val="Ingresos Ext."/>
      <sheetName val="Segmento"/>
      <sheetName val="Promedio"/>
      <sheetName val="Verificacion"/>
      <sheetName val="BALANCE"/>
      <sheetName val="ANALISIS-H"/>
      <sheetName val="ANALISIS V"/>
      <sheetName val="FLUJO DE CAJA"/>
      <sheetName val="FONDOS 1"/>
      <sheetName val="Market"/>
      <sheetName val="SHARE"/>
      <sheetName val="RESUMEN"/>
      <sheetName val="CASCADA"/>
      <sheetName val="ROE"/>
      <sheetName val="GT%"/>
      <sheetName val="DESC.MARGEN"/>
      <sheetName val="ARBOL"/>
      <sheetName val="SOLVENCIA"/>
      <sheetName val="roif + rofl"/>
      <sheetName val="IBCA-MOODY´S"/>
      <sheetName val="BRECHA"/>
      <sheetName val="Ajustes"/>
      <sheetName val="BD US$"/>
      <sheetName val="Base Datos"/>
      <sheetName val="Codigos"/>
      <sheetName val="M Agricola"/>
      <sheetName val="Corp Banca Sep-2002"/>
    </sheetNames>
    <sheetDataSet>
      <sheetData sheetId="0" refreshError="1"/>
      <sheetData sheetId="1"/>
      <sheetData sheetId="2"/>
      <sheetData sheetId="3">
        <row r="5">
          <cell r="C5" t="str">
            <v>MDBC-2002</v>
          </cell>
        </row>
      </sheetData>
      <sheetData sheetId="4">
        <row r="4">
          <cell r="C4" t="str">
            <v>Sistema de Análisis y Calificación de Riesgo Bancario</v>
          </cell>
        </row>
      </sheetData>
      <sheetData sheetId="5">
        <row r="4">
          <cell r="C4" t="str">
            <v>Sistema de Análisis y Calificación de Riesgo Bancario</v>
          </cell>
        </row>
      </sheetData>
      <sheetData sheetId="6"/>
      <sheetData sheetId="7">
        <row r="3">
          <cell r="C3" t="str">
            <v>Sistema de Análisis y Calificación de Riesgo Bancario</v>
          </cell>
        </row>
      </sheetData>
      <sheetData sheetId="8">
        <row r="5">
          <cell r="D5" t="str">
            <v>Sistema de Análisis y Calificación de Riesgo Bancario</v>
          </cell>
        </row>
      </sheetData>
      <sheetData sheetId="9" refreshError="1"/>
      <sheetData sheetId="10">
        <row r="3">
          <cell r="E3" t="str">
            <v>Sistema de Análisis y Calificación de Riesgo Bancario</v>
          </cell>
        </row>
      </sheetData>
      <sheetData sheetId="11"/>
      <sheetData sheetId="12" refreshError="1">
        <row r="5">
          <cell r="C5" t="str">
            <v>MDBC-2002</v>
          </cell>
        </row>
      </sheetData>
      <sheetData sheetId="13" refreshError="1">
        <row r="4">
          <cell r="C4" t="str">
            <v>Sistema de Análisis y Calificación de Riesgo Bancario</v>
          </cell>
        </row>
      </sheetData>
      <sheetData sheetId="14" refreshError="1">
        <row r="4">
          <cell r="C4" t="str">
            <v>Sistema de Análisis y Calificación de Riesgo Bancario</v>
          </cell>
        </row>
      </sheetData>
      <sheetData sheetId="15"/>
      <sheetData sheetId="16"/>
      <sheetData sheetId="17" refreshError="1">
        <row r="3">
          <cell r="C3" t="str">
            <v>Sistema de Análisis y Calificación de Riesgo Bancario</v>
          </cell>
        </row>
        <row r="10">
          <cell r="E10">
            <v>35765</v>
          </cell>
          <cell r="F10">
            <v>35947</v>
          </cell>
          <cell r="G10">
            <v>36130</v>
          </cell>
          <cell r="H10">
            <v>36312</v>
          </cell>
          <cell r="I10">
            <v>36342</v>
          </cell>
          <cell r="J10">
            <v>36373</v>
          </cell>
          <cell r="K10">
            <v>36404</v>
          </cell>
          <cell r="L10">
            <v>36434</v>
          </cell>
          <cell r="M10">
            <v>36465</v>
          </cell>
          <cell r="N10">
            <v>36495</v>
          </cell>
          <cell r="O10">
            <v>36526</v>
          </cell>
          <cell r="P10">
            <v>36557</v>
          </cell>
          <cell r="Q10">
            <v>36586</v>
          </cell>
          <cell r="R10">
            <v>36617</v>
          </cell>
          <cell r="S10">
            <v>36647</v>
          </cell>
          <cell r="T10">
            <v>36678</v>
          </cell>
          <cell r="U10">
            <v>36708</v>
          </cell>
          <cell r="V10">
            <v>36739</v>
          </cell>
          <cell r="W10">
            <v>36770</v>
          </cell>
          <cell r="X10">
            <v>36800</v>
          </cell>
          <cell r="Y10">
            <v>36831</v>
          </cell>
          <cell r="Z10">
            <v>36861</v>
          </cell>
          <cell r="AA10">
            <v>36892</v>
          </cell>
          <cell r="AB10">
            <v>36923</v>
          </cell>
          <cell r="AC10">
            <v>36951</v>
          </cell>
          <cell r="AD10">
            <v>36982</v>
          </cell>
          <cell r="AE10">
            <v>37012</v>
          </cell>
          <cell r="AF10">
            <v>37043</v>
          </cell>
          <cell r="AG10">
            <v>37073</v>
          </cell>
          <cell r="AH10">
            <v>37104</v>
          </cell>
          <cell r="AI10">
            <v>37135</v>
          </cell>
          <cell r="AJ10">
            <v>37165</v>
          </cell>
          <cell r="AK10">
            <v>37196</v>
          </cell>
          <cell r="AL10">
            <v>37226</v>
          </cell>
          <cell r="AM10">
            <v>37258</v>
          </cell>
          <cell r="AN10">
            <v>37289</v>
          </cell>
          <cell r="AO10">
            <v>37317</v>
          </cell>
          <cell r="AP10">
            <v>37348</v>
          </cell>
          <cell r="AQ10">
            <v>37378</v>
          </cell>
          <cell r="AR10">
            <v>37409</v>
          </cell>
          <cell r="AS10">
            <v>37439</v>
          </cell>
          <cell r="AT10">
            <v>37470</v>
          </cell>
          <cell r="AU10">
            <v>37501</v>
          </cell>
          <cell r="AV10">
            <v>37531</v>
          </cell>
          <cell r="AW10">
            <v>37562</v>
          </cell>
          <cell r="AX10">
            <v>37592</v>
          </cell>
          <cell r="AY10">
            <v>37623</v>
          </cell>
          <cell r="AZ10">
            <v>37654</v>
          </cell>
          <cell r="BA10">
            <v>37682</v>
          </cell>
          <cell r="BB10">
            <v>37713</v>
          </cell>
          <cell r="BC10">
            <v>37743</v>
          </cell>
          <cell r="BD10">
            <v>37774</v>
          </cell>
          <cell r="BE10">
            <v>37804</v>
          </cell>
          <cell r="BF10">
            <v>37835</v>
          </cell>
          <cell r="BG10">
            <v>37866</v>
          </cell>
          <cell r="BH10">
            <v>37896</v>
          </cell>
          <cell r="BI10">
            <v>37927</v>
          </cell>
          <cell r="BJ10">
            <v>37957</v>
          </cell>
        </row>
      </sheetData>
      <sheetData sheetId="18" refreshError="1">
        <row r="5">
          <cell r="D5" t="str">
            <v>Sistema de Análisis y Calificación de Riesgo Bancario</v>
          </cell>
        </row>
      </sheetData>
      <sheetData sheetId="19"/>
      <sheetData sheetId="20">
        <row r="4">
          <cell r="C4" t="str">
            <v>MDBC-2002</v>
          </cell>
        </row>
      </sheetData>
      <sheetData sheetId="21" refreshError="1">
        <row r="3">
          <cell r="E3" t="str">
            <v>Sistema de Análisis y Calificación de Riesgo Bancario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Table 1"/>
      <sheetName val="STOCK"/>
      <sheetName val="SPNF Acuerdo Incl. Int."/>
      <sheetName val="Codigos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FO"/>
      <sheetName val="OECD wgt"/>
      <sheetName val="Anglo_Table"/>
      <sheetName val="ANGLO"/>
      <sheetName val="Anglo_Countries"/>
      <sheetName val="Euro_Table"/>
      <sheetName val="EURO"/>
      <sheetName val="Euro Area"/>
      <sheetName val="Small_Table"/>
      <sheetName val="SMALL"/>
      <sheetName val="Sml_Ind"/>
      <sheetName val="OLD_OECD"/>
      <sheetName val="Total_OECD"/>
      <sheetName val="Australia"/>
      <sheetName val="Austria"/>
      <sheetName val="Belgium"/>
      <sheetName val="Canada"/>
      <sheetName val="Denmark"/>
      <sheetName val="Finland"/>
      <sheetName val="France"/>
      <sheetName val="Germany"/>
      <sheetName val="Greece"/>
      <sheetName val="Iceland"/>
      <sheetName val="Ireland"/>
      <sheetName val="Italy"/>
      <sheetName val="Japan"/>
      <sheetName val="Netherlands"/>
      <sheetName val="NZ"/>
      <sheetName val="Norway"/>
      <sheetName val="Portugal"/>
      <sheetName val="Spain"/>
      <sheetName val="Sweden"/>
      <sheetName val="Switz"/>
      <sheetName val="UK"/>
      <sheetName val="USA"/>
      <sheetName val="Figure2_Data"/>
      <sheetName val="Figure4_Data"/>
      <sheetName val="Figure5_Data"/>
      <sheetName val="Figure_1"/>
      <sheetName val="Figure_2"/>
      <sheetName val="Figure_3"/>
      <sheetName val="Figure_4"/>
      <sheetName val="Figure_5"/>
      <sheetName val="Sheet1"/>
    </sheetNames>
    <sheetDataSet>
      <sheetData sheetId="0"/>
      <sheetData sheetId="1"/>
      <sheetData sheetId="2">
        <row r="4">
          <cell r="B4">
            <v>35.26</v>
          </cell>
        </row>
        <row r="6">
          <cell r="B6">
            <v>8.33</v>
          </cell>
        </row>
        <row r="7">
          <cell r="B7">
            <v>5.72</v>
          </cell>
        </row>
        <row r="8">
          <cell r="B8">
            <v>5.49</v>
          </cell>
        </row>
        <row r="9">
          <cell r="B9">
            <v>5.2</v>
          </cell>
        </row>
        <row r="10">
          <cell r="B10">
            <v>3.25</v>
          </cell>
        </row>
        <row r="13">
          <cell r="B13">
            <v>1.82</v>
          </cell>
        </row>
        <row r="14">
          <cell r="B14">
            <v>0.82</v>
          </cell>
        </row>
        <row r="15">
          <cell r="B15">
            <v>1.05</v>
          </cell>
        </row>
        <row r="17">
          <cell r="B17">
            <v>0.56999999999999995</v>
          </cell>
        </row>
        <row r="18">
          <cell r="B18">
            <v>0.46</v>
          </cell>
        </row>
        <row r="19">
          <cell r="B19">
            <v>0.64</v>
          </cell>
        </row>
        <row r="21">
          <cell r="B21">
            <v>0.03</v>
          </cell>
        </row>
        <row r="22">
          <cell r="B22">
            <v>0.31</v>
          </cell>
        </row>
        <row r="26">
          <cell r="B26">
            <v>1.57</v>
          </cell>
        </row>
        <row r="27">
          <cell r="B27">
            <v>0.28999999999999998</v>
          </cell>
        </row>
        <row r="28">
          <cell r="B28">
            <v>0.48</v>
          </cell>
        </row>
        <row r="30">
          <cell r="B30">
            <v>0.65</v>
          </cell>
        </row>
        <row r="31">
          <cell r="B31">
            <v>2.84</v>
          </cell>
        </row>
        <row r="32">
          <cell r="B32">
            <v>0.84</v>
          </cell>
        </row>
        <row r="33">
          <cell r="B33">
            <v>0.86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 Content"/>
      <sheetName val="B.  Assumptions"/>
      <sheetName val=" C.  Balance BR"/>
      <sheetName val="D. BR"/>
      <sheetName val="E. Intermediarios + EFE"/>
      <sheetName val="F. P Bancario"/>
      <sheetName val="H.  Program"/>
      <sheetName val="G. Fogafín"/>
      <sheetName val="I. Summary"/>
      <sheetName val="J.  IMF Currency"/>
      <sheetName val="K. IMF Base"/>
      <sheetName val="L. IMF Base acc. rate"/>
      <sheetName val="M.  Performance"/>
      <sheetName val="N. S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70">
          <cell r="A170" t="str">
            <v>Table 4. Colombia:  Summary Accounts of the Financial System</v>
          </cell>
        </row>
        <row r="171">
          <cell r="A171" t="str">
            <v>( End of period stocks)</v>
          </cell>
        </row>
        <row r="175">
          <cell r="A175">
            <v>36959.662973495368</v>
          </cell>
        </row>
        <row r="176">
          <cell r="A176">
            <v>36959.662973495368</v>
          </cell>
          <cell r="B176">
            <v>34394</v>
          </cell>
          <cell r="C176">
            <v>34486</v>
          </cell>
          <cell r="D176">
            <v>34578</v>
          </cell>
          <cell r="E176">
            <v>34669</v>
          </cell>
          <cell r="F176">
            <v>34759</v>
          </cell>
          <cell r="G176">
            <v>34851</v>
          </cell>
          <cell r="H176">
            <v>34943</v>
          </cell>
          <cell r="I176">
            <v>35034</v>
          </cell>
          <cell r="J176">
            <v>35125</v>
          </cell>
          <cell r="K176">
            <v>35217</v>
          </cell>
          <cell r="L176">
            <v>35309</v>
          </cell>
          <cell r="M176">
            <v>35400</v>
          </cell>
          <cell r="N176">
            <v>35431</v>
          </cell>
          <cell r="O176">
            <v>35462</v>
          </cell>
          <cell r="P176">
            <v>35490</v>
          </cell>
          <cell r="Q176">
            <v>35521</v>
          </cell>
          <cell r="R176">
            <v>35551</v>
          </cell>
          <cell r="S176">
            <v>35582</v>
          </cell>
          <cell r="T176">
            <v>35612</v>
          </cell>
          <cell r="U176">
            <v>35643</v>
          </cell>
          <cell r="V176">
            <v>35674</v>
          </cell>
          <cell r="W176">
            <v>35704</v>
          </cell>
          <cell r="X176">
            <v>35735</v>
          </cell>
          <cell r="Y176">
            <v>1997</v>
          </cell>
          <cell r="Z176">
            <v>35796</v>
          </cell>
          <cell r="AA176">
            <v>35827</v>
          </cell>
          <cell r="AB176">
            <v>35855</v>
          </cell>
          <cell r="AC176">
            <v>35886</v>
          </cell>
          <cell r="AD176">
            <v>35916</v>
          </cell>
          <cell r="AE176">
            <v>35947</v>
          </cell>
          <cell r="AF176">
            <v>35977</v>
          </cell>
          <cell r="AG176">
            <v>36008</v>
          </cell>
          <cell r="AH176">
            <v>36039</v>
          </cell>
          <cell r="AI176">
            <v>36069</v>
          </cell>
          <cell r="AJ176">
            <v>36100</v>
          </cell>
          <cell r="AK176">
            <v>36130</v>
          </cell>
          <cell r="AL176">
            <v>36161</v>
          </cell>
          <cell r="AM176">
            <v>36192</v>
          </cell>
          <cell r="AN176">
            <v>36220</v>
          </cell>
          <cell r="AO176">
            <v>36251</v>
          </cell>
          <cell r="AP176">
            <v>36281</v>
          </cell>
          <cell r="AQ176">
            <v>36312</v>
          </cell>
          <cell r="AR176">
            <v>36342</v>
          </cell>
          <cell r="AS176">
            <v>36373</v>
          </cell>
          <cell r="AT176">
            <v>36404</v>
          </cell>
          <cell r="AU176">
            <v>36434</v>
          </cell>
          <cell r="AV176">
            <v>36465</v>
          </cell>
          <cell r="AW176">
            <v>36495</v>
          </cell>
          <cell r="AX176">
            <v>36526</v>
          </cell>
          <cell r="AY176">
            <v>36557</v>
          </cell>
          <cell r="AZ176">
            <v>36586</v>
          </cell>
          <cell r="BA176">
            <v>36617</v>
          </cell>
          <cell r="BB176">
            <v>36647</v>
          </cell>
          <cell r="BC176">
            <v>36678</v>
          </cell>
          <cell r="BD176">
            <v>36708</v>
          </cell>
          <cell r="BE176">
            <v>36739</v>
          </cell>
          <cell r="BF176">
            <v>36770</v>
          </cell>
          <cell r="BG176">
            <v>36586</v>
          </cell>
          <cell r="BH176">
            <v>36678</v>
          </cell>
          <cell r="BI176">
            <v>36770</v>
          </cell>
          <cell r="BJ176">
            <v>36861</v>
          </cell>
          <cell r="BK176">
            <v>36951</v>
          </cell>
          <cell r="BL176">
            <v>37043</v>
          </cell>
          <cell r="BM176">
            <v>37135</v>
          </cell>
          <cell r="BN176">
            <v>37226</v>
          </cell>
          <cell r="BO176">
            <v>1998</v>
          </cell>
          <cell r="BP176">
            <v>1999</v>
          </cell>
          <cell r="BQ176">
            <v>2000</v>
          </cell>
          <cell r="BR176">
            <v>2001</v>
          </cell>
          <cell r="BS176">
            <v>2002</v>
          </cell>
          <cell r="BU176">
            <v>36220</v>
          </cell>
          <cell r="BV176">
            <v>36312</v>
          </cell>
          <cell r="BW176">
            <v>36404</v>
          </cell>
          <cell r="BX176">
            <v>36495</v>
          </cell>
          <cell r="BY176">
            <v>36586</v>
          </cell>
          <cell r="BZ176">
            <v>36678</v>
          </cell>
          <cell r="CA176">
            <v>36770</v>
          </cell>
          <cell r="CB176">
            <v>36861</v>
          </cell>
          <cell r="CD176">
            <v>1997</v>
          </cell>
          <cell r="CE176">
            <v>1998</v>
          </cell>
          <cell r="CF176">
            <v>1999</v>
          </cell>
          <cell r="CG176">
            <v>2000</v>
          </cell>
          <cell r="CH176">
            <v>2001</v>
          </cell>
          <cell r="CI176">
            <v>2002</v>
          </cell>
        </row>
        <row r="179">
          <cell r="A179" t="str">
            <v>(Billions of Colombian pesos)</v>
          </cell>
          <cell r="M179" t="str">
            <v>(Billions of Colombian pesos)</v>
          </cell>
          <cell r="BU179" t="str">
            <v>(12-month percentage change)</v>
          </cell>
          <cell r="CE179" t="str">
            <v>(Annual percentage change)</v>
          </cell>
        </row>
        <row r="181">
          <cell r="A181" t="str">
            <v>I. Banco de la Republica</v>
          </cell>
        </row>
        <row r="183">
          <cell r="A183" t="str">
            <v>Net international reserves</v>
          </cell>
          <cell r="B183">
            <v>6544.3035189399998</v>
          </cell>
          <cell r="C183">
            <v>6441.0281402800001</v>
          </cell>
          <cell r="D183">
            <v>6413.5856293899988</v>
          </cell>
          <cell r="E183">
            <v>6636.5974539199997</v>
          </cell>
          <cell r="F183">
            <v>6961.7037124100007</v>
          </cell>
          <cell r="G183">
            <v>7181.5718540699991</v>
          </cell>
          <cell r="H183">
            <v>7913.2583697799992</v>
          </cell>
          <cell r="I183">
            <v>8213.5231176300003</v>
          </cell>
          <cell r="J183">
            <v>8368.0298472315608</v>
          </cell>
          <cell r="K183">
            <v>8619.1178767048059</v>
          </cell>
          <cell r="L183">
            <v>8390.0496922125476</v>
          </cell>
          <cell r="M183">
            <v>9935.4755022856862</v>
          </cell>
          <cell r="N183">
            <v>10433.69936809</v>
          </cell>
          <cell r="O183">
            <v>10710.257665419998</v>
          </cell>
          <cell r="P183">
            <v>10653.513631930004</v>
          </cell>
          <cell r="Q183">
            <v>10772.016718909998</v>
          </cell>
          <cell r="R183">
            <v>11018.108038699998</v>
          </cell>
          <cell r="S183">
            <v>11212.43493691</v>
          </cell>
          <cell r="T183">
            <v>11477.646464760002</v>
          </cell>
          <cell r="U183">
            <v>11964.837298550001</v>
          </cell>
          <cell r="V183">
            <v>12748.136700039997</v>
          </cell>
          <cell r="W183">
            <v>12878.985236160001</v>
          </cell>
          <cell r="X183">
            <v>12971.512860099996</v>
          </cell>
          <cell r="Y183">
            <v>12742.82070769</v>
          </cell>
          <cell r="Z183">
            <v>12994.223051256091</v>
          </cell>
          <cell r="AA183">
            <v>12526.199617010436</v>
          </cell>
          <cell r="AB183">
            <v>12767.913285762055</v>
          </cell>
          <cell r="AC183">
            <v>12757.899825703136</v>
          </cell>
          <cell r="AD183">
            <v>12746.001397579648</v>
          </cell>
          <cell r="AE183">
            <v>12419.515664828066</v>
          </cell>
          <cell r="AF183">
            <v>12472.40182692499</v>
          </cell>
          <cell r="AG183">
            <v>12638.956599691901</v>
          </cell>
          <cell r="AH183">
            <v>13255.950795005363</v>
          </cell>
          <cell r="AI183">
            <v>13426.111940514707</v>
          </cell>
          <cell r="AJ183">
            <v>13269.910569000172</v>
          </cell>
          <cell r="AK183">
            <v>12932.446808668028</v>
          </cell>
          <cell r="AL183">
            <v>13668.17261500001</v>
          </cell>
          <cell r="AM183">
            <v>13483.589567999999</v>
          </cell>
          <cell r="AN183">
            <v>13396.056072000001</v>
          </cell>
          <cell r="AO183">
            <v>13917.177455999999</v>
          </cell>
          <cell r="AP183">
            <v>14612.849256000003</v>
          </cell>
          <cell r="AQ183">
            <v>14638.864387999996</v>
          </cell>
          <cell r="AR183">
            <v>15102.52766</v>
          </cell>
          <cell r="AS183">
            <v>15981.305801999999</v>
          </cell>
          <cell r="AT183">
            <v>15687.687268000001</v>
          </cell>
          <cell r="AU183">
            <v>15408.128399999998</v>
          </cell>
          <cell r="AV183">
            <v>15151.434912000002</v>
          </cell>
          <cell r="AW183">
            <v>15194.12592</v>
          </cell>
          <cell r="AX183">
            <v>15876.965550000003</v>
          </cell>
          <cell r="AY183">
            <v>15867.881045999999</v>
          </cell>
          <cell r="AZ183">
            <v>16129.427775999995</v>
          </cell>
          <cell r="BA183">
            <v>16497.494076000003</v>
          </cell>
          <cell r="BB183">
            <v>17467.788243999999</v>
          </cell>
          <cell r="BC183">
            <v>17777.481263999998</v>
          </cell>
          <cell r="BD183">
            <v>18247.132439999998</v>
          </cell>
          <cell r="BE183">
            <v>18702.7801</v>
          </cell>
          <cell r="BF183">
            <v>18880.588809000001</v>
          </cell>
          <cell r="BG183">
            <v>16129.427775999995</v>
          </cell>
          <cell r="BH183">
            <v>17777.481263999998</v>
          </cell>
          <cell r="BI183">
            <v>18880.588809000001</v>
          </cell>
          <cell r="BJ183">
            <v>19665.335296349374</v>
          </cell>
          <cell r="BK183">
            <v>19846.859480782015</v>
          </cell>
          <cell r="BL183">
            <v>20028.38366521466</v>
          </cell>
          <cell r="BM183">
            <v>20209.907849647305</v>
          </cell>
          <cell r="BN183">
            <v>20391.432034079968</v>
          </cell>
          <cell r="BO183">
            <v>12932.446808668028</v>
          </cell>
          <cell r="BP183">
            <v>15194.12592</v>
          </cell>
          <cell r="BQ183">
            <v>19665.335296349374</v>
          </cell>
          <cell r="BR183">
            <v>20391.432034079968</v>
          </cell>
          <cell r="BS183">
            <v>22380.820727011334</v>
          </cell>
          <cell r="BU183">
            <v>4.9196980914524957E-2</v>
          </cell>
          <cell r="BV183">
            <v>0.17869849220103662</v>
          </cell>
          <cell r="BW183">
            <v>0.18344489283340426</v>
          </cell>
          <cell r="BX183">
            <v>0.17488408379271836</v>
          </cell>
          <cell r="BY183">
            <v>0.2040430175350787</v>
          </cell>
          <cell r="BZ183">
            <v>0.21440302968943681</v>
          </cell>
          <cell r="CA183">
            <v>0.20352914272538647</v>
          </cell>
          <cell r="CB183">
            <v>0.29427223388111656</v>
          </cell>
          <cell r="CD183">
            <v>0.28255770997155349</v>
          </cell>
          <cell r="CE183">
            <v>1.4881014598564724E-2</v>
          </cell>
          <cell r="CF183">
            <v>0.17488408379271836</v>
          </cell>
          <cell r="CG183">
            <v>0.29427223388111656</v>
          </cell>
          <cell r="CH183">
            <v>3.6922672651576116E-2</v>
          </cell>
          <cell r="CI183">
            <v>9.7560028624106732E-2</v>
          </cell>
        </row>
        <row r="184">
          <cell r="A184" t="str">
            <v xml:space="preserve">   (In millions of US$)</v>
          </cell>
          <cell r="B184">
            <v>7969.0986701818038</v>
          </cell>
          <cell r="C184">
            <v>7850.4127393810868</v>
          </cell>
          <cell r="D184">
            <v>7627.0491489951237</v>
          </cell>
          <cell r="E184">
            <v>8002.4567765398142</v>
          </cell>
          <cell r="F184">
            <v>7968.3446981240068</v>
          </cell>
          <cell r="G184">
            <v>8189.8206777018777</v>
          </cell>
          <cell r="H184">
            <v>8095.0737256582852</v>
          </cell>
          <cell r="I184">
            <v>8323.8136484722581</v>
          </cell>
          <cell r="J184">
            <v>7980.0402884091109</v>
          </cell>
          <cell r="K184">
            <v>8054.7234075385777</v>
          </cell>
          <cell r="L184">
            <v>8127.6091914215467</v>
          </cell>
          <cell r="M184">
            <v>9896.0890677958578</v>
          </cell>
          <cell r="N184">
            <v>9920.7943026433386</v>
          </cell>
          <cell r="O184">
            <v>9922.0500124323698</v>
          </cell>
          <cell r="P184">
            <v>10049.726088531057</v>
          </cell>
          <cell r="Q184">
            <v>10117.989854702057</v>
          </cell>
          <cell r="R184">
            <v>10239.2112396963</v>
          </cell>
          <cell r="S184">
            <v>10306.873069062198</v>
          </cell>
          <cell r="T184">
            <v>10364.124886910353</v>
          </cell>
          <cell r="U184">
            <v>10344.746542525139</v>
          </cell>
          <cell r="V184">
            <v>10217.391098782547</v>
          </cell>
          <cell r="W184">
            <v>10061.785823451746</v>
          </cell>
          <cell r="X184">
            <v>9981.0043398070193</v>
          </cell>
          <cell r="Y184">
            <v>9900.2584900320107</v>
          </cell>
          <cell r="Z184">
            <v>9714.7258864935866</v>
          </cell>
          <cell r="AA184">
            <v>9335.9267336034609</v>
          </cell>
          <cell r="AB184">
            <v>9368.4014511744008</v>
          </cell>
          <cell r="AC184">
            <v>9353.0932792556887</v>
          </cell>
          <cell r="AD184">
            <v>9132.6632017910269</v>
          </cell>
          <cell r="AE184">
            <v>9028.8948004246104</v>
          </cell>
          <cell r="AF184">
            <v>9066.6175939380864</v>
          </cell>
          <cell r="AG184">
            <v>8841.0896980853686</v>
          </cell>
          <cell r="AH184">
            <v>8529.7188676366004</v>
          </cell>
          <cell r="AI184">
            <v>8475.9737506563724</v>
          </cell>
          <cell r="AJ184">
            <v>8570.521965097767</v>
          </cell>
          <cell r="AK184">
            <v>8558.9228311689876</v>
          </cell>
          <cell r="AL184">
            <v>8600.5000000000055</v>
          </cell>
          <cell r="AM184">
            <v>8645.0999999999985</v>
          </cell>
          <cell r="AN184">
            <v>8738.8000000000011</v>
          </cell>
          <cell r="AO184">
            <v>8749.2000000000007</v>
          </cell>
          <cell r="AP184">
            <v>8719.3000000000029</v>
          </cell>
          <cell r="AQ184">
            <v>8433.4</v>
          </cell>
          <cell r="AR184">
            <v>8285.7999999999993</v>
          </cell>
          <cell r="AS184">
            <v>8282.1</v>
          </cell>
          <cell r="AT184">
            <v>7824.4000000000005</v>
          </cell>
          <cell r="AU184">
            <v>7864.4999999999991</v>
          </cell>
          <cell r="AV184">
            <v>7889.4000000000015</v>
          </cell>
          <cell r="AW184">
            <v>8116.0000000000018</v>
          </cell>
          <cell r="AX184">
            <v>8105</v>
          </cell>
          <cell r="AY184">
            <v>8156.6999999999989</v>
          </cell>
          <cell r="AZ184">
            <v>8254.399999999996</v>
          </cell>
          <cell r="BA184">
            <v>8267.1</v>
          </cell>
          <cell r="BB184">
            <v>8306.8000000000011</v>
          </cell>
          <cell r="BC184">
            <v>8335.1999999999989</v>
          </cell>
          <cell r="BD184">
            <v>8437.1999999999989</v>
          </cell>
          <cell r="BE184">
            <v>8474.2999999999993</v>
          </cell>
          <cell r="BF184">
            <v>8495.7000000000007</v>
          </cell>
          <cell r="BG184">
            <v>8254.399999999996</v>
          </cell>
          <cell r="BH184">
            <v>8335.1999999999989</v>
          </cell>
          <cell r="BI184">
            <v>8495.7000000000007</v>
          </cell>
          <cell r="BJ184">
            <v>8821.7798905199998</v>
          </cell>
          <cell r="BK184">
            <v>8903.21081329548</v>
          </cell>
          <cell r="BL184">
            <v>8984.6417360709602</v>
          </cell>
          <cell r="BM184">
            <v>9066.0726588464404</v>
          </cell>
          <cell r="BN184">
            <v>9147.5035816219279</v>
          </cell>
          <cell r="BO184">
            <v>8558.9228311689876</v>
          </cell>
          <cell r="BP184">
            <v>8116.0000000000018</v>
          </cell>
          <cell r="BQ184">
            <v>8821.7798905199998</v>
          </cell>
          <cell r="BR184">
            <v>9147.5035816219279</v>
          </cell>
          <cell r="BS184">
            <v>9471.6393321051983</v>
          </cell>
          <cell r="BU184">
            <v>-6.7204789894595551E-2</v>
          </cell>
          <cell r="BV184">
            <v>-6.5954340324865246E-2</v>
          </cell>
          <cell r="BW184">
            <v>-8.268957964285506E-2</v>
          </cell>
          <cell r="BX184">
            <v>-5.1749833466893325E-2</v>
          </cell>
          <cell r="BY184">
            <v>-5.5430951618071655E-2</v>
          </cell>
          <cell r="BZ184">
            <v>-1.164417672587581E-2</v>
          </cell>
          <cell r="CA184">
            <v>8.5795715965441444E-2</v>
          </cell>
          <cell r="CB184">
            <v>8.6961543928043117E-2</v>
          </cell>
          <cell r="CD184">
            <v>4.2132020110052792E-4</v>
          </cell>
          <cell r="CE184">
            <v>-0.13548491286500608</v>
          </cell>
          <cell r="CF184">
            <v>-5.1749833466893325E-2</v>
          </cell>
          <cell r="CG184">
            <v>8.6961543928043117E-2</v>
          </cell>
          <cell r="CH184">
            <v>3.6922672651576338E-2</v>
          </cell>
          <cell r="CI184">
            <v>3.5434339827369321E-2</v>
          </cell>
        </row>
        <row r="186">
          <cell r="A186" t="str">
            <v xml:space="preserve">Net domestic assets </v>
          </cell>
          <cell r="B186">
            <v>-2626.9963591799997</v>
          </cell>
          <cell r="C186">
            <v>-2317.9872840100006</v>
          </cell>
          <cell r="D186">
            <v>-2231.1733502299985</v>
          </cell>
          <cell r="E186">
            <v>-1436.3577208299994</v>
          </cell>
          <cell r="F186">
            <v>-2352.5499242599999</v>
          </cell>
          <cell r="G186">
            <v>-1644.6308714999986</v>
          </cell>
          <cell r="H186">
            <v>-2392.5460098899994</v>
          </cell>
          <cell r="I186">
            <v>-1947.3860217700012</v>
          </cell>
          <cell r="J186">
            <v>-2210.3856175015608</v>
          </cell>
          <cell r="K186">
            <v>-2691.9794682148058</v>
          </cell>
          <cell r="L186">
            <v>-2655.870991712547</v>
          </cell>
          <cell r="M186">
            <v>-3309.3491018056866</v>
          </cell>
          <cell r="N186">
            <v>-4399.9790530699993</v>
          </cell>
          <cell r="O186">
            <v>-4783.0470593599985</v>
          </cell>
          <cell r="P186">
            <v>-4390.3625230000034</v>
          </cell>
          <cell r="Q186">
            <v>-4793.8405017499972</v>
          </cell>
          <cell r="R186">
            <v>-4713.0234427799987</v>
          </cell>
          <cell r="S186">
            <v>-4429.6865036700001</v>
          </cell>
          <cell r="T186">
            <v>-5033.518158390003</v>
          </cell>
          <cell r="U186">
            <v>-5336.722132840001</v>
          </cell>
          <cell r="V186">
            <v>-6177.4713772199975</v>
          </cell>
          <cell r="W186">
            <v>-6157.1209125900004</v>
          </cell>
          <cell r="X186">
            <v>-5816.8067669699958</v>
          </cell>
          <cell r="Y186">
            <v>-4461.2759227299994</v>
          </cell>
          <cell r="Z186">
            <v>-5594.3649046260907</v>
          </cell>
          <cell r="AA186">
            <v>-5151.973891960436</v>
          </cell>
          <cell r="AB186">
            <v>-5524.170485692056</v>
          </cell>
          <cell r="AC186">
            <v>-5340.6100644831367</v>
          </cell>
          <cell r="AD186">
            <v>-5610.6448948396483</v>
          </cell>
          <cell r="AE186">
            <v>-5235.027499278066</v>
          </cell>
          <cell r="AF186">
            <v>-5160.9651613549904</v>
          </cell>
          <cell r="AG186">
            <v>-5636.0236930919009</v>
          </cell>
          <cell r="AH186">
            <v>-6281.2093029353618</v>
          </cell>
          <cell r="AI186">
            <v>-6996.3527899547071</v>
          </cell>
          <cell r="AJ186">
            <v>-6473.2078207501727</v>
          </cell>
          <cell r="AK186">
            <v>-6022.9385751180289</v>
          </cell>
          <cell r="AL186">
            <v>-7059.8726150000102</v>
          </cell>
          <cell r="AM186">
            <v>-7240.8895679999996</v>
          </cell>
          <cell r="AN186">
            <v>-6508.3560720000014</v>
          </cell>
          <cell r="AO186">
            <v>-7087.9774559999987</v>
          </cell>
          <cell r="AP186">
            <v>-7828.4492560000035</v>
          </cell>
          <cell r="AQ186">
            <v>-7515.8643879999963</v>
          </cell>
          <cell r="AR186">
            <v>-8036.7276599999996</v>
          </cell>
          <cell r="AS186">
            <v>-8970.8058019999989</v>
          </cell>
          <cell r="AT186">
            <v>-8236.8872680000022</v>
          </cell>
          <cell r="AU186">
            <v>-7809.2283999999981</v>
          </cell>
          <cell r="AV186">
            <v>-8119.0349120000028</v>
          </cell>
          <cell r="AW186">
            <v>-5454.5645873300018</v>
          </cell>
          <cell r="AX186">
            <v>-8233.4655500000026</v>
          </cell>
          <cell r="AY186">
            <v>-8235.3810459999986</v>
          </cell>
          <cell r="AZ186">
            <v>-8997.3277759999946</v>
          </cell>
          <cell r="BA186">
            <v>-9061.794076000002</v>
          </cell>
          <cell r="BB186">
            <v>-9579.5882439999987</v>
          </cell>
          <cell r="BC186">
            <v>-9408.4812639999982</v>
          </cell>
          <cell r="BD186">
            <v>-9985.3324399999983</v>
          </cell>
          <cell r="BE186">
            <v>-10741.8801</v>
          </cell>
          <cell r="BF186">
            <v>-11007.188809000001</v>
          </cell>
          <cell r="BG186">
            <v>-8997.3277759999946</v>
          </cell>
          <cell r="BH186">
            <v>-9408.4812639999982</v>
          </cell>
          <cell r="BI186">
            <v>-11007.188809000001</v>
          </cell>
          <cell r="BJ186">
            <v>-8954.9049247108742</v>
          </cell>
          <cell r="BK186">
            <v>-11235.994480782016</v>
          </cell>
          <cell r="BL186">
            <v>-10670.433665214659</v>
          </cell>
          <cell r="BM186">
            <v>-11006.849849647304</v>
          </cell>
          <cell r="BN186">
            <v>-9225.0060340799682</v>
          </cell>
          <cell r="BO186">
            <v>-6022.9385751180289</v>
          </cell>
          <cell r="BP186">
            <v>-5454.5645873300018</v>
          </cell>
          <cell r="BQ186">
            <v>-8954.9049247108742</v>
          </cell>
          <cell r="BR186">
            <v>-9225.0060340799682</v>
          </cell>
          <cell r="BS186">
            <v>-9918.4193254513339</v>
          </cell>
          <cell r="BU186">
            <v>0.17815988642223246</v>
          </cell>
          <cell r="BV186">
            <v>0.43568766143758908</v>
          </cell>
          <cell r="BW186">
            <v>0.31135373313395309</v>
          </cell>
          <cell r="BX186">
            <v>9.4368219217126681E-2</v>
          </cell>
          <cell r="BY186">
            <v>0.38242709471719771</v>
          </cell>
          <cell r="BZ186">
            <v>0.25181626201529106</v>
          </cell>
          <cell r="CA186">
            <v>0.33632869442835722</v>
          </cell>
          <cell r="CB186">
            <v>0.64172681088267791</v>
          </cell>
          <cell r="CD186">
            <v>0.34808259433729272</v>
          </cell>
          <cell r="CE186">
            <v>0.35004843444706668</v>
          </cell>
          <cell r="CF186">
            <v>9.4368219217126681E-2</v>
          </cell>
          <cell r="CG186">
            <v>0.64172681088267791</v>
          </cell>
          <cell r="CH186">
            <v>3.0162364831340049E-2</v>
          </cell>
          <cell r="CI186">
            <v>7.5166703285579173E-2</v>
          </cell>
        </row>
        <row r="187">
          <cell r="A187" t="str">
            <v xml:space="preserve">  Net credit to the NFPS</v>
          </cell>
          <cell r="B187">
            <v>637.49769950999996</v>
          </cell>
          <cell r="C187">
            <v>452.26449900999995</v>
          </cell>
          <cell r="D187">
            <v>315.71856738999986</v>
          </cell>
          <cell r="E187">
            <v>642.38853878999987</v>
          </cell>
          <cell r="F187">
            <v>891.31262617000004</v>
          </cell>
          <cell r="G187">
            <v>639.22134563999987</v>
          </cell>
          <cell r="H187">
            <v>828.50223828000003</v>
          </cell>
          <cell r="I187">
            <v>877.27863043000002</v>
          </cell>
          <cell r="J187">
            <v>977.77015007999989</v>
          </cell>
          <cell r="K187">
            <v>971.90701041999978</v>
          </cell>
          <cell r="L187">
            <v>988.85974504000001</v>
          </cell>
          <cell r="M187">
            <v>918.83722407000005</v>
          </cell>
          <cell r="N187">
            <v>922.40349416000004</v>
          </cell>
          <cell r="O187">
            <v>650.44533534999994</v>
          </cell>
          <cell r="P187">
            <v>861.05071382999995</v>
          </cell>
          <cell r="Q187">
            <v>569.66881656999999</v>
          </cell>
          <cell r="R187">
            <v>648.96050682999976</v>
          </cell>
          <cell r="S187">
            <v>640.54461963999995</v>
          </cell>
          <cell r="T187">
            <v>405.87738061999977</v>
          </cell>
          <cell r="U187">
            <v>-59.257743459999766</v>
          </cell>
          <cell r="V187">
            <v>37.421288429999919</v>
          </cell>
          <cell r="W187">
            <v>-72.887802289999911</v>
          </cell>
          <cell r="X187">
            <v>262.59584715999995</v>
          </cell>
          <cell r="Y187">
            <v>699.60739718999992</v>
          </cell>
          <cell r="Z187">
            <v>535.79828959999998</v>
          </cell>
          <cell r="AA187">
            <v>833.03191372000015</v>
          </cell>
          <cell r="AB187">
            <v>853.33255292000001</v>
          </cell>
          <cell r="AC187">
            <v>912.45106665000003</v>
          </cell>
          <cell r="AD187">
            <v>1036.0076351600001</v>
          </cell>
          <cell r="AE187">
            <v>919.82293843000002</v>
          </cell>
          <cell r="AF187">
            <v>961.08844063000015</v>
          </cell>
          <cell r="AG187">
            <v>927.39982079000004</v>
          </cell>
          <cell r="AH187">
            <v>1135.0873369599999</v>
          </cell>
          <cell r="AI187">
            <v>1125.9789742899998</v>
          </cell>
          <cell r="AJ187">
            <v>1231.61956162</v>
          </cell>
          <cell r="AK187">
            <v>1214.7341781919715</v>
          </cell>
          <cell r="AL187">
            <v>1188.5323612799998</v>
          </cell>
          <cell r="AM187">
            <v>1129.6627539634399</v>
          </cell>
          <cell r="AN187">
            <v>683.09272013999998</v>
          </cell>
          <cell r="AO187">
            <v>995.7319805599999</v>
          </cell>
          <cell r="AP187">
            <v>643.20681668000009</v>
          </cell>
          <cell r="AQ187">
            <v>1085.9841637660002</v>
          </cell>
          <cell r="AR187">
            <v>1327.15437258</v>
          </cell>
          <cell r="AS187">
            <v>1483.3056771400002</v>
          </cell>
          <cell r="AT187">
            <v>1634.9632564899996</v>
          </cell>
          <cell r="AU187">
            <v>1894.4784055499999</v>
          </cell>
          <cell r="AV187">
            <v>2086.4972280800002</v>
          </cell>
          <cell r="AW187">
            <v>2646.6864870469603</v>
          </cell>
          <cell r="AX187">
            <v>2808.7315131652499</v>
          </cell>
          <cell r="AY187">
            <v>2080.2815974099999</v>
          </cell>
          <cell r="AZ187">
            <v>1825.9445350537196</v>
          </cell>
          <cell r="BA187">
            <v>1834.7852150199999</v>
          </cell>
          <cell r="BB187">
            <v>1669.5175530699998</v>
          </cell>
          <cell r="BC187">
            <v>1675.28977248</v>
          </cell>
          <cell r="BD187">
            <v>1746.7541266000001</v>
          </cell>
          <cell r="BE187">
            <v>1292.4449756599997</v>
          </cell>
          <cell r="BF187">
            <v>1582.2034765399999</v>
          </cell>
          <cell r="BG187">
            <v>1825.9445350537196</v>
          </cell>
          <cell r="BH187">
            <v>1675.28977248</v>
          </cell>
          <cell r="BI187">
            <v>1582.2034765399999</v>
          </cell>
          <cell r="BJ187">
            <v>2327.0423820904148</v>
          </cell>
          <cell r="BK187">
            <v>2277.2293461309791</v>
          </cell>
          <cell r="BL187">
            <v>2090.3192740007744</v>
          </cell>
          <cell r="BM187">
            <v>1765.0127061499379</v>
          </cell>
          <cell r="BN187">
            <v>1583.9226105312848</v>
          </cell>
          <cell r="BO187">
            <v>1214.7341781919715</v>
          </cell>
          <cell r="BP187">
            <v>2646.6864870469603</v>
          </cell>
          <cell r="BQ187">
            <v>2327.0423820904148</v>
          </cell>
          <cell r="BR187">
            <v>1583.9226105312848</v>
          </cell>
          <cell r="BS187">
            <v>688.28337320790649</v>
          </cell>
          <cell r="BU187">
            <v>-0.19949998649115175</v>
          </cell>
          <cell r="BV187">
            <v>0.18064479411615064</v>
          </cell>
          <cell r="BW187">
            <v>0.44038542520328994</v>
          </cell>
          <cell r="BX187">
            <v>1.178819477184982</v>
          </cell>
          <cell r="BY187">
            <v>1.6730551815564541</v>
          </cell>
          <cell r="BZ187">
            <v>0.54264659502067936</v>
          </cell>
          <cell r="CA187">
            <v>-3.2269703762802804E-2</v>
          </cell>
          <cell r="CB187">
            <v>-0.12077142741344793</v>
          </cell>
          <cell r="CD187">
            <v>-0.23859484698379885</v>
          </cell>
          <cell r="CE187">
            <v>0.73630836819478773</v>
          </cell>
          <cell r="CF187">
            <v>1.178819477184982</v>
          </cell>
          <cell r="CG187">
            <v>-0.12077142741344793</v>
          </cell>
          <cell r="CH187">
            <v>-0.31934088406742944</v>
          </cell>
          <cell r="CI187">
            <v>-0.5654564379398308</v>
          </cell>
        </row>
        <row r="188">
          <cell r="A188" t="str">
            <v xml:space="preserve">    Central Government</v>
          </cell>
          <cell r="B188">
            <v>1055.9307664</v>
          </cell>
          <cell r="C188">
            <v>902.30849347999992</v>
          </cell>
          <cell r="D188">
            <v>876.69192964000001</v>
          </cell>
          <cell r="E188">
            <v>1088.5994669699999</v>
          </cell>
          <cell r="F188">
            <v>1074.6120990300001</v>
          </cell>
          <cell r="G188">
            <v>692.35306429999991</v>
          </cell>
          <cell r="H188">
            <v>864.93913990999999</v>
          </cell>
          <cell r="I188">
            <v>897.99130353999999</v>
          </cell>
          <cell r="J188">
            <v>991.21626143999993</v>
          </cell>
          <cell r="K188">
            <v>997.25649381999983</v>
          </cell>
          <cell r="L188">
            <v>1002.00875447</v>
          </cell>
          <cell r="M188">
            <v>938.92774688000009</v>
          </cell>
          <cell r="N188">
            <v>934.50335514000005</v>
          </cell>
          <cell r="O188">
            <v>671.82055073999993</v>
          </cell>
          <cell r="P188">
            <v>890.75559225999996</v>
          </cell>
          <cell r="Q188">
            <v>588.91638677000003</v>
          </cell>
          <cell r="R188">
            <v>679.89857466999979</v>
          </cell>
          <cell r="S188">
            <v>655.29430552999997</v>
          </cell>
          <cell r="T188">
            <v>425.92587332999977</v>
          </cell>
          <cell r="U188">
            <v>-54.642445269999769</v>
          </cell>
          <cell r="V188">
            <v>41.665550479999922</v>
          </cell>
          <cell r="W188">
            <v>-68.243196669999918</v>
          </cell>
          <cell r="X188">
            <v>267.31509884999997</v>
          </cell>
          <cell r="Y188">
            <v>700.38041595999994</v>
          </cell>
          <cell r="Z188">
            <v>538.04334701999994</v>
          </cell>
          <cell r="AA188">
            <v>833.90643431000012</v>
          </cell>
          <cell r="AB188">
            <v>854.10743275000004</v>
          </cell>
          <cell r="AC188">
            <v>913.31632712999999</v>
          </cell>
          <cell r="AD188">
            <v>1036.8481489000001</v>
          </cell>
          <cell r="AE188">
            <v>922.87151074000008</v>
          </cell>
          <cell r="AF188">
            <v>967.4436772900001</v>
          </cell>
          <cell r="AG188">
            <v>935.10422511000002</v>
          </cell>
          <cell r="AH188">
            <v>1135.49606948</v>
          </cell>
          <cell r="AI188">
            <v>1126.4420966899997</v>
          </cell>
          <cell r="AJ188">
            <v>1232.0787783600001</v>
          </cell>
          <cell r="AK188">
            <v>1215.1598620219715</v>
          </cell>
          <cell r="AL188">
            <v>1189.1903835799999</v>
          </cell>
          <cell r="AM188">
            <v>1130.1374623434399</v>
          </cell>
          <cell r="AN188">
            <v>683.57075619</v>
          </cell>
          <cell r="AO188">
            <v>996.33439583999984</v>
          </cell>
          <cell r="AP188">
            <v>643.77116454000009</v>
          </cell>
          <cell r="AQ188">
            <v>1086.4154612360001</v>
          </cell>
          <cell r="AR188">
            <v>1327.7655950799999</v>
          </cell>
          <cell r="AS188">
            <v>1484.5222648100003</v>
          </cell>
          <cell r="AT188">
            <v>1635.4447348399997</v>
          </cell>
          <cell r="AU188">
            <v>1895.36574827</v>
          </cell>
          <cell r="AV188">
            <v>2087.2635532600002</v>
          </cell>
          <cell r="AW188">
            <v>2647.3160901269603</v>
          </cell>
          <cell r="AX188">
            <v>2810.1004690252498</v>
          </cell>
          <cell r="AY188">
            <v>2081.7587167699999</v>
          </cell>
          <cell r="AZ188">
            <v>1827.2387545137196</v>
          </cell>
          <cell r="BA188">
            <v>1835.73535178</v>
          </cell>
          <cell r="BB188">
            <v>1670.1657941599999</v>
          </cell>
          <cell r="BC188">
            <v>1676.1628866399999</v>
          </cell>
          <cell r="BD188">
            <v>1747.6836070100001</v>
          </cell>
          <cell r="BE188">
            <v>1299.3172979699998</v>
          </cell>
          <cell r="BF188">
            <v>1583.7161056</v>
          </cell>
          <cell r="BG188">
            <v>1827.2387545137196</v>
          </cell>
          <cell r="BH188">
            <v>1676.1628866399999</v>
          </cell>
          <cell r="BI188">
            <v>1583.7161056</v>
          </cell>
          <cell r="BJ188">
            <v>2328.5550111504149</v>
          </cell>
          <cell r="BK188">
            <v>2278.7419751909792</v>
          </cell>
          <cell r="BL188">
            <v>2091.8319030607745</v>
          </cell>
          <cell r="BM188">
            <v>1766.525335209938</v>
          </cell>
          <cell r="BN188">
            <v>1585.4352395912849</v>
          </cell>
          <cell r="BO188">
            <v>1215.1598620219715</v>
          </cell>
          <cell r="BP188">
            <v>2647.3160901269603</v>
          </cell>
          <cell r="BQ188">
            <v>2328.5550111504149</v>
          </cell>
          <cell r="BR188">
            <v>1585.4352395912849</v>
          </cell>
          <cell r="BS188">
            <v>689.79600226790649</v>
          </cell>
          <cell r="BU188">
            <v>-0.19966654078974244</v>
          </cell>
          <cell r="BV188">
            <v>0.17721204803999546</v>
          </cell>
          <cell r="BW188">
            <v>0.44029096955742975</v>
          </cell>
          <cell r="BX188">
            <v>1.1785743364843739</v>
          </cell>
          <cell r="BY188">
            <v>1.6730791771990821</v>
          </cell>
          <cell r="BZ188">
            <v>0.54283784283873526</v>
          </cell>
          <cell r="CA188">
            <v>-3.1629701779596009E-2</v>
          </cell>
          <cell r="CB188">
            <v>-0.12040914954030224</v>
          </cell>
          <cell r="CD188">
            <v>-0.25406356528782803</v>
          </cell>
          <cell r="CE188">
            <v>0.73499977202585232</v>
          </cell>
          <cell r="CF188">
            <v>1.1785743364843739</v>
          </cell>
          <cell r="CG188">
            <v>-0.12040914954030224</v>
          </cell>
          <cell r="CH188">
            <v>-0.31913344026688639</v>
          </cell>
          <cell r="CI188">
            <v>-0.56491694832913419</v>
          </cell>
        </row>
        <row r="189">
          <cell r="A189" t="str">
            <v xml:space="preserve">    Rest of public sector</v>
          </cell>
          <cell r="B189">
            <v>-418.43306689000008</v>
          </cell>
          <cell r="C189">
            <v>-450.04399446999997</v>
          </cell>
          <cell r="D189">
            <v>-560.97336225000015</v>
          </cell>
          <cell r="E189">
            <v>-446.21092818</v>
          </cell>
          <cell r="F189">
            <v>-183.29947286000001</v>
          </cell>
          <cell r="G189">
            <v>-53.131718660000004</v>
          </cell>
          <cell r="H189">
            <v>-36.436901629999994</v>
          </cell>
          <cell r="I189">
            <v>-20.712673110000001</v>
          </cell>
          <cell r="J189">
            <v>-13.44611136</v>
          </cell>
          <cell r="K189">
            <v>-25.3494834</v>
          </cell>
          <cell r="L189">
            <v>-13.14900943</v>
          </cell>
          <cell r="M189">
            <v>-20.09052281</v>
          </cell>
          <cell r="N189">
            <v>-12.099860979999999</v>
          </cell>
          <cell r="O189">
            <v>-21.375215390000001</v>
          </cell>
          <cell r="P189">
            <v>-29.704878430000001</v>
          </cell>
          <cell r="Q189">
            <v>-19.247570200000002</v>
          </cell>
          <cell r="R189">
            <v>-30.938067840000002</v>
          </cell>
          <cell r="S189">
            <v>-14.749685890000002</v>
          </cell>
          <cell r="T189">
            <v>-20.048492710000001</v>
          </cell>
          <cell r="U189">
            <v>-4.6152981899999999</v>
          </cell>
          <cell r="V189">
            <v>-4.2442620499999997</v>
          </cell>
          <cell r="W189">
            <v>-4.6446056200000001</v>
          </cell>
          <cell r="X189">
            <v>-4.7192516900000001</v>
          </cell>
          <cell r="Y189">
            <v>-0.77301876999999997</v>
          </cell>
          <cell r="Z189">
            <v>-2.2450574200000002</v>
          </cell>
          <cell r="AA189">
            <v>-0.87452058999999993</v>
          </cell>
          <cell r="AB189">
            <v>-0.77487983000000005</v>
          </cell>
          <cell r="AC189">
            <v>-0.86526047999999989</v>
          </cell>
          <cell r="AD189">
            <v>-0.84051374000000001</v>
          </cell>
          <cell r="AE189">
            <v>-3.04857231</v>
          </cell>
          <cell r="AF189">
            <v>-6.3552366600000001</v>
          </cell>
          <cell r="AG189">
            <v>-7.7044043200000001</v>
          </cell>
          <cell r="AH189">
            <v>-0.40873252000000004</v>
          </cell>
          <cell r="AI189">
            <v>-0.46312239999999999</v>
          </cell>
          <cell r="AJ189">
            <v>-0.45921674000000001</v>
          </cell>
          <cell r="AK189">
            <v>-0.42568382999999999</v>
          </cell>
          <cell r="AL189">
            <v>-0.65802230000000006</v>
          </cell>
          <cell r="AM189">
            <v>-0.47470838000000004</v>
          </cell>
          <cell r="AN189">
            <v>-0.47803605000000005</v>
          </cell>
          <cell r="AO189">
            <v>-0.60241528</v>
          </cell>
          <cell r="AP189">
            <v>-0.56434786000000003</v>
          </cell>
          <cell r="AQ189">
            <v>-0.43129746999999996</v>
          </cell>
          <cell r="AR189">
            <v>-0.6112225</v>
          </cell>
          <cell r="AS189">
            <v>-1.21658767</v>
          </cell>
          <cell r="AT189">
            <v>-0.48147835000000005</v>
          </cell>
          <cell r="AU189">
            <v>-0.88734272000000014</v>
          </cell>
          <cell r="AV189">
            <v>-0.76632518000000005</v>
          </cell>
          <cell r="AW189">
            <v>-0.62960307999999987</v>
          </cell>
          <cell r="AX189">
            <v>-1.36895586</v>
          </cell>
          <cell r="AY189">
            <v>-1.4771193600000001</v>
          </cell>
          <cell r="AZ189">
            <v>-1.2942194600000001</v>
          </cell>
          <cell r="BA189">
            <v>-0.95013675999999991</v>
          </cell>
          <cell r="BB189">
            <v>-0.64824108999999996</v>
          </cell>
          <cell r="BC189">
            <v>-0.87311415999999997</v>
          </cell>
          <cell r="BD189">
            <v>-0.92948041000000003</v>
          </cell>
          <cell r="BE189">
            <v>-6.8723223100000004</v>
          </cell>
          <cell r="BF189">
            <v>-1.5126290600000001</v>
          </cell>
          <cell r="BG189">
            <v>-1.2942194600000001</v>
          </cell>
          <cell r="BH189">
            <v>-0.87311415999999997</v>
          </cell>
          <cell r="BI189">
            <v>-1.5126290600000001</v>
          </cell>
          <cell r="BJ189">
            <v>-1.5126290600000001</v>
          </cell>
          <cell r="BK189">
            <v>-1.5126290600000001</v>
          </cell>
          <cell r="BL189">
            <v>-1.5126290600000001</v>
          </cell>
          <cell r="BM189">
            <v>-1.5126290600000001</v>
          </cell>
          <cell r="BN189">
            <v>-1.5126290600000001</v>
          </cell>
          <cell r="BO189">
            <v>-0.42568382999999999</v>
          </cell>
          <cell r="BP189">
            <v>-0.62960307999999987</v>
          </cell>
          <cell r="BQ189">
            <v>-1.5126290600000001</v>
          </cell>
          <cell r="BR189">
            <v>-1.5126290600000001</v>
          </cell>
          <cell r="BS189">
            <v>-1.5126290600000001</v>
          </cell>
          <cell r="BU189">
            <v>0.38308363246466226</v>
          </cell>
          <cell r="BV189">
            <v>0.85852476958304458</v>
          </cell>
          <cell r="BW189">
            <v>0.17797906073145353</v>
          </cell>
          <cell r="BX189">
            <v>0.47903922025884782</v>
          </cell>
          <cell r="BY189">
            <v>1.7073679066672902</v>
          </cell>
          <cell r="BZ189">
            <v>1.0243897094967891</v>
          </cell>
          <cell r="CA189">
            <v>2.141634634246794</v>
          </cell>
          <cell r="CB189">
            <v>1.4025121668718654</v>
          </cell>
          <cell r="CD189">
            <v>0.9615232128446537</v>
          </cell>
          <cell r="CE189">
            <v>0.44932277647022723</v>
          </cell>
          <cell r="CF189">
            <v>0.47903922025884782</v>
          </cell>
          <cell r="CG189">
            <v>1.4025121668718654</v>
          </cell>
          <cell r="CH189">
            <v>0</v>
          </cell>
          <cell r="CI189">
            <v>0</v>
          </cell>
        </row>
        <row r="190">
          <cell r="A190" t="str">
            <v xml:space="preserve">  Fogafín</v>
          </cell>
          <cell r="B190">
            <v>-108.10561139000001</v>
          </cell>
          <cell r="C190">
            <v>-131.99368806999999</v>
          </cell>
          <cell r="D190">
            <v>-170.62553541</v>
          </cell>
          <cell r="E190">
            <v>-177.03861583</v>
          </cell>
          <cell r="F190">
            <v>2.66980284</v>
          </cell>
          <cell r="G190">
            <v>2.02653164</v>
          </cell>
          <cell r="H190">
            <v>0.94977945000000008</v>
          </cell>
          <cell r="I190">
            <v>-6.0818110000000002E-2</v>
          </cell>
          <cell r="J190">
            <v>-5.5335479999999999E-2</v>
          </cell>
          <cell r="K190">
            <v>-0.1004642</v>
          </cell>
          <cell r="L190">
            <v>-5.8322079999999998E-2</v>
          </cell>
          <cell r="M190">
            <v>-0.20140901</v>
          </cell>
          <cell r="N190">
            <v>-7.2740475699999996</v>
          </cell>
          <cell r="O190">
            <v>-5.1332663500000004</v>
          </cell>
          <cell r="P190">
            <v>-4.3779970000000001E-2</v>
          </cell>
          <cell r="Q190">
            <v>-8.0864593599999992</v>
          </cell>
          <cell r="R190">
            <v>-0.12922985000000001</v>
          </cell>
          <cell r="S190">
            <v>-0.54218127000000005</v>
          </cell>
          <cell r="T190">
            <v>-6.2797185799999999</v>
          </cell>
          <cell r="U190">
            <v>-3.6349367300000002</v>
          </cell>
          <cell r="V190">
            <v>-0.45649308999999999</v>
          </cell>
          <cell r="W190">
            <v>-5.5287638100000001</v>
          </cell>
          <cell r="X190">
            <v>-0.17122357999999999</v>
          </cell>
          <cell r="Y190">
            <v>-0.25908066000000002</v>
          </cell>
          <cell r="Z190">
            <v>-3.3951129799999999</v>
          </cell>
          <cell r="AA190">
            <v>-0.10012095</v>
          </cell>
          <cell r="AB190">
            <v>-0.14532204000000001</v>
          </cell>
          <cell r="AC190">
            <v>-7.3494131600000001</v>
          </cell>
          <cell r="AD190">
            <v>-0.31561479999999997</v>
          </cell>
          <cell r="AE190">
            <v>-1.6325559999999999E-2</v>
          </cell>
          <cell r="AF190">
            <v>-10.73636568</v>
          </cell>
          <cell r="AG190">
            <v>-8.7611350000000005E-2</v>
          </cell>
          <cell r="AH190">
            <v>-35.390487479999997</v>
          </cell>
          <cell r="AI190">
            <v>-26.814661099999999</v>
          </cell>
          <cell r="AJ190">
            <v>-3.9108152399999998</v>
          </cell>
          <cell r="AK190">
            <v>-6.5442870400000004</v>
          </cell>
          <cell r="AL190">
            <v>-25.962898379999999</v>
          </cell>
          <cell r="AM190">
            <v>-0.36203488</v>
          </cell>
          <cell r="AN190">
            <v>-4.7234967699999997</v>
          </cell>
          <cell r="AO190">
            <v>-31.806979559999998</v>
          </cell>
          <cell r="AP190">
            <v>-0.34150647000000001</v>
          </cell>
          <cell r="AQ190">
            <v>-6.3858278999999998</v>
          </cell>
          <cell r="AR190">
            <v>-32.140327759999998</v>
          </cell>
          <cell r="AS190">
            <v>-2.4981203600000002</v>
          </cell>
          <cell r="AT190">
            <v>-11.525364590000001</v>
          </cell>
          <cell r="AU190">
            <v>-41.28484186</v>
          </cell>
          <cell r="AV190">
            <v>-0.60270044</v>
          </cell>
          <cell r="AW190">
            <v>-25.504968389999998</v>
          </cell>
          <cell r="AX190">
            <v>-29.865537740000001</v>
          </cell>
          <cell r="AY190">
            <v>-7.2368328000000002</v>
          </cell>
          <cell r="AZ190">
            <v>492.79206678843997</v>
          </cell>
          <cell r="BA190">
            <v>464.27049375534006</v>
          </cell>
          <cell r="BB190">
            <v>507.85630636396996</v>
          </cell>
          <cell r="BC190">
            <v>495.62703105030994</v>
          </cell>
          <cell r="BD190">
            <v>496.10167282133</v>
          </cell>
          <cell r="BE190">
            <v>524.47594446233995</v>
          </cell>
          <cell r="BF190">
            <v>521.08311800736999</v>
          </cell>
          <cell r="BG190">
            <v>492.79206678843997</v>
          </cell>
          <cell r="BH190">
            <v>495.62703105030994</v>
          </cell>
          <cell r="BI190">
            <v>521.08311800736999</v>
          </cell>
          <cell r="BJ190">
            <v>469.50822552159605</v>
          </cell>
          <cell r="BK190">
            <v>319.5082255215961</v>
          </cell>
          <cell r="BL190">
            <v>319.5082255215961</v>
          </cell>
          <cell r="BM190">
            <v>23.610365745996148</v>
          </cell>
          <cell r="BN190">
            <v>23.610365745996148</v>
          </cell>
          <cell r="BO190">
            <v>-6.5442870400000004</v>
          </cell>
          <cell r="BP190">
            <v>-25.504968389999998</v>
          </cell>
          <cell r="BQ190">
            <v>469.50822552159605</v>
          </cell>
          <cell r="BR190">
            <v>23.610365745996148</v>
          </cell>
          <cell r="BS190">
            <v>23.610365745996148</v>
          </cell>
          <cell r="BU190">
            <v>31.503650306588035</v>
          </cell>
          <cell r="BV190">
            <v>390.15521305241595</v>
          </cell>
          <cell r="BW190">
            <v>0.67433721853892925</v>
          </cell>
          <cell r="BX190">
            <v>2.8972875477662416</v>
          </cell>
          <cell r="BY190">
            <v>105.32780856721958</v>
          </cell>
          <cell r="BZ190">
            <v>78.613590408584287</v>
          </cell>
          <cell r="CA190">
            <v>46.211855463512933</v>
          </cell>
          <cell r="CB190">
            <v>19.408500584759835</v>
          </cell>
          <cell r="CD190">
            <v>0.28634096359442918</v>
          </cell>
          <cell r="CE190">
            <v>24.259650951946778</v>
          </cell>
          <cell r="CF190">
            <v>2.8972875477662416</v>
          </cell>
          <cell r="CG190">
            <v>19.408500584759835</v>
          </cell>
          <cell r="CH190">
            <v>-0.94971256207542176</v>
          </cell>
          <cell r="CI190">
            <v>0</v>
          </cell>
        </row>
        <row r="191">
          <cell r="A191" t="str">
            <v xml:space="preserve">  Quasi-fiscal deficit</v>
          </cell>
          <cell r="B191">
            <v>776.30099999999993</v>
          </cell>
          <cell r="C191">
            <v>772.45099999999991</v>
          </cell>
          <cell r="D191">
            <v>787.17599999999993</v>
          </cell>
          <cell r="E191">
            <v>868.4</v>
          </cell>
          <cell r="F191">
            <v>733.33649999999989</v>
          </cell>
          <cell r="G191">
            <v>696.36209999999994</v>
          </cell>
          <cell r="H191">
            <v>667.57099999999991</v>
          </cell>
          <cell r="I191">
            <v>580.65629999999987</v>
          </cell>
          <cell r="J191">
            <v>600.1312999999999</v>
          </cell>
          <cell r="K191">
            <v>566.54229999999984</v>
          </cell>
          <cell r="L191">
            <v>575.22129999999993</v>
          </cell>
          <cell r="M191">
            <v>566.88929999999982</v>
          </cell>
          <cell r="N191">
            <v>444.98929999999984</v>
          </cell>
          <cell r="O191">
            <v>462.81399999999985</v>
          </cell>
          <cell r="P191">
            <v>482.17889999999983</v>
          </cell>
          <cell r="Q191">
            <v>567.83539999999982</v>
          </cell>
          <cell r="R191">
            <v>613.63539999999989</v>
          </cell>
          <cell r="S191">
            <v>627.53539999999987</v>
          </cell>
          <cell r="T191">
            <v>619.63539999999989</v>
          </cell>
          <cell r="U191">
            <v>678.97121047170788</v>
          </cell>
          <cell r="V191">
            <v>834.52829999999983</v>
          </cell>
          <cell r="W191">
            <v>681.38929999999982</v>
          </cell>
          <cell r="X191">
            <v>679.48929999999984</v>
          </cell>
          <cell r="Y191">
            <v>638.48929999999984</v>
          </cell>
          <cell r="Z191">
            <v>536.48929999999984</v>
          </cell>
          <cell r="AA191">
            <v>484.98929999999984</v>
          </cell>
          <cell r="AB191">
            <v>417.68929999999983</v>
          </cell>
          <cell r="AC191">
            <v>316.78929999999986</v>
          </cell>
          <cell r="AD191">
            <v>250.58929999999987</v>
          </cell>
          <cell r="AE191">
            <v>188.68929999999983</v>
          </cell>
          <cell r="AF191">
            <v>82.589299999999866</v>
          </cell>
          <cell r="AG191">
            <v>-11.810700000000111</v>
          </cell>
          <cell r="AH191">
            <v>-144.61070000000018</v>
          </cell>
          <cell r="AI191">
            <v>-287.11070000000018</v>
          </cell>
          <cell r="AJ191">
            <v>-410.41070000000025</v>
          </cell>
          <cell r="AK191">
            <v>-469.41070000000025</v>
          </cell>
          <cell r="AL191">
            <v>-578.51070000000027</v>
          </cell>
          <cell r="AM191">
            <v>-638.11070000000018</v>
          </cell>
          <cell r="AN191">
            <v>-829.21070000000032</v>
          </cell>
          <cell r="AO191">
            <v>-723.01070000000027</v>
          </cell>
          <cell r="AP191">
            <v>-691.21070000000032</v>
          </cell>
          <cell r="AQ191">
            <v>-738.01070000000027</v>
          </cell>
          <cell r="AR191">
            <v>-744.71070000000032</v>
          </cell>
          <cell r="AS191">
            <v>-806.31070000000022</v>
          </cell>
          <cell r="AT191">
            <v>-876.51070000000027</v>
          </cell>
          <cell r="AU191">
            <v>-971.11070000000018</v>
          </cell>
          <cell r="AV191">
            <v>-1033.5107000000003</v>
          </cell>
          <cell r="AW191">
            <v>-1078.3107000000002</v>
          </cell>
          <cell r="AX191">
            <v>-1133.3107000000002</v>
          </cell>
          <cell r="AY191">
            <v>-1164.2107000000003</v>
          </cell>
          <cell r="AZ191">
            <v>-1190.6107000000002</v>
          </cell>
          <cell r="BA191">
            <v>-1206.9107000000001</v>
          </cell>
          <cell r="BB191">
            <v>-1321.7107000000003</v>
          </cell>
          <cell r="BC191">
            <v>-1390.7107000000001</v>
          </cell>
          <cell r="BD191">
            <v>-1433.5107000000003</v>
          </cell>
          <cell r="BE191">
            <v>-1493.5107000000003</v>
          </cell>
          <cell r="BF191">
            <v>-1471.1107000000002</v>
          </cell>
          <cell r="BG191">
            <v>-1190.6107000000002</v>
          </cell>
          <cell r="BH191">
            <v>-1390.7107000000001</v>
          </cell>
          <cell r="BI191">
            <v>-1471.1107000000002</v>
          </cell>
          <cell r="BJ191">
            <v>-1787.2138019522858</v>
          </cell>
          <cell r="BK191">
            <v>-2040.3514768160931</v>
          </cell>
          <cell r="BL191">
            <v>-2244.0835209297275</v>
          </cell>
          <cell r="BM191">
            <v>-2541.5779016889583</v>
          </cell>
          <cell r="BN191">
            <v>-2782.0284021304283</v>
          </cell>
          <cell r="BO191">
            <v>-469.41070000000025</v>
          </cell>
          <cell r="BP191">
            <v>-1078.3107000000002</v>
          </cell>
          <cell r="BQ191">
            <v>-1787.2138019522858</v>
          </cell>
          <cell r="BR191">
            <v>-2782.0284021304283</v>
          </cell>
          <cell r="BS191">
            <v>-3852.5050038102972</v>
          </cell>
          <cell r="BU191">
            <v>-2.9852332822507082</v>
          </cell>
          <cell r="BV191">
            <v>-4.9112482795791861</v>
          </cell>
          <cell r="BW191">
            <v>5.0611745880491501</v>
          </cell>
          <cell r="BX191">
            <v>1.2971583306473407</v>
          </cell>
          <cell r="BY191">
            <v>0.43583615117363994</v>
          </cell>
          <cell r="BZ191">
            <v>0.88440452150625948</v>
          </cell>
          <cell r="CA191">
            <v>0.67837163881741525</v>
          </cell>
          <cell r="CB191">
            <v>0.65742007563523708</v>
          </cell>
          <cell r="CD191">
            <v>0.12630331883138401</v>
          </cell>
          <cell r="CE191">
            <v>-1.7351896108517408</v>
          </cell>
          <cell r="CF191">
            <v>1.2971583306473407</v>
          </cell>
          <cell r="CG191">
            <v>0.65742007563523708</v>
          </cell>
          <cell r="CH191">
            <v>0.5566287587368921</v>
          </cell>
          <cell r="CI191">
            <v>0.38478277247641213</v>
          </cell>
        </row>
        <row r="192">
          <cell r="A192" t="str">
            <v xml:space="preserve">  Credit to financial system</v>
          </cell>
          <cell r="B192">
            <v>-159.54806497000015</v>
          </cell>
          <cell r="C192">
            <v>-11.064521819999584</v>
          </cell>
          <cell r="D192">
            <v>-224.04962353000013</v>
          </cell>
          <cell r="E192">
            <v>-88.782523780000247</v>
          </cell>
          <cell r="F192">
            <v>-554.09779475000005</v>
          </cell>
          <cell r="G192">
            <v>226.34244042000066</v>
          </cell>
          <cell r="H192">
            <v>162.18932440999959</v>
          </cell>
          <cell r="I192">
            <v>641.74383579999994</v>
          </cell>
          <cell r="J192">
            <v>526.30135757999983</v>
          </cell>
          <cell r="K192">
            <v>355.22104114000007</v>
          </cell>
          <cell r="L192">
            <v>87.767000210000248</v>
          </cell>
          <cell r="M192">
            <v>-219.35390432999984</v>
          </cell>
          <cell r="N192">
            <v>-650.53455105999933</v>
          </cell>
          <cell r="O192">
            <v>-139.38055096000031</v>
          </cell>
          <cell r="P192">
            <v>-293.01264814999973</v>
          </cell>
          <cell r="Q192">
            <v>-652.34501398999987</v>
          </cell>
          <cell r="R192">
            <v>-572.27267933999963</v>
          </cell>
          <cell r="S192">
            <v>-249.69136578999991</v>
          </cell>
          <cell r="T192">
            <v>-523.69947129000013</v>
          </cell>
          <cell r="U192">
            <v>-101.86886593999981</v>
          </cell>
          <cell r="V192">
            <v>-62.336857050000162</v>
          </cell>
          <cell r="W192">
            <v>154.88570322999988</v>
          </cell>
          <cell r="X192">
            <v>35.131264369999172</v>
          </cell>
          <cell r="Y192">
            <v>648.85539376000008</v>
          </cell>
          <cell r="Z192">
            <v>214.36018413000062</v>
          </cell>
          <cell r="AA192">
            <v>495.35411110999991</v>
          </cell>
          <cell r="AB192">
            <v>184.67517430999993</v>
          </cell>
          <cell r="AC192">
            <v>444.21220571000009</v>
          </cell>
          <cell r="AD192">
            <v>378.74450030999998</v>
          </cell>
          <cell r="AE192">
            <v>763.2377225800002</v>
          </cell>
          <cell r="AF192">
            <v>950.93517817000043</v>
          </cell>
          <cell r="AG192">
            <v>1097.1873990200002</v>
          </cell>
          <cell r="AH192">
            <v>1481.2572176499998</v>
          </cell>
          <cell r="AI192">
            <v>778.33209352999984</v>
          </cell>
          <cell r="AJ192">
            <v>945.01139496999986</v>
          </cell>
          <cell r="AK192">
            <v>1243.1516186800002</v>
          </cell>
          <cell r="AL192">
            <v>953.04600853123043</v>
          </cell>
          <cell r="AM192">
            <v>611.04922402999989</v>
          </cell>
          <cell r="AN192">
            <v>441.52262723999911</v>
          </cell>
          <cell r="AO192">
            <v>120.38014648999979</v>
          </cell>
          <cell r="AP192">
            <v>331.57472819999975</v>
          </cell>
          <cell r="AQ192">
            <v>805.36954887000036</v>
          </cell>
          <cell r="AR192">
            <v>802.42219235999971</v>
          </cell>
          <cell r="AS192">
            <v>680.61565541000016</v>
          </cell>
          <cell r="AT192">
            <v>1901.5944173299995</v>
          </cell>
          <cell r="AU192">
            <v>1865.8373191799997</v>
          </cell>
          <cell r="AV192">
            <v>1160.13962597</v>
          </cell>
          <cell r="AW192">
            <v>2935.1999047215595</v>
          </cell>
          <cell r="AX192">
            <v>793.18179152651032</v>
          </cell>
          <cell r="AY192">
            <v>1401.9119745089899</v>
          </cell>
          <cell r="AZ192">
            <v>13.88401379156079</v>
          </cell>
          <cell r="BA192">
            <v>311.91744075260067</v>
          </cell>
          <cell r="BB192">
            <v>831.23992633839998</v>
          </cell>
          <cell r="BC192">
            <v>1290.8002701900002</v>
          </cell>
          <cell r="BD192">
            <v>1011.0030842899978</v>
          </cell>
          <cell r="BE192">
            <v>1152.3952845500003</v>
          </cell>
          <cell r="BF192">
            <v>766.91169645365903</v>
          </cell>
          <cell r="BG192">
            <v>13.88401379156079</v>
          </cell>
          <cell r="BH192">
            <v>1290.8002701900002</v>
          </cell>
          <cell r="BI192">
            <v>766.91169645365903</v>
          </cell>
          <cell r="BJ192">
            <v>2484.310767375368</v>
          </cell>
          <cell r="BK192">
            <v>-743.37536606136484</v>
          </cell>
          <cell r="BL192">
            <v>194.15818324983036</v>
          </cell>
          <cell r="BM192">
            <v>757.77142470285276</v>
          </cell>
          <cell r="BN192">
            <v>2905.8554538303133</v>
          </cell>
          <cell r="BO192">
            <v>1243.1516186800002</v>
          </cell>
          <cell r="BP192">
            <v>2935.1999047215595</v>
          </cell>
          <cell r="BQ192">
            <v>2484.310767375368</v>
          </cell>
          <cell r="BR192">
            <v>2905.8554538303133</v>
          </cell>
          <cell r="BS192">
            <v>4432.9697102666814</v>
          </cell>
          <cell r="BU192">
            <v>1.390806608899414</v>
          </cell>
          <cell r="BV192">
            <v>5.5201446474081983E-2</v>
          </cell>
          <cell r="BW192">
            <v>0.28377056642928</v>
          </cell>
          <cell r="BX192">
            <v>1.3610956705652728</v>
          </cell>
          <cell r="BY192">
            <v>-0.96855424176479676</v>
          </cell>
          <cell r="BZ192">
            <v>0.60274283029585485</v>
          </cell>
          <cell r="CA192">
            <v>-0.59670070049402635</v>
          </cell>
          <cell r="CB192">
            <v>-0.15361445624909287</v>
          </cell>
          <cell r="CD192">
            <v>3.9580298364958697</v>
          </cell>
          <cell r="CE192">
            <v>0.91591474870257383</v>
          </cell>
          <cell r="CF192">
            <v>1.3610956705652728</v>
          </cell>
          <cell r="CG192">
            <v>-0.15361445624909287</v>
          </cell>
          <cell r="CH192">
            <v>0.16968275144590717</v>
          </cell>
          <cell r="CI192">
            <v>0.52553001369129482</v>
          </cell>
        </row>
        <row r="193">
          <cell r="A193" t="str">
            <v xml:space="preserve">  Net credit to private sector</v>
          </cell>
          <cell r="B193">
            <v>-1280.3008541600002</v>
          </cell>
          <cell r="C193">
            <v>-952.72309342000005</v>
          </cell>
          <cell r="D193">
            <v>-572.27004889000011</v>
          </cell>
          <cell r="E193">
            <v>-364.29491316999992</v>
          </cell>
          <cell r="F193">
            <v>-698.49749517999987</v>
          </cell>
          <cell r="G193">
            <v>-663.04719406999993</v>
          </cell>
          <cell r="H193">
            <v>-459.54977170000006</v>
          </cell>
          <cell r="I193">
            <v>-122.33758726999999</v>
          </cell>
          <cell r="J193">
            <v>-70.129062689999955</v>
          </cell>
          <cell r="K193">
            <v>-122.47658747000001</v>
          </cell>
          <cell r="L193">
            <v>-102.01596357000004</v>
          </cell>
          <cell r="M193">
            <v>-564.98388146999991</v>
          </cell>
          <cell r="N193">
            <v>-762.60508768</v>
          </cell>
          <cell r="O193">
            <v>-1108.9741293799998</v>
          </cell>
          <cell r="P193">
            <v>-1082.5404928599999</v>
          </cell>
          <cell r="Q193">
            <v>-829.44216073999996</v>
          </cell>
          <cell r="R193">
            <v>-817.34247579000021</v>
          </cell>
          <cell r="S193">
            <v>-680.43414998999992</v>
          </cell>
          <cell r="T193">
            <v>-587.80268650000016</v>
          </cell>
          <cell r="U193">
            <v>-401.24982315999983</v>
          </cell>
          <cell r="V193">
            <v>-419.61569461000005</v>
          </cell>
          <cell r="W193">
            <v>-140.57291313000019</v>
          </cell>
          <cell r="X193">
            <v>157.8483761399998</v>
          </cell>
          <cell r="Y193">
            <v>385.70827007000003</v>
          </cell>
          <cell r="Z193">
            <v>392.05204608999998</v>
          </cell>
          <cell r="AA193">
            <v>346.57201306999991</v>
          </cell>
          <cell r="AB193">
            <v>467.06358834999997</v>
          </cell>
          <cell r="AC193">
            <v>474.11112143000003</v>
          </cell>
          <cell r="AD193">
            <v>493.37907297999999</v>
          </cell>
          <cell r="AE193">
            <v>477.70530579999996</v>
          </cell>
          <cell r="AF193">
            <v>437.91480774000001</v>
          </cell>
          <cell r="AG193">
            <v>437.61339307000003</v>
          </cell>
          <cell r="AH193">
            <v>463.53137846000004</v>
          </cell>
          <cell r="AI193">
            <v>930.41119736999985</v>
          </cell>
          <cell r="AJ193">
            <v>993.93696270999988</v>
          </cell>
          <cell r="AK193">
            <v>982.30430716000012</v>
          </cell>
          <cell r="AL193">
            <v>1015.6913324600001</v>
          </cell>
          <cell r="AM193">
            <v>1060.0831635699999</v>
          </cell>
          <cell r="AN193">
            <v>1076.4295760500002</v>
          </cell>
          <cell r="AO193">
            <v>1111.7457386199999</v>
          </cell>
          <cell r="AP193">
            <v>1175.9449778799999</v>
          </cell>
          <cell r="AQ193">
            <v>1157.8918104500001</v>
          </cell>
          <cell r="AR193">
            <v>1169.3132136900001</v>
          </cell>
          <cell r="AS193">
            <v>1175.9402395700001</v>
          </cell>
          <cell r="AT193">
            <v>1208.2785565800002</v>
          </cell>
          <cell r="AU193">
            <v>1223.3924429900001</v>
          </cell>
          <cell r="AV193">
            <v>1191.8677366200002</v>
          </cell>
          <cell r="AW193">
            <v>1158.4083002499999</v>
          </cell>
          <cell r="AX193">
            <v>1200.2863651199998</v>
          </cell>
          <cell r="AY193">
            <v>1209.8013479000001</v>
          </cell>
          <cell r="AZ193">
            <v>1170.7750814200001</v>
          </cell>
          <cell r="BA193">
            <v>1188.76083217</v>
          </cell>
          <cell r="BB193">
            <v>1181.2242959800001</v>
          </cell>
          <cell r="BC193">
            <v>1196.8833407000002</v>
          </cell>
          <cell r="BD193">
            <v>1192.61808847</v>
          </cell>
          <cell r="BE193">
            <v>1181.0878944899998</v>
          </cell>
          <cell r="BF193">
            <v>1178.64902981</v>
          </cell>
          <cell r="BG193">
            <v>1170.7750814200001</v>
          </cell>
          <cell r="BH193">
            <v>1196.8833407000002</v>
          </cell>
          <cell r="BI193">
            <v>1178.64902981</v>
          </cell>
          <cell r="BJ193">
            <v>1185.69606155</v>
          </cell>
          <cell r="BK193">
            <v>1185.69606155</v>
          </cell>
          <cell r="BL193">
            <v>1185.69606155</v>
          </cell>
          <cell r="BM193">
            <v>1185.69606155</v>
          </cell>
          <cell r="BN193">
            <v>1185.69606155</v>
          </cell>
          <cell r="BO193">
            <v>982.30430716000012</v>
          </cell>
          <cell r="BP193">
            <v>1158.4083002499999</v>
          </cell>
          <cell r="BQ193">
            <v>1185.69606155</v>
          </cell>
          <cell r="BR193">
            <v>1185.69606155</v>
          </cell>
          <cell r="BS193">
            <v>1185.69606155</v>
          </cell>
          <cell r="BU193">
            <v>1.3046745730120244</v>
          </cell>
          <cell r="BV193">
            <v>1.4238621518153551</v>
          </cell>
          <cell r="BW193">
            <v>1.6066812576837606</v>
          </cell>
          <cell r="BX193">
            <v>0.17927641343561329</v>
          </cell>
          <cell r="BY193">
            <v>8.764670487427928E-2</v>
          </cell>
          <cell r="BZ193">
            <v>3.3674588504815972E-2</v>
          </cell>
          <cell r="CA193">
            <v>-2.4522099319436608E-2</v>
          </cell>
          <cell r="CB193">
            <v>2.3556254987219027E-2</v>
          </cell>
          <cell r="CD193">
            <v>1.6826889805536527</v>
          </cell>
          <cell r="CE193">
            <v>1.5467545898918043</v>
          </cell>
          <cell r="CF193">
            <v>0.17927641343561329</v>
          </cell>
          <cell r="CG193">
            <v>2.3556254987219027E-2</v>
          </cell>
          <cell r="CH193">
            <v>0</v>
          </cell>
          <cell r="CI193">
            <v>0</v>
          </cell>
        </row>
        <row r="194">
          <cell r="A194" t="str">
            <v xml:space="preserve">  MLT foreign liab. (-)</v>
          </cell>
          <cell r="B194">
            <v>-342.95888278000001</v>
          </cell>
          <cell r="C194">
            <v>-357.05059727000003</v>
          </cell>
          <cell r="D194">
            <v>-222.56630454</v>
          </cell>
          <cell r="E194">
            <v>-82.688097519999999</v>
          </cell>
          <cell r="F194">
            <v>-100.7830368</v>
          </cell>
          <cell r="G194">
            <v>-119.55300224</v>
          </cell>
          <cell r="H194">
            <v>-151.068229</v>
          </cell>
          <cell r="I194">
            <v>-162.85312736</v>
          </cell>
          <cell r="J194">
            <v>-186.39864220000001</v>
          </cell>
          <cell r="K194">
            <v>-189.14342099000001</v>
          </cell>
          <cell r="L194">
            <v>-190.01062428</v>
          </cell>
          <cell r="M194">
            <v>-167.77081645000001</v>
          </cell>
          <cell r="N194">
            <v>-179.37656064000001</v>
          </cell>
          <cell r="O194">
            <v>-185.06357026000001</v>
          </cell>
          <cell r="P194">
            <v>-184.04309451</v>
          </cell>
          <cell r="Q194">
            <v>-176.9201161</v>
          </cell>
          <cell r="R194">
            <v>-165.26883925000001</v>
          </cell>
          <cell r="S194">
            <v>-171.47820408000001</v>
          </cell>
          <cell r="T194">
            <v>-176.06727326000001</v>
          </cell>
          <cell r="U194">
            <v>-179.37439886000001</v>
          </cell>
          <cell r="V194">
            <v>-194.56010054000001</v>
          </cell>
          <cell r="W194">
            <v>-201.69667102</v>
          </cell>
          <cell r="X194">
            <v>-190.78383167999999</v>
          </cell>
          <cell r="Y194">
            <v>-184.02037883</v>
          </cell>
          <cell r="Z194">
            <v>-192.29227854999999</v>
          </cell>
          <cell r="AA194">
            <v>-194.76765863</v>
          </cell>
          <cell r="AB194">
            <v>-198.18107007</v>
          </cell>
          <cell r="AC194">
            <v>-198.14</v>
          </cell>
          <cell r="AD194">
            <v>-187.25605060000001</v>
          </cell>
          <cell r="AE194">
            <v>-184.17515986000001</v>
          </cell>
          <cell r="AF194">
            <v>-181.79620894999999</v>
          </cell>
          <cell r="AG194">
            <v>-191.59421093</v>
          </cell>
          <cell r="AH194">
            <v>-206.85738649999999</v>
          </cell>
          <cell r="AI194">
            <v>-218.66504047999999</v>
          </cell>
          <cell r="AJ194">
            <v>-204.47811644000001</v>
          </cell>
          <cell r="AK194">
            <v>-204.30109705999999</v>
          </cell>
          <cell r="AL194">
            <v>-216.33570886000001</v>
          </cell>
          <cell r="AM194">
            <v>-213.31444925</v>
          </cell>
          <cell r="AN194">
            <v>-203.11772349</v>
          </cell>
          <cell r="AO194">
            <v>-210.10018690000001</v>
          </cell>
          <cell r="AP194">
            <v>-204.84388501000001</v>
          </cell>
          <cell r="AQ194">
            <v>-209.95920512999999</v>
          </cell>
          <cell r="AR194">
            <v>-221.96429624999999</v>
          </cell>
          <cell r="AS194">
            <v>-241.11736378000001</v>
          </cell>
          <cell r="AT194">
            <v>-253.77007990999999</v>
          </cell>
          <cell r="AU194">
            <v>-251.36063179999999</v>
          </cell>
          <cell r="AV194">
            <v>-231.97728763000001</v>
          </cell>
          <cell r="AW194">
            <v>-224.87739016</v>
          </cell>
          <cell r="AX194">
            <v>-236.43322166999999</v>
          </cell>
          <cell r="AY194">
            <v>-232.47258676000001</v>
          </cell>
          <cell r="AZ194">
            <v>-229.30411771999999</v>
          </cell>
          <cell r="BA194">
            <v>-236.64719410000001</v>
          </cell>
          <cell r="BB194">
            <v>-225.86044905</v>
          </cell>
          <cell r="BC194">
            <v>-234.34278685999999</v>
          </cell>
          <cell r="BD194">
            <v>-240.28288032</v>
          </cell>
          <cell r="BE194">
            <v>-244.18552299000001</v>
          </cell>
          <cell r="BF194">
            <v>-245.69619655000002</v>
          </cell>
          <cell r="BG194">
            <v>-229.30411771999999</v>
          </cell>
          <cell r="BH194">
            <v>-234.34278685999999</v>
          </cell>
          <cell r="BI194">
            <v>-245.69619655000002</v>
          </cell>
          <cell r="BJ194">
            <v>-231.00074134859889</v>
          </cell>
          <cell r="BK194">
            <v>-223.70017684859889</v>
          </cell>
          <cell r="BL194">
            <v>-216.39961234859882</v>
          </cell>
          <cell r="BM194">
            <v>-209.09904784859881</v>
          </cell>
          <cell r="BN194">
            <v>-201.79848334859881</v>
          </cell>
          <cell r="BO194">
            <v>-204.30109705999999</v>
          </cell>
          <cell r="BP194">
            <v>-224.87739016</v>
          </cell>
          <cell r="BQ194">
            <v>-231.00074134859889</v>
          </cell>
          <cell r="BR194">
            <v>-201.79848334859881</v>
          </cell>
          <cell r="BS194">
            <v>-182.95193692881</v>
          </cell>
          <cell r="BU194">
            <v>2.4909813123202396E-2</v>
          </cell>
          <cell r="BV194">
            <v>0.13999740947476091</v>
          </cell>
          <cell r="BW194">
            <v>0.22678761538931069</v>
          </cell>
          <cell r="BX194">
            <v>0.10071552916799598</v>
          </cell>
          <cell r="BY194">
            <v>0.12892225149071845</v>
          </cell>
          <cell r="BZ194">
            <v>0.11613485445852434</v>
          </cell>
          <cell r="CA194">
            <v>3.1815741882823212E-2</v>
          </cell>
          <cell r="CB194">
            <v>2.722973254110661E-2</v>
          </cell>
          <cell r="CD194">
            <v>9.6855714979743102E-2</v>
          </cell>
          <cell r="CE194">
            <v>0.11020908857456235</v>
          </cell>
          <cell r="CF194">
            <v>0.10071552916799598</v>
          </cell>
          <cell r="CG194">
            <v>2.722973254110661E-2</v>
          </cell>
          <cell r="CH194">
            <v>0.12641629559072065</v>
          </cell>
          <cell r="CI194">
            <v>9.3392904183685843E-2</v>
          </cell>
        </row>
        <row r="195">
          <cell r="A195" t="str">
            <v xml:space="preserve">  Other (net)</v>
          </cell>
          <cell r="B195">
            <v>-2149.8816453899994</v>
          </cell>
          <cell r="C195">
            <v>-2089.8708824400001</v>
          </cell>
          <cell r="D195">
            <v>-2144.5564052499981</v>
          </cell>
          <cell r="E195">
            <v>-2234.3421093199991</v>
          </cell>
          <cell r="F195">
            <v>-2626.4905265399993</v>
          </cell>
          <cell r="G195">
            <v>-2425.9830928899992</v>
          </cell>
          <cell r="H195">
            <v>-3441.1403513299992</v>
          </cell>
          <cell r="I195">
            <v>-3761.8132552600009</v>
          </cell>
          <cell r="J195">
            <v>-4058.0053847915606</v>
          </cell>
          <cell r="K195">
            <v>-4273.9293471148067</v>
          </cell>
          <cell r="L195">
            <v>-4015.6341270325474</v>
          </cell>
          <cell r="M195">
            <v>-3842.7656146156869</v>
          </cell>
          <cell r="N195">
            <v>-4167.5816002800002</v>
          </cell>
          <cell r="O195">
            <v>-4457.7548777599977</v>
          </cell>
          <cell r="P195">
            <v>-4173.952121340003</v>
          </cell>
          <cell r="Q195">
            <v>-4264.5509681299973</v>
          </cell>
          <cell r="R195">
            <v>-4420.606125379998</v>
          </cell>
          <cell r="S195">
            <v>-4595.6206221800003</v>
          </cell>
          <cell r="T195">
            <v>-4765.1817893800026</v>
          </cell>
          <cell r="U195">
            <v>-5270.3075751617098</v>
          </cell>
          <cell r="V195">
            <v>-6372.4518203599964</v>
          </cell>
          <cell r="W195">
            <v>-6572.7097655699999</v>
          </cell>
          <cell r="X195">
            <v>-6760.9164993799959</v>
          </cell>
          <cell r="Y195">
            <v>-6649.6568242599997</v>
          </cell>
          <cell r="Z195">
            <v>-7077.3773329160922</v>
          </cell>
          <cell r="AA195">
            <v>-7117.0534502804367</v>
          </cell>
          <cell r="AB195">
            <v>-7248.6047091620567</v>
          </cell>
          <cell r="AC195">
            <v>-7282.6843451131363</v>
          </cell>
          <cell r="AD195">
            <v>-7581.7937378896486</v>
          </cell>
          <cell r="AE195">
            <v>-7400.2912806680661</v>
          </cell>
          <cell r="AF195">
            <v>-7400.9603132649918</v>
          </cell>
          <cell r="AG195">
            <v>-7894.731783691901</v>
          </cell>
          <cell r="AH195">
            <v>-8974.2266620253613</v>
          </cell>
          <cell r="AI195">
            <v>-9298.4846535647066</v>
          </cell>
          <cell r="AJ195">
            <v>-9024.9761083701742</v>
          </cell>
          <cell r="AK195">
            <v>-8782.8725950499993</v>
          </cell>
          <cell r="AL195">
            <v>-9396.3330100312396</v>
          </cell>
          <cell r="AM195">
            <v>-9189.89752543344</v>
          </cell>
          <cell r="AN195">
            <v>-7672.349075170001</v>
          </cell>
          <cell r="AO195">
            <v>-8350.9174552099976</v>
          </cell>
          <cell r="AP195">
            <v>-9082.7796872800027</v>
          </cell>
          <cell r="AQ195">
            <v>-9610.7541780559968</v>
          </cell>
          <cell r="AR195">
            <v>-10336.802114620001</v>
          </cell>
          <cell r="AS195">
            <v>-11260.741189979999</v>
          </cell>
          <cell r="AT195">
            <v>-11839.917353900002</v>
          </cell>
          <cell r="AU195">
            <v>-11529.180394059997</v>
          </cell>
          <cell r="AV195">
            <v>-11291.448814600002</v>
          </cell>
          <cell r="AW195">
            <v>-10866.166220798521</v>
          </cell>
          <cell r="AX195">
            <v>-11636.055760401765</v>
          </cell>
          <cell r="AY195">
            <v>-11523.455846258988</v>
          </cell>
          <cell r="AZ195">
            <v>-11080.808655333716</v>
          </cell>
          <cell r="BA195">
            <v>-11417.970163597942</v>
          </cell>
          <cell r="BB195">
            <v>-12221.855176702369</v>
          </cell>
          <cell r="BC195">
            <v>-12442.02819156031</v>
          </cell>
          <cell r="BD195">
            <v>-12758.015831861328</v>
          </cell>
          <cell r="BE195">
            <v>-13154.587976172339</v>
          </cell>
          <cell r="BF195">
            <v>-13339.229233261029</v>
          </cell>
          <cell r="BG195">
            <v>-11080.808655333716</v>
          </cell>
          <cell r="BH195">
            <v>-12442.02819156031</v>
          </cell>
          <cell r="BI195">
            <v>-13339.229233261029</v>
          </cell>
          <cell r="BJ195">
            <v>-13403.247817947367</v>
          </cell>
          <cell r="BK195">
            <v>-12011.001094258534</v>
          </cell>
          <cell r="BL195">
            <v>-11999.632276258533</v>
          </cell>
          <cell r="BM195">
            <v>-11988.263458258531</v>
          </cell>
          <cell r="BN195">
            <v>-11940.263640258532</v>
          </cell>
          <cell r="BO195">
            <v>-8782.8725950499993</v>
          </cell>
          <cell r="BP195">
            <v>-10866.166220798521</v>
          </cell>
          <cell r="BQ195">
            <v>-13403.247817947367</v>
          </cell>
          <cell r="BR195">
            <v>-11940.263640258532</v>
          </cell>
          <cell r="BS195">
            <v>-12213.521895482809</v>
          </cell>
          <cell r="BU195">
            <v>5.8458749374530328E-2</v>
          </cell>
          <cell r="BV195">
            <v>0.29869944486676747</v>
          </cell>
          <cell r="BW195">
            <v>0.31932452787278875</v>
          </cell>
          <cell r="BX195">
            <v>0.23719957260027424</v>
          </cell>
          <cell r="BY195">
            <v>0.44425241171501195</v>
          </cell>
          <cell r="BZ195">
            <v>0.29459436388133753</v>
          </cell>
          <cell r="CA195">
            <v>0.12663195481403955</v>
          </cell>
          <cell r="CB195">
            <v>0.2334845193415791</v>
          </cell>
          <cell r="CD195">
            <v>0.73043518422474185</v>
          </cell>
          <cell r="CE195">
            <v>0.32080088148419494</v>
          </cell>
          <cell r="CF195">
            <v>0.23719957260027424</v>
          </cell>
          <cell r="CG195">
            <v>0.2334845193415791</v>
          </cell>
          <cell r="CH195">
            <v>0.10915146817847043</v>
          </cell>
          <cell r="CI195">
            <v>2.2885445703471952E-2</v>
          </cell>
        </row>
        <row r="197">
          <cell r="A197" t="str">
            <v>Monetary Base</v>
          </cell>
          <cell r="B197">
            <v>3917.3071597600001</v>
          </cell>
          <cell r="C197">
            <v>4123.0408562699995</v>
          </cell>
          <cell r="D197">
            <v>4182.4122791600003</v>
          </cell>
          <cell r="E197">
            <v>5200.2397330900003</v>
          </cell>
          <cell r="F197">
            <v>4609.1537881500008</v>
          </cell>
          <cell r="G197">
            <v>5536.9409825700004</v>
          </cell>
          <cell r="H197">
            <v>5520.7123598899998</v>
          </cell>
          <cell r="I197">
            <v>6266.1370958599991</v>
          </cell>
          <cell r="J197">
            <v>6157.64422973</v>
          </cell>
          <cell r="K197">
            <v>5927.1384084900001</v>
          </cell>
          <cell r="L197">
            <v>5734.1787005000006</v>
          </cell>
          <cell r="M197">
            <v>6626.1264004799996</v>
          </cell>
          <cell r="N197">
            <v>6033.7203150200003</v>
          </cell>
          <cell r="O197">
            <v>5927.2106060599999</v>
          </cell>
          <cell r="P197">
            <v>6263.1511089300002</v>
          </cell>
          <cell r="Q197">
            <v>5978.1762171600003</v>
          </cell>
          <cell r="R197">
            <v>6305.0845959199996</v>
          </cell>
          <cell r="S197">
            <v>6782.7484332399999</v>
          </cell>
          <cell r="T197">
            <v>6444.1283063699993</v>
          </cell>
          <cell r="U197">
            <v>6628.1151657099999</v>
          </cell>
          <cell r="V197">
            <v>6570.6653228199993</v>
          </cell>
          <cell r="W197">
            <v>6721.8643235700001</v>
          </cell>
          <cell r="X197">
            <v>7154.7060931300002</v>
          </cell>
          <cell r="Y197">
            <v>8281.5447849600005</v>
          </cell>
          <cell r="Z197">
            <v>7399.8581466300002</v>
          </cell>
          <cell r="AA197">
            <v>7374.2257250499997</v>
          </cell>
          <cell r="AB197">
            <v>7243.7428000699992</v>
          </cell>
          <cell r="AC197">
            <v>7417.2897612199995</v>
          </cell>
          <cell r="AD197">
            <v>7135.35650274</v>
          </cell>
          <cell r="AE197">
            <v>7184.4881655500003</v>
          </cell>
          <cell r="AF197">
            <v>7311.4366655699996</v>
          </cell>
          <cell r="AG197">
            <v>7002.9329066</v>
          </cell>
          <cell r="AH197">
            <v>6974.7414920700012</v>
          </cell>
          <cell r="AI197">
            <v>6429.7591505600003</v>
          </cell>
          <cell r="AJ197">
            <v>6796.7027482499998</v>
          </cell>
          <cell r="AK197">
            <v>6909.5082335499992</v>
          </cell>
          <cell r="AL197">
            <v>6608.3</v>
          </cell>
          <cell r="AM197">
            <v>6242.7</v>
          </cell>
          <cell r="AN197">
            <v>6887.7</v>
          </cell>
          <cell r="AO197">
            <v>6829.2000000000007</v>
          </cell>
          <cell r="AP197">
            <v>6784.4</v>
          </cell>
          <cell r="AQ197">
            <v>7123</v>
          </cell>
          <cell r="AR197">
            <v>7065.8</v>
          </cell>
          <cell r="AS197">
            <v>7010.5</v>
          </cell>
          <cell r="AT197">
            <v>7450.8</v>
          </cell>
          <cell r="AU197">
            <v>7598.9</v>
          </cell>
          <cell r="AV197">
            <v>7032.4</v>
          </cell>
          <cell r="AW197">
            <v>9739.5613326699986</v>
          </cell>
          <cell r="AX197">
            <v>7643.5</v>
          </cell>
          <cell r="AY197">
            <v>7632.5</v>
          </cell>
          <cell r="AZ197">
            <v>7132.1</v>
          </cell>
          <cell r="BA197">
            <v>7435.7</v>
          </cell>
          <cell r="BB197">
            <v>7888.2</v>
          </cell>
          <cell r="BC197">
            <v>8369</v>
          </cell>
          <cell r="BD197">
            <v>8261.7999999999993</v>
          </cell>
          <cell r="BE197">
            <v>7960.9</v>
          </cell>
          <cell r="BF197">
            <v>7873.4</v>
          </cell>
          <cell r="BG197">
            <v>7132.1</v>
          </cell>
          <cell r="BH197">
            <v>8369</v>
          </cell>
          <cell r="BI197">
            <v>7873.4</v>
          </cell>
          <cell r="BJ197">
            <v>10710.4303716385</v>
          </cell>
          <cell r="BK197">
            <v>8610.8649999999998</v>
          </cell>
          <cell r="BL197">
            <v>9357.9500000000007</v>
          </cell>
          <cell r="BM197">
            <v>9203.0580000000009</v>
          </cell>
          <cell r="BN197">
            <v>11166.425999999999</v>
          </cell>
          <cell r="BO197">
            <v>6909.5082335499992</v>
          </cell>
          <cell r="BP197">
            <v>9739.5613326699986</v>
          </cell>
          <cell r="BQ197">
            <v>10710.4303716385</v>
          </cell>
          <cell r="BR197">
            <v>11166.425999999999</v>
          </cell>
          <cell r="BS197">
            <v>12462.401401560001</v>
          </cell>
          <cell r="BU197">
            <v>-4.9151772764013502E-2</v>
          </cell>
          <cell r="BV197">
            <v>-8.5584615261584673E-3</v>
          </cell>
          <cell r="BW197">
            <v>6.8254645490626098E-2</v>
          </cell>
          <cell r="BX197">
            <v>0.40958820851798339</v>
          </cell>
          <cell r="BY197">
            <v>3.5483543127604378E-2</v>
          </cell>
          <cell r="BZ197">
            <v>0.17492629510037916</v>
          </cell>
          <cell r="CA197">
            <v>5.6718741611639034E-2</v>
          </cell>
          <cell r="CB197">
            <v>9.9683035591331626E-2</v>
          </cell>
          <cell r="CD197">
            <v>0.24983199601505968</v>
          </cell>
          <cell r="CE197">
            <v>-0.16567398801027289</v>
          </cell>
          <cell r="CF197">
            <v>0.40958820851798339</v>
          </cell>
          <cell r="CG197">
            <v>9.9683035591331626E-2</v>
          </cell>
          <cell r="CH197">
            <v>4.2574911795233428E-2</v>
          </cell>
          <cell r="CI197">
            <v>0.11606000000000005</v>
          </cell>
        </row>
        <row r="199">
          <cell r="A199" t="str">
            <v>II. Rest of the Financial System</v>
          </cell>
        </row>
        <row r="201">
          <cell r="A201" t="str">
            <v>Net foreign assets</v>
          </cell>
          <cell r="B201">
            <v>-1772.3036500000003</v>
          </cell>
          <cell r="C201">
            <v>-1645.7807400000002</v>
          </cell>
          <cell r="D201">
            <v>-2126.1376300000002</v>
          </cell>
          <cell r="E201">
            <v>-2253.8190879999993</v>
          </cell>
          <cell r="F201">
            <v>-2423.1149909999999</v>
          </cell>
          <cell r="G201">
            <v>-2481.9804590000003</v>
          </cell>
          <cell r="H201">
            <v>-3106.660973999999</v>
          </cell>
          <cell r="I201">
            <v>-3048.3164999999995</v>
          </cell>
          <cell r="J201">
            <v>-3487.1597620000011</v>
          </cell>
          <cell r="K201">
            <v>-3689.0096569999987</v>
          </cell>
          <cell r="L201">
            <v>-3672.4890200000004</v>
          </cell>
          <cell r="M201">
            <v>-3704.9933000000005</v>
          </cell>
          <cell r="N201">
            <v>-3599.567476061276</v>
          </cell>
          <cell r="O201">
            <v>-4064.796159999999</v>
          </cell>
          <cell r="P201">
            <v>-4097.9995840000001</v>
          </cell>
          <cell r="Q201">
            <v>-4156.7105919999995</v>
          </cell>
          <cell r="R201">
            <v>-4241.8867919999993</v>
          </cell>
          <cell r="S201">
            <v>-4395.0431100000005</v>
          </cell>
          <cell r="T201">
            <v>-4580.7586399999982</v>
          </cell>
          <cell r="U201">
            <v>-5029.5723609999995</v>
          </cell>
          <cell r="V201">
            <v>-5310.0995899999998</v>
          </cell>
          <cell r="W201">
            <v>-5342.1769660000009</v>
          </cell>
          <cell r="X201">
            <v>-5047.1941199999992</v>
          </cell>
          <cell r="Y201">
            <v>-4928.3522559999992</v>
          </cell>
          <cell r="Z201">
            <v>-5193.6111039999996</v>
          </cell>
          <cell r="AA201">
            <v>-5056.1726700000008</v>
          </cell>
          <cell r="AB201">
            <v>-5040.0781349999997</v>
          </cell>
          <cell r="AC201">
            <v>-5147.3273590000008</v>
          </cell>
          <cell r="AD201">
            <v>-5474.3838749999995</v>
          </cell>
          <cell r="AE201">
            <v>-5028.3197749999999</v>
          </cell>
          <cell r="AF201">
            <v>-5465.4410199999993</v>
          </cell>
          <cell r="AG201">
            <v>-5014.3352240000013</v>
          </cell>
          <cell r="AH201">
            <v>-5641.2779879999998</v>
          </cell>
          <cell r="AI201">
            <v>-5382.2851840000021</v>
          </cell>
          <cell r="AJ201">
            <v>-5197.156383999999</v>
          </cell>
          <cell r="AK201">
            <v>-4591.5517527300035</v>
          </cell>
          <cell r="AL201">
            <v>-4941.4546352100006</v>
          </cell>
          <cell r="AM201">
            <v>-4700.0321273600011</v>
          </cell>
          <cell r="AN201">
            <v>-4397.9306173800005</v>
          </cell>
          <cell r="AO201">
            <v>-4312.0751643599988</v>
          </cell>
          <cell r="AP201">
            <v>-4173.5159538399985</v>
          </cell>
          <cell r="AQ201">
            <v>-3583.5897711399994</v>
          </cell>
          <cell r="AR201">
            <v>-3869.1111529000009</v>
          </cell>
          <cell r="AS201">
            <v>-3898.9147837400014</v>
          </cell>
          <cell r="AT201">
            <v>-3922.7279831899987</v>
          </cell>
          <cell r="AU201">
            <v>-4388.5702142437049</v>
          </cell>
          <cell r="AV201">
            <v>-4127.1610223762827</v>
          </cell>
          <cell r="AW201">
            <v>-3570.7630308430284</v>
          </cell>
          <cell r="AX201">
            <v>-3322.9450889915302</v>
          </cell>
          <cell r="AY201">
            <v>-3305.5535022627073</v>
          </cell>
          <cell r="AZ201">
            <v>-3366.5240043345193</v>
          </cell>
          <cell r="BA201">
            <v>-3426.9876729151852</v>
          </cell>
          <cell r="BB201">
            <v>-3759.2466238422926</v>
          </cell>
          <cell r="BC201">
            <v>-3295.5631723966117</v>
          </cell>
          <cell r="BD201">
            <v>-1540.9444933490013</v>
          </cell>
          <cell r="BE201">
            <v>-1712.2268636699991</v>
          </cell>
          <cell r="BF201">
            <v>-1667.9876265903999</v>
          </cell>
          <cell r="BG201">
            <v>-3366.5240043345193</v>
          </cell>
          <cell r="BH201">
            <v>-3295.5631723966117</v>
          </cell>
          <cell r="BI201">
            <v>-1667.9876265903999</v>
          </cell>
          <cell r="BJ201">
            <v>-3565.6973711560131</v>
          </cell>
          <cell r="BK201">
            <v>-3737.3163071048584</v>
          </cell>
          <cell r="BL201">
            <v>-3909.1831350013254</v>
          </cell>
          <cell r="BM201">
            <v>-4081.0742976006404</v>
          </cell>
          <cell r="BN201">
            <v>-4240.6258435778709</v>
          </cell>
          <cell r="BO201">
            <v>-4591.5517527300035</v>
          </cell>
          <cell r="BP201">
            <v>-3570.7630308430284</v>
          </cell>
          <cell r="BQ201">
            <v>-3565.6973711560131</v>
          </cell>
          <cell r="BR201">
            <v>-4240.6258435778691</v>
          </cell>
          <cell r="BS201">
            <v>-5299.5428074647316</v>
          </cell>
          <cell r="BU201">
            <v>0.12740824654298721</v>
          </cell>
          <cell r="BV201">
            <v>0.28731864091917281</v>
          </cell>
          <cell r="BW201">
            <v>0.30463841854020701</v>
          </cell>
          <cell r="BX201">
            <v>0.22231889715280762</v>
          </cell>
          <cell r="BY201">
            <v>0.23452089238732143</v>
          </cell>
          <cell r="BZ201">
            <v>8.0373764057196095E-2</v>
          </cell>
          <cell r="CA201">
            <v>0.57478886281735575</v>
          </cell>
          <cell r="CB201">
            <v>1.4186490795552453E-3</v>
          </cell>
          <cell r="CD201">
            <v>0.33019194825534459</v>
          </cell>
          <cell r="CE201">
            <v>6.8339373034863593E-2</v>
          </cell>
          <cell r="CF201">
            <v>0.22231889715280762</v>
          </cell>
          <cell r="CG201">
            <v>1.4186490795552453E-3</v>
          </cell>
          <cell r="CH201">
            <v>0.18928372269659044</v>
          </cell>
          <cell r="CI201">
            <v>0.24970770894360284</v>
          </cell>
        </row>
        <row r="203">
          <cell r="A203" t="str">
            <v>Net domestic assets</v>
          </cell>
          <cell r="B203">
            <v>16540.553650000002</v>
          </cell>
          <cell r="C203">
            <v>17884.68074</v>
          </cell>
          <cell r="D203">
            <v>20142.387630000001</v>
          </cell>
          <cell r="E203">
            <v>21996.949088000001</v>
          </cell>
          <cell r="F203">
            <v>23441.674990999996</v>
          </cell>
          <cell r="G203">
            <v>24899.960459000002</v>
          </cell>
          <cell r="H203">
            <v>26918.540974</v>
          </cell>
          <cell r="I203">
            <v>28250.756500000003</v>
          </cell>
          <cell r="J203">
            <v>30008.359762</v>
          </cell>
          <cell r="K203">
            <v>31950.949657000001</v>
          </cell>
          <cell r="L203">
            <v>33355.309020000001</v>
          </cell>
          <cell r="M203">
            <v>36964.3033</v>
          </cell>
          <cell r="N203">
            <v>36858.877476061272</v>
          </cell>
          <cell r="O203">
            <v>36746.996160000002</v>
          </cell>
          <cell r="P203">
            <v>37643.239584000003</v>
          </cell>
          <cell r="Q203">
            <v>38656.780591999996</v>
          </cell>
          <cell r="R203">
            <v>38845.386791999998</v>
          </cell>
          <cell r="S203">
            <v>39691.683109999998</v>
          </cell>
          <cell r="T203">
            <v>40835.57864</v>
          </cell>
          <cell r="U203">
            <v>41745.612361</v>
          </cell>
          <cell r="V203">
            <v>42745.339589999996</v>
          </cell>
          <cell r="W203">
            <v>43372.236966000004</v>
          </cell>
          <cell r="X203">
            <v>44314.534120000004</v>
          </cell>
          <cell r="Y203">
            <v>46221.49225599999</v>
          </cell>
          <cell r="Z203">
            <v>46515.951104000007</v>
          </cell>
          <cell r="AA203">
            <v>47014.412670000005</v>
          </cell>
          <cell r="AB203">
            <v>47125.098135000007</v>
          </cell>
          <cell r="AC203">
            <v>48374.867359000011</v>
          </cell>
          <cell r="AD203">
            <v>48918.903875000004</v>
          </cell>
          <cell r="AE203">
            <v>48802.819774999996</v>
          </cell>
          <cell r="AF203">
            <v>49657.301019999999</v>
          </cell>
          <cell r="AG203">
            <v>49660.635224000005</v>
          </cell>
          <cell r="AH203">
            <v>50468.577988000012</v>
          </cell>
          <cell r="AI203">
            <v>50051.205183999999</v>
          </cell>
          <cell r="AJ203">
            <v>49581.756384000008</v>
          </cell>
          <cell r="AK203">
            <v>50076.431752729994</v>
          </cell>
          <cell r="AL203">
            <v>51083.654635209998</v>
          </cell>
          <cell r="AM203">
            <v>51005.532127359998</v>
          </cell>
          <cell r="AN203">
            <v>50838.830617380001</v>
          </cell>
          <cell r="AO203">
            <v>50460.575164360002</v>
          </cell>
          <cell r="AP203">
            <v>50178.315953839992</v>
          </cell>
          <cell r="AQ203">
            <v>49635.829771139994</v>
          </cell>
          <cell r="AR203">
            <v>49363.911152900007</v>
          </cell>
          <cell r="AS203">
            <v>50063.614783739999</v>
          </cell>
          <cell r="AT203">
            <v>49503.627983190003</v>
          </cell>
          <cell r="AU203">
            <v>50531.170214243706</v>
          </cell>
          <cell r="AV203">
            <v>51235.161022376291</v>
          </cell>
          <cell r="AW203">
            <v>51984.927376568623</v>
          </cell>
          <cell r="AX203">
            <v>50957.899109994323</v>
          </cell>
          <cell r="AY203">
            <v>50182.358399812707</v>
          </cell>
          <cell r="AZ203">
            <v>49997.078885484523</v>
          </cell>
          <cell r="BA203">
            <v>49783.757738565197</v>
          </cell>
          <cell r="BB203">
            <v>50110.543527422291</v>
          </cell>
          <cell r="BC203">
            <v>50187.794968126625</v>
          </cell>
          <cell r="BD203">
            <v>47851.567716939004</v>
          </cell>
          <cell r="BE203">
            <v>47905.218107139997</v>
          </cell>
          <cell r="BF203">
            <v>47296.254765990401</v>
          </cell>
          <cell r="BG203">
            <v>49997.078885484523</v>
          </cell>
          <cell r="BH203">
            <v>50187.794968126625</v>
          </cell>
          <cell r="BI203">
            <v>47296.254765990401</v>
          </cell>
          <cell r="BJ203">
            <v>52258.954387861362</v>
          </cell>
          <cell r="BK203">
            <v>55122.849523080469</v>
          </cell>
          <cell r="BL203">
            <v>57201.244155411419</v>
          </cell>
          <cell r="BM203">
            <v>59337.972231434484</v>
          </cell>
          <cell r="BN203">
            <v>63358.551634483767</v>
          </cell>
          <cell r="BO203">
            <v>50076.431752729994</v>
          </cell>
          <cell r="BP203">
            <v>51984.927376568623</v>
          </cell>
          <cell r="BQ203">
            <v>52258.954387861362</v>
          </cell>
          <cell r="BR203">
            <v>63358.551634483782</v>
          </cell>
          <cell r="BS203">
            <v>71375.311283124393</v>
          </cell>
          <cell r="BU203">
            <v>7.8805830212622663E-2</v>
          </cell>
          <cell r="BV203">
            <v>1.7068890690753014E-2</v>
          </cell>
          <cell r="BW203">
            <v>-1.9119817583119647E-2</v>
          </cell>
          <cell r="BX203">
            <v>3.8111653666988543E-2</v>
          </cell>
          <cell r="BY203">
            <v>-1.6557259906912813E-2</v>
          </cell>
          <cell r="BZ203">
            <v>1.1120297565924142E-2</v>
          </cell>
          <cell r="CA203">
            <v>-4.4590130201147327E-2</v>
          </cell>
          <cell r="CB203">
            <v>5.2712781400605646E-3</v>
          </cell>
          <cell r="CD203">
            <v>0.25043591058295389</v>
          </cell>
          <cell r="CE203">
            <v>8.3401450463330695E-2</v>
          </cell>
          <cell r="CF203">
            <v>3.8111653666988543E-2</v>
          </cell>
          <cell r="CG203">
            <v>5.2712781400605646E-3</v>
          </cell>
          <cell r="CH203">
            <v>0.21239608363080098</v>
          </cell>
          <cell r="CI203">
            <v>0.1265300333077275</v>
          </cell>
        </row>
        <row r="204">
          <cell r="A204" t="str">
            <v xml:space="preserve">  Monetary authorities</v>
          </cell>
          <cell r="B204">
            <v>2660.65</v>
          </cell>
          <cell r="C204">
            <v>2587.6800000000003</v>
          </cell>
          <cell r="D204">
            <v>2843.45</v>
          </cell>
          <cell r="E204">
            <v>2964.9709000000003</v>
          </cell>
          <cell r="F204">
            <v>3076.7400000000002</v>
          </cell>
          <cell r="G204">
            <v>3310.9338000000002</v>
          </cell>
          <cell r="H204">
            <v>3473.1590000000001</v>
          </cell>
          <cell r="I204">
            <v>2946.2988999999998</v>
          </cell>
          <cell r="J204">
            <v>3492.326</v>
          </cell>
          <cell r="K204">
            <v>3210.2829999999999</v>
          </cell>
          <cell r="L204">
            <v>3461.8319999999999</v>
          </cell>
          <cell r="M204">
            <v>3719.386</v>
          </cell>
          <cell r="N204">
            <v>4163.2809999999999</v>
          </cell>
          <cell r="O204">
            <v>3582.4319999999998</v>
          </cell>
          <cell r="P204">
            <v>4016.4049999999997</v>
          </cell>
          <cell r="Q204">
            <v>4017.3809999999999</v>
          </cell>
          <cell r="R204">
            <v>4096.0470000000005</v>
          </cell>
          <cell r="S204">
            <v>4025.1460000000002</v>
          </cell>
          <cell r="T204">
            <v>4160.3470000000007</v>
          </cell>
          <cell r="U204">
            <v>3830.8629999999998</v>
          </cell>
          <cell r="V204">
            <v>3850.5529999999999</v>
          </cell>
          <cell r="W204">
            <v>3457.0909999999999</v>
          </cell>
          <cell r="X204">
            <v>3900.3109999999997</v>
          </cell>
          <cell r="Y204">
            <v>3588.1522415499999</v>
          </cell>
          <cell r="Z204">
            <v>3871.98</v>
          </cell>
          <cell r="AA204">
            <v>3645.3837479400004</v>
          </cell>
          <cell r="AB204">
            <v>3944.8290000000002</v>
          </cell>
          <cell r="AC204">
            <v>3682.3486356200006</v>
          </cell>
          <cell r="AD204">
            <v>3389.2555560000001</v>
          </cell>
          <cell r="AE204">
            <v>2943.4799999999996</v>
          </cell>
          <cell r="AF204">
            <v>3230.68</v>
          </cell>
          <cell r="AG204">
            <v>2857.9050009999996</v>
          </cell>
          <cell r="AH204">
            <v>2509.6899999999996</v>
          </cell>
          <cell r="AI204">
            <v>2368.39</v>
          </cell>
          <cell r="AJ204">
            <v>2468.2970000000005</v>
          </cell>
          <cell r="AK204">
            <v>1173.3400000000001</v>
          </cell>
          <cell r="AL204">
            <v>2007.3899999999996</v>
          </cell>
          <cell r="AM204">
            <v>1971.8</v>
          </cell>
          <cell r="AN204">
            <v>2586.4050448500002</v>
          </cell>
          <cell r="AO204">
            <v>3078.9580000000001</v>
          </cell>
          <cell r="AP204">
            <v>2490.48</v>
          </cell>
          <cell r="AQ204">
            <v>2181.3649999999993</v>
          </cell>
          <cell r="AR204">
            <v>2444.274081</v>
          </cell>
          <cell r="AS204">
            <v>2361.6799999999998</v>
          </cell>
          <cell r="AT204">
            <v>1630.0436780000005</v>
          </cell>
          <cell r="AU204">
            <v>1635.3733749999994</v>
          </cell>
          <cell r="AV204">
            <v>1587.4198029999998</v>
          </cell>
          <cell r="AW204">
            <v>853.54960987013112</v>
          </cell>
          <cell r="AX204">
            <v>1953.37259094</v>
          </cell>
          <cell r="AY204">
            <v>1287.4146063300007</v>
          </cell>
          <cell r="AZ204">
            <v>1818.3132429500001</v>
          </cell>
          <cell r="BA204">
            <v>2156.2525154800001</v>
          </cell>
          <cell r="BB204">
            <v>1947.1795130799999</v>
          </cell>
          <cell r="BC204">
            <v>1550.3762331999999</v>
          </cell>
          <cell r="BD204">
            <v>1798.3879912499995</v>
          </cell>
          <cell r="BE204">
            <v>1503.77622445</v>
          </cell>
          <cell r="BF204">
            <v>1452.4062540100006</v>
          </cell>
          <cell r="BG204">
            <v>1818.3132429500001</v>
          </cell>
          <cell r="BH204">
            <v>1550.3762331999999</v>
          </cell>
          <cell r="BI204">
            <v>1452.4062540100006</v>
          </cell>
          <cell r="BJ204">
            <v>826.24035745679248</v>
          </cell>
          <cell r="BK204">
            <v>3459.2807797150208</v>
          </cell>
          <cell r="BL204">
            <v>2717.580735313778</v>
          </cell>
          <cell r="BM204">
            <v>2205.5615261679372</v>
          </cell>
          <cell r="BN204">
            <v>517.51476695969245</v>
          </cell>
          <cell r="BO204">
            <v>1173.3400000000001</v>
          </cell>
          <cell r="BP204">
            <v>853.54960987013112</v>
          </cell>
          <cell r="BQ204">
            <v>826.24035745679248</v>
          </cell>
          <cell r="BR204">
            <v>517.51476695969131</v>
          </cell>
          <cell r="BS204">
            <v>-599.87873626744408</v>
          </cell>
          <cell r="BU204">
            <v>-0.34435559948225891</v>
          </cell>
          <cell r="BV204">
            <v>-0.25891631674072879</v>
          </cell>
          <cell r="BW204">
            <v>-0.35049999083552119</v>
          </cell>
          <cell r="BX204">
            <v>-0.27254707938864187</v>
          </cell>
          <cell r="BY204">
            <v>-0.29697274347241531</v>
          </cell>
          <cell r="BZ204">
            <v>-0.2892632671744525</v>
          </cell>
          <cell r="CA204">
            <v>-0.10897709453280047</v>
          </cell>
          <cell r="CB204">
            <v>-3.1994921088996597E-2</v>
          </cell>
          <cell r="CD204">
            <v>-3.5283715766527113E-2</v>
          </cell>
          <cell r="CE204">
            <v>-0.6729960377898726</v>
          </cell>
          <cell r="CF204">
            <v>-0.27254707938864187</v>
          </cell>
          <cell r="CG204">
            <v>-3.1994921088996597E-2</v>
          </cell>
          <cell r="CH204">
            <v>-0.37365106619503963</v>
          </cell>
          <cell r="CI204">
            <v>-2.1591528871564893</v>
          </cell>
        </row>
        <row r="205">
          <cell r="A205" t="str">
            <v xml:space="preserve">  Net credit to the NFPS</v>
          </cell>
          <cell r="B205">
            <v>584.74</v>
          </cell>
          <cell r="C205">
            <v>756.01999999999987</v>
          </cell>
          <cell r="D205">
            <v>642.82000000000005</v>
          </cell>
          <cell r="E205">
            <v>414.5300000000002</v>
          </cell>
          <cell r="F205">
            <v>238.40999999999974</v>
          </cell>
          <cell r="G205">
            <v>-42.483400000000017</v>
          </cell>
          <cell r="H205">
            <v>-71.281700000000001</v>
          </cell>
          <cell r="I205">
            <v>331.22599999999977</v>
          </cell>
          <cell r="J205">
            <v>113.37450000000013</v>
          </cell>
          <cell r="K205">
            <v>142.1880000000001</v>
          </cell>
          <cell r="L205">
            <v>-275.91180000000031</v>
          </cell>
          <cell r="M205">
            <v>292.4801999999998</v>
          </cell>
          <cell r="N205">
            <v>290.8556999999999</v>
          </cell>
          <cell r="O205">
            <v>637.8112000000001</v>
          </cell>
          <cell r="P205">
            <v>428.86740000000009</v>
          </cell>
          <cell r="Q205">
            <v>624.34950000000003</v>
          </cell>
          <cell r="R205">
            <v>527.42010000000016</v>
          </cell>
          <cell r="S205">
            <v>803.19109999999955</v>
          </cell>
          <cell r="T205">
            <v>609.0472000000002</v>
          </cell>
          <cell r="U205">
            <v>1102.4013000000002</v>
          </cell>
          <cell r="V205">
            <v>1177.0651000000003</v>
          </cell>
          <cell r="W205">
            <v>1549.5571999999997</v>
          </cell>
          <cell r="X205">
            <v>1049.8853999999999</v>
          </cell>
          <cell r="Y205">
            <v>1109.5490064410001</v>
          </cell>
          <cell r="Z205">
            <v>821.64110000000005</v>
          </cell>
          <cell r="AA205">
            <v>1265.2298599999999</v>
          </cell>
          <cell r="AB205">
            <v>825.06119999999942</v>
          </cell>
          <cell r="AC205">
            <v>744.54860000200063</v>
          </cell>
          <cell r="AD205">
            <v>684.85969999899919</v>
          </cell>
          <cell r="AE205">
            <v>1349.7499791229998</v>
          </cell>
          <cell r="AF205">
            <v>979.31541912999955</v>
          </cell>
          <cell r="AG205">
            <v>1721.4147563649997</v>
          </cell>
          <cell r="AH205">
            <v>2225.6355761350005</v>
          </cell>
          <cell r="AI205">
            <v>2737.1596304560007</v>
          </cell>
          <cell r="AJ205">
            <v>1749.2432470019999</v>
          </cell>
          <cell r="AK205">
            <v>4313.8926603909995</v>
          </cell>
          <cell r="AL205">
            <v>3530.2897727319996</v>
          </cell>
          <cell r="AM205">
            <v>3905.544670191</v>
          </cell>
          <cell r="AN205">
            <v>4155.405918593</v>
          </cell>
          <cell r="AO205">
            <v>3873.3329829390004</v>
          </cell>
          <cell r="AP205">
            <v>4143.4897335079986</v>
          </cell>
          <cell r="AQ205">
            <v>4667.2056153249996</v>
          </cell>
          <cell r="AR205">
            <v>4146.5735999999997</v>
          </cell>
          <cell r="AS205">
            <v>5116.9009000000005</v>
          </cell>
          <cell r="AT205">
            <v>4914.72</v>
          </cell>
          <cell r="AU205">
            <v>4796.5</v>
          </cell>
          <cell r="AV205">
            <v>4022.4</v>
          </cell>
          <cell r="AW205">
            <v>5513.6237591482604</v>
          </cell>
          <cell r="AX205">
            <v>3398.2904276900008</v>
          </cell>
          <cell r="AY205">
            <v>4814.6736127199993</v>
          </cell>
          <cell r="AZ205">
            <v>5008.2824124099989</v>
          </cell>
          <cell r="BA205">
            <v>4762.8941533500001</v>
          </cell>
          <cell r="BB205">
            <v>5145.0000651199998</v>
          </cell>
          <cell r="BC205">
            <v>5555.9361449999997</v>
          </cell>
          <cell r="BD205">
            <v>5183.4947735699998</v>
          </cell>
          <cell r="BE205">
            <v>5543.4838413400003</v>
          </cell>
          <cell r="BF205">
            <v>4862.6201191500022</v>
          </cell>
          <cell r="BG205">
            <v>5008.2824124099989</v>
          </cell>
          <cell r="BH205">
            <v>5555.9361449999997</v>
          </cell>
          <cell r="BI205">
            <v>4862.6201191500022</v>
          </cell>
          <cell r="BJ205">
            <v>6695.6278702151467</v>
          </cell>
          <cell r="BK205">
            <v>7196.858924047714</v>
          </cell>
          <cell r="BL205">
            <v>10138.367563562429</v>
          </cell>
          <cell r="BM205">
            <v>11389.049757415643</v>
          </cell>
          <cell r="BN205">
            <v>12624.499684059741</v>
          </cell>
          <cell r="BO205">
            <v>4313.8926603909995</v>
          </cell>
          <cell r="BP205">
            <v>5513.6237591482604</v>
          </cell>
          <cell r="BQ205">
            <v>6695.6278702151467</v>
          </cell>
          <cell r="BR205">
            <v>12623.008779292346</v>
          </cell>
          <cell r="BS205">
            <v>12198.837123669688</v>
          </cell>
          <cell r="BU205">
            <v>4.0364820435053828</v>
          </cell>
          <cell r="BV205">
            <v>2.4578297369987863</v>
          </cell>
          <cell r="BW205">
            <v>1.2082321349907681</v>
          </cell>
          <cell r="BX205">
            <v>0.27810870441280766</v>
          </cell>
          <cell r="BY205">
            <v>0.20524504958730438</v>
          </cell>
          <cell r="BZ205">
            <v>0.190420264913294</v>
          </cell>
          <cell r="CA205">
            <v>-1.0600783127013957E-2</v>
          </cell>
          <cell r="CB205">
            <v>0.21437881195750674</v>
          </cell>
          <cell r="CD205">
            <v>2.7935867331908311</v>
          </cell>
          <cell r="CE205">
            <v>2.8879694680889152</v>
          </cell>
          <cell r="CF205">
            <v>0.27810870441280766</v>
          </cell>
          <cell r="CG205">
            <v>0.21437881195750674</v>
          </cell>
          <cell r="CH205">
            <v>0.88526140101730855</v>
          </cell>
          <cell r="CI205">
            <v>-3.3603054789797748E-2</v>
          </cell>
        </row>
        <row r="206">
          <cell r="A206" t="str">
            <v xml:space="preserve">    Central Government</v>
          </cell>
          <cell r="B206">
            <v>-144.05000000000001</v>
          </cell>
          <cell r="C206">
            <v>-42.379999999999967</v>
          </cell>
          <cell r="D206">
            <v>-210.84000000000003</v>
          </cell>
          <cell r="E206">
            <v>-197.09999999999994</v>
          </cell>
          <cell r="F206">
            <v>-516.64</v>
          </cell>
          <cell r="G206">
            <v>-421.04339999999996</v>
          </cell>
          <cell r="H206">
            <v>-705.76170000000013</v>
          </cell>
          <cell r="I206">
            <v>-374.57400000000007</v>
          </cell>
          <cell r="J206">
            <v>-698.1255000000001</v>
          </cell>
          <cell r="K206">
            <v>-691.13199999999983</v>
          </cell>
          <cell r="L206">
            <v>-766.91180000000008</v>
          </cell>
          <cell r="M206">
            <v>-277.61980000000011</v>
          </cell>
          <cell r="N206">
            <v>-279.24430000000001</v>
          </cell>
          <cell r="O206">
            <v>-689.68880000000013</v>
          </cell>
          <cell r="P206">
            <v>-547.0326</v>
          </cell>
          <cell r="Q206">
            <v>-54.750500000000045</v>
          </cell>
          <cell r="R206">
            <v>-210.11990000000003</v>
          </cell>
          <cell r="S206">
            <v>-64.808900000000051</v>
          </cell>
          <cell r="T206">
            <v>-294.75279999999992</v>
          </cell>
          <cell r="U206">
            <v>-133.01869999999985</v>
          </cell>
          <cell r="V206">
            <v>-194.13489999999967</v>
          </cell>
          <cell r="W206">
            <v>-11.57280000000037</v>
          </cell>
          <cell r="X206">
            <v>-174.31459999999993</v>
          </cell>
          <cell r="Y206">
            <v>-320.72099355899991</v>
          </cell>
          <cell r="Z206">
            <v>-807.65890000000013</v>
          </cell>
          <cell r="AA206">
            <v>-785.7501400000001</v>
          </cell>
          <cell r="AB206">
            <v>-843.92879999999991</v>
          </cell>
          <cell r="AC206">
            <v>-683.01139999799977</v>
          </cell>
          <cell r="AD206">
            <v>-497.80030000100021</v>
          </cell>
          <cell r="AE206">
            <v>-467.19002087699971</v>
          </cell>
          <cell r="AF206">
            <v>-736.78458087000013</v>
          </cell>
          <cell r="AG206">
            <v>-399.14524363499982</v>
          </cell>
          <cell r="AH206">
            <v>-487.44442386499964</v>
          </cell>
          <cell r="AI206">
            <v>49.459630456000468</v>
          </cell>
          <cell r="AJ206">
            <v>-232.05675299799998</v>
          </cell>
          <cell r="AK206">
            <v>1380.072660391</v>
          </cell>
          <cell r="AL206">
            <v>800.78977273199962</v>
          </cell>
          <cell r="AM206">
            <v>630.42467019100013</v>
          </cell>
          <cell r="AN206">
            <v>775.30591859299943</v>
          </cell>
          <cell r="AO206">
            <v>1283.2329829390005</v>
          </cell>
          <cell r="AP206">
            <v>1380.4897335079995</v>
          </cell>
          <cell r="AQ206">
            <v>1391.0056153249998</v>
          </cell>
          <cell r="AR206">
            <v>1393.0736000000002</v>
          </cell>
          <cell r="AS206">
            <v>1818.9008999999999</v>
          </cell>
          <cell r="AT206">
            <v>1143.9199999999998</v>
          </cell>
          <cell r="AU206">
            <v>1412.6</v>
          </cell>
          <cell r="AV206">
            <v>769.20000000000016</v>
          </cell>
          <cell r="AW206">
            <v>2813.7850237114599</v>
          </cell>
          <cell r="AX206">
            <v>1988.8522210600004</v>
          </cell>
          <cell r="AY206">
            <v>2600.1623128699994</v>
          </cell>
          <cell r="AZ206">
            <v>2764.8760107199992</v>
          </cell>
          <cell r="BA206">
            <v>2398.84226691</v>
          </cell>
          <cell r="BB206">
            <v>3029.0898032300001</v>
          </cell>
          <cell r="BC206">
            <v>3222.8782851399997</v>
          </cell>
          <cell r="BD206">
            <v>3278.7549104999998</v>
          </cell>
          <cell r="BE206">
            <v>3346.9653598799996</v>
          </cell>
          <cell r="BF206">
            <v>2679.5076201800016</v>
          </cell>
          <cell r="BG206">
            <v>2764.8760107199992</v>
          </cell>
          <cell r="BH206">
            <v>3222.8782851399997</v>
          </cell>
          <cell r="BI206">
            <v>2679.5076201800016</v>
          </cell>
          <cell r="BJ206">
            <v>3639.9034452210749</v>
          </cell>
          <cell r="BK206">
            <v>3988.3276030315928</v>
          </cell>
          <cell r="BL206">
            <v>5997.3930519709838</v>
          </cell>
          <cell r="BM206">
            <v>6934.8317077613801</v>
          </cell>
          <cell r="BN206">
            <v>7813.376400918296</v>
          </cell>
          <cell r="BO206">
            <v>1380.072660391</v>
          </cell>
          <cell r="BP206">
            <v>2813.7850237114599</v>
          </cell>
          <cell r="BQ206">
            <v>3639.9034452210749</v>
          </cell>
          <cell r="BR206">
            <v>7812.3901736798198</v>
          </cell>
          <cell r="BS206">
            <v>7834.9800514965582</v>
          </cell>
          <cell r="BU206">
            <v>1.9186864088451532</v>
          </cell>
          <cell r="BV206">
            <v>3.9773872582163294</v>
          </cell>
          <cell r="BW206">
            <v>3.3467701013578823</v>
          </cell>
          <cell r="BX206">
            <v>1.0388673034898486</v>
          </cell>
          <cell r="BY206">
            <v>2.5661742602682671</v>
          </cell>
          <cell r="BZ206">
            <v>1.3169412471329198</v>
          </cell>
          <cell r="CA206">
            <v>1.3423907442653351</v>
          </cell>
          <cell r="CB206">
            <v>0.29359685070039299</v>
          </cell>
          <cell r="CD206">
            <v>0.15525259206655928</v>
          </cell>
          <cell r="CE206">
            <v>5.3030318816255519</v>
          </cell>
          <cell r="CF206">
            <v>1.0388673034898486</v>
          </cell>
          <cell r="CG206">
            <v>0.29359685070039299</v>
          </cell>
          <cell r="CH206">
            <v>1.1463179700376154</v>
          </cell>
          <cell r="CI206">
            <v>2.8915450092141803E-3</v>
          </cell>
        </row>
        <row r="207">
          <cell r="A207" t="str">
            <v xml:space="preserve">    Rest of public sector</v>
          </cell>
          <cell r="B207">
            <v>728.79</v>
          </cell>
          <cell r="C207">
            <v>798.39999999999986</v>
          </cell>
          <cell r="D207">
            <v>853.66000000000008</v>
          </cell>
          <cell r="E207">
            <v>611.63000000000011</v>
          </cell>
          <cell r="F207">
            <v>755.04999999999973</v>
          </cell>
          <cell r="G207">
            <v>378.55999999999995</v>
          </cell>
          <cell r="H207">
            <v>634.48000000000013</v>
          </cell>
          <cell r="I207">
            <v>705.79999999999984</v>
          </cell>
          <cell r="J207">
            <v>811.50000000000023</v>
          </cell>
          <cell r="K207">
            <v>833.31999999999994</v>
          </cell>
          <cell r="L207">
            <v>490.99999999999977</v>
          </cell>
          <cell r="M207">
            <v>570.09999999999991</v>
          </cell>
          <cell r="N207">
            <v>570.09999999999991</v>
          </cell>
          <cell r="O207">
            <v>1327.5000000000002</v>
          </cell>
          <cell r="P207">
            <v>975.90000000000009</v>
          </cell>
          <cell r="Q207">
            <v>679.10000000000014</v>
          </cell>
          <cell r="R207">
            <v>737.54000000000019</v>
          </cell>
          <cell r="S207">
            <v>867.99999999999955</v>
          </cell>
          <cell r="T207">
            <v>903.80000000000018</v>
          </cell>
          <cell r="U207">
            <v>1235.42</v>
          </cell>
          <cell r="V207">
            <v>1371.1999999999998</v>
          </cell>
          <cell r="W207">
            <v>1561.13</v>
          </cell>
          <cell r="X207">
            <v>1224.1999999999998</v>
          </cell>
          <cell r="Y207">
            <v>1430.27</v>
          </cell>
          <cell r="Z207">
            <v>1629.3000000000002</v>
          </cell>
          <cell r="AA207">
            <v>2050.98</v>
          </cell>
          <cell r="AB207">
            <v>1668.9899999999993</v>
          </cell>
          <cell r="AC207">
            <v>1427.5600000000004</v>
          </cell>
          <cell r="AD207">
            <v>1182.6599999999994</v>
          </cell>
          <cell r="AE207">
            <v>1816.9399999999996</v>
          </cell>
          <cell r="AF207">
            <v>1716.0999999999997</v>
          </cell>
          <cell r="AG207">
            <v>2120.5599999999995</v>
          </cell>
          <cell r="AH207">
            <v>2713.08</v>
          </cell>
          <cell r="AI207">
            <v>2687.7000000000003</v>
          </cell>
          <cell r="AJ207">
            <v>1981.3</v>
          </cell>
          <cell r="AK207">
            <v>2933.8199999999993</v>
          </cell>
          <cell r="AL207">
            <v>2729.5</v>
          </cell>
          <cell r="AM207">
            <v>3275.12</v>
          </cell>
          <cell r="AN207">
            <v>3380.1000000000008</v>
          </cell>
          <cell r="AO207">
            <v>2590.1</v>
          </cell>
          <cell r="AP207">
            <v>2762.9999999999995</v>
          </cell>
          <cell r="AQ207">
            <v>3276.1999999999994</v>
          </cell>
          <cell r="AR207">
            <v>2753.5</v>
          </cell>
          <cell r="AS207">
            <v>3298.0000000000005</v>
          </cell>
          <cell r="AT207">
            <v>3770.8</v>
          </cell>
          <cell r="AU207">
            <v>3383.8999999999996</v>
          </cell>
          <cell r="AV207">
            <v>3253.2</v>
          </cell>
          <cell r="AW207">
            <v>2699.8387354368001</v>
          </cell>
          <cell r="AX207">
            <v>1409.4382066300002</v>
          </cell>
          <cell r="AY207">
            <v>2214.5112998499999</v>
          </cell>
          <cell r="AZ207">
            <v>2243.4064016899997</v>
          </cell>
          <cell r="BA207">
            <v>2364.0518864399996</v>
          </cell>
          <cell r="BB207">
            <v>2115.9102618899997</v>
          </cell>
          <cell r="BC207">
            <v>2333.0578598600005</v>
          </cell>
          <cell r="BD207">
            <v>1904.7398630700002</v>
          </cell>
          <cell r="BE207">
            <v>2196.5184814600007</v>
          </cell>
          <cell r="BF207">
            <v>2183.1124989700002</v>
          </cell>
          <cell r="BG207">
            <v>2243.4064016899997</v>
          </cell>
          <cell r="BH207">
            <v>2333.0578598600005</v>
          </cell>
          <cell r="BI207">
            <v>2183.1124989700002</v>
          </cell>
          <cell r="BJ207">
            <v>3055.7244249940713</v>
          </cell>
          <cell r="BK207">
            <v>3208.5313210161212</v>
          </cell>
          <cell r="BL207">
            <v>4140.9745115914457</v>
          </cell>
          <cell r="BM207">
            <v>4454.2180496542642</v>
          </cell>
          <cell r="BN207">
            <v>4811.1232831414463</v>
          </cell>
          <cell r="BO207">
            <v>2933.8199999999993</v>
          </cell>
          <cell r="BP207">
            <v>2699.8387354368001</v>
          </cell>
          <cell r="BQ207">
            <v>3055.7244249940713</v>
          </cell>
          <cell r="BR207">
            <v>4810.6186056125262</v>
          </cell>
          <cell r="BS207">
            <v>4363.8570721731285</v>
          </cell>
          <cell r="BU207">
            <v>1.0252368198730983</v>
          </cell>
          <cell r="BV207">
            <v>0.80314154567569651</v>
          </cell>
          <cell r="BW207">
            <v>0.38985949548115073</v>
          </cell>
          <cell r="BX207">
            <v>-7.9753108426283581E-2</v>
          </cell>
          <cell r="BY207">
            <v>-0.33628993175054012</v>
          </cell>
          <cell r="BZ207">
            <v>-0.28787685127281581</v>
          </cell>
          <cell r="CA207">
            <v>-0.42104792113875034</v>
          </cell>
          <cell r="CB207">
            <v>0.13181738778916108</v>
          </cell>
          <cell r="CD207">
            <v>1.5088054727240841</v>
          </cell>
          <cell r="CE207">
            <v>1.0512350814881102</v>
          </cell>
          <cell r="CF207">
            <v>-7.9753108426283581E-2</v>
          </cell>
          <cell r="CG207">
            <v>0.13181738778916108</v>
          </cell>
          <cell r="CH207">
            <v>0.57429726524565772</v>
          </cell>
          <cell r="CI207">
            <v>-9.2869871853520691E-2</v>
          </cell>
        </row>
        <row r="208">
          <cell r="A208" t="str">
            <v xml:space="preserve">  Fogafín</v>
          </cell>
          <cell r="B208">
            <v>-21.2</v>
          </cell>
          <cell r="C208">
            <v>-21.2</v>
          </cell>
          <cell r="D208">
            <v>-21.2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20</v>
          </cell>
          <cell r="AK208">
            <v>25.3</v>
          </cell>
          <cell r="AL208">
            <v>-37.1</v>
          </cell>
          <cell r="AM208">
            <v>34.38009999999997</v>
          </cell>
          <cell r="AN208">
            <v>54.8</v>
          </cell>
          <cell r="AO208">
            <v>-198.89737659599996</v>
          </cell>
          <cell r="AP208">
            <v>-287.2</v>
          </cell>
          <cell r="AQ208">
            <v>-315.60000000000002</v>
          </cell>
          <cell r="AR208">
            <v>510.55299999999988</v>
          </cell>
          <cell r="AS208">
            <v>1491.4390000000003</v>
          </cell>
          <cell r="AT208">
            <v>2284.5</v>
          </cell>
          <cell r="AU208">
            <v>2494.1374545000008</v>
          </cell>
          <cell r="AV208">
            <v>2645.6723678030999</v>
          </cell>
          <cell r="AW208">
            <v>3048.1424060000004</v>
          </cell>
          <cell r="AX208">
            <v>3463.5370000000003</v>
          </cell>
          <cell r="AY208">
            <v>3895.6403464665495</v>
          </cell>
          <cell r="AZ208">
            <v>3649.3858542334001</v>
          </cell>
          <cell r="BA208">
            <v>3852.1325820409397</v>
          </cell>
          <cell r="BB208">
            <v>3952.4402667898298</v>
          </cell>
          <cell r="BC208">
            <v>3932.2763768531599</v>
          </cell>
          <cell r="BD208">
            <v>4035.7669999999994</v>
          </cell>
          <cell r="BE208">
            <v>4029.6545976972502</v>
          </cell>
          <cell r="BF208">
            <v>3945.4390000000003</v>
          </cell>
          <cell r="BG208">
            <v>3649.3858542334001</v>
          </cell>
          <cell r="BH208">
            <v>3932.2763768531599</v>
          </cell>
          <cell r="BI208">
            <v>3945.4390000000003</v>
          </cell>
          <cell r="BJ208">
            <v>4824.5221180073704</v>
          </cell>
          <cell r="BK208">
            <v>4652.0971180073702</v>
          </cell>
          <cell r="BL208">
            <v>4479.67211800737</v>
          </cell>
          <cell r="BM208">
            <v>4307.2471180073699</v>
          </cell>
          <cell r="BN208">
            <v>4134.8221180073697</v>
          </cell>
          <cell r="BO208">
            <v>25.3</v>
          </cell>
          <cell r="BP208">
            <v>3048.1424060000004</v>
          </cell>
          <cell r="BQ208">
            <v>4824.5221180073704</v>
          </cell>
          <cell r="BR208">
            <v>4134.8221180073706</v>
          </cell>
          <cell r="BS208">
            <v>3719.8117522613743</v>
          </cell>
          <cell r="BX208">
            <v>119.47993699604744</v>
          </cell>
          <cell r="BY208">
            <v>65.594632376521901</v>
          </cell>
          <cell r="BZ208">
            <v>13.459684337304054</v>
          </cell>
          <cell r="CA208">
            <v>0.7270470562486322</v>
          </cell>
          <cell r="CB208">
            <v>0.58277451490150933</v>
          </cell>
          <cell r="CF208">
            <v>119.47993699604744</v>
          </cell>
          <cell r="CG208">
            <v>0.58277451490150933</v>
          </cell>
          <cell r="CH208">
            <v>-0.1429571640734566</v>
          </cell>
          <cell r="CI208">
            <v>-0.10036958154465803</v>
          </cell>
        </row>
        <row r="209">
          <cell r="A209" t="str">
            <v xml:space="preserve">  Credit to the private sector</v>
          </cell>
          <cell r="B209">
            <v>16479.670000000002</v>
          </cell>
          <cell r="C209">
            <v>17919.04</v>
          </cell>
          <cell r="D209">
            <v>19985.300000000003</v>
          </cell>
          <cell r="E209">
            <v>21458.940000000002</v>
          </cell>
          <cell r="F209">
            <v>23213.279999999999</v>
          </cell>
          <cell r="G209">
            <v>25016.34</v>
          </cell>
          <cell r="H209">
            <v>27168.639999999999</v>
          </cell>
          <cell r="I209">
            <v>29140.3</v>
          </cell>
          <cell r="J209">
            <v>30937.1</v>
          </cell>
          <cell r="K209">
            <v>32719.5</v>
          </cell>
          <cell r="L209">
            <v>34154.9</v>
          </cell>
          <cell r="M209">
            <v>36502.14</v>
          </cell>
          <cell r="N209">
            <v>36502.14</v>
          </cell>
          <cell r="O209">
            <v>37315.56</v>
          </cell>
          <cell r="P209">
            <v>37821.919999999998</v>
          </cell>
          <cell r="Q209">
            <v>38237.85</v>
          </cell>
          <cell r="R209">
            <v>39069.599999999999</v>
          </cell>
          <cell r="S209">
            <v>39683.49</v>
          </cell>
          <cell r="T209">
            <v>40775.86</v>
          </cell>
          <cell r="U209">
            <v>41552.5</v>
          </cell>
          <cell r="V209">
            <v>42786.439999999995</v>
          </cell>
          <cell r="W209">
            <v>43692.100000000006</v>
          </cell>
          <cell r="X209">
            <v>44747.57</v>
          </cell>
          <cell r="Y209">
            <v>45625.3</v>
          </cell>
          <cell r="Z209">
            <v>46255.82</v>
          </cell>
          <cell r="AA209">
            <v>46854.38</v>
          </cell>
          <cell r="AB209">
            <v>47537.9</v>
          </cell>
          <cell r="AC209">
            <v>48602.899999999994</v>
          </cell>
          <cell r="AD209">
            <v>49734</v>
          </cell>
          <cell r="AE209">
            <v>49524.9</v>
          </cell>
          <cell r="AF209">
            <v>50276.200000000004</v>
          </cell>
          <cell r="AG209">
            <v>50798.98</v>
          </cell>
          <cell r="AH209">
            <v>51841.3</v>
          </cell>
          <cell r="AI209">
            <v>51351.64</v>
          </cell>
          <cell r="AJ209">
            <v>51320.46</v>
          </cell>
          <cell r="AK209">
            <v>50543.7</v>
          </cell>
          <cell r="AL209">
            <v>50959.68</v>
          </cell>
          <cell r="AM209">
            <v>50465.1</v>
          </cell>
          <cell r="AN209">
            <v>50317.1</v>
          </cell>
          <cell r="AO209">
            <v>49801.5</v>
          </cell>
          <cell r="AP209">
            <v>50061.380000000005</v>
          </cell>
          <cell r="AQ209">
            <v>50235.1</v>
          </cell>
          <cell r="AR209">
            <v>50038</v>
          </cell>
          <cell r="AS209">
            <v>49368.4</v>
          </cell>
          <cell r="AT209">
            <v>49876.600000000006</v>
          </cell>
          <cell r="AU209">
            <v>49268.200000000004</v>
          </cell>
          <cell r="AV209">
            <v>50143.5</v>
          </cell>
          <cell r="AW209">
            <v>49272.5786291021</v>
          </cell>
          <cell r="AX209">
            <v>48230.474367609997</v>
          </cell>
          <cell r="AY209">
            <v>47238.752306109986</v>
          </cell>
          <cell r="AZ209">
            <v>46662.501398780005</v>
          </cell>
          <cell r="BA209">
            <v>46740.505164339993</v>
          </cell>
          <cell r="BB209">
            <v>46237.087569490002</v>
          </cell>
          <cell r="BC209">
            <v>46287.313970659998</v>
          </cell>
          <cell r="BD209">
            <v>46269.744475289997</v>
          </cell>
          <cell r="BE209">
            <v>45804.790358969993</v>
          </cell>
          <cell r="BF209">
            <v>46151.345022299996</v>
          </cell>
          <cell r="BG209">
            <v>46662.501398780005</v>
          </cell>
          <cell r="BH209">
            <v>46287.313970659998</v>
          </cell>
          <cell r="BI209">
            <v>46151.345022299996</v>
          </cell>
          <cell r="BJ209">
            <v>45556.388770445461</v>
          </cell>
          <cell r="BK209">
            <v>45304.758209164807</v>
          </cell>
          <cell r="BL209">
            <v>45049.391195973236</v>
          </cell>
          <cell r="BM209">
            <v>46022.595246879922</v>
          </cell>
          <cell r="BN209">
            <v>51019.426532084355</v>
          </cell>
          <cell r="BO209">
            <v>50543.7</v>
          </cell>
          <cell r="BP209">
            <v>49272.5786291021</v>
          </cell>
          <cell r="BQ209">
            <v>45556.388770445461</v>
          </cell>
          <cell r="BR209">
            <v>51020.917436851749</v>
          </cell>
          <cell r="BS209">
            <v>60798.807904656212</v>
          </cell>
          <cell r="BU209">
            <v>5.8462826502643006E-2</v>
          </cell>
          <cell r="BV209">
            <v>1.4340261161557066E-2</v>
          </cell>
          <cell r="BW209">
            <v>-3.789835517242035E-2</v>
          </cell>
          <cell r="BX209">
            <v>-2.5148957652445292E-2</v>
          </cell>
          <cell r="BY209">
            <v>-7.2631344040495094E-2</v>
          </cell>
          <cell r="BZ209">
            <v>-7.8586208235675858E-2</v>
          </cell>
          <cell r="CA209">
            <v>-7.4689433074828893E-2</v>
          </cell>
          <cell r="CB209">
            <v>-7.5421054916369412E-2</v>
          </cell>
          <cell r="CD209">
            <v>0.24993493532160049</v>
          </cell>
          <cell r="CE209">
            <v>0.10779983912434532</v>
          </cell>
          <cell r="CF209">
            <v>-2.5148957652445292E-2</v>
          </cell>
          <cell r="CG209">
            <v>-7.5421054916369412E-2</v>
          </cell>
          <cell r="CH209">
            <v>0.1199508743755251</v>
          </cell>
          <cell r="CI209">
            <v>0.19164474021672562</v>
          </cell>
        </row>
        <row r="210">
          <cell r="A210" t="str">
            <v xml:space="preserve">  MLT foreign liab. (-)</v>
          </cell>
          <cell r="B210">
            <v>-1178.4363500000002</v>
          </cell>
          <cell r="C210">
            <v>-1360.33926</v>
          </cell>
          <cell r="D210">
            <v>-1336.44237</v>
          </cell>
          <cell r="E210">
            <v>-1618.5009120000002</v>
          </cell>
          <cell r="F210">
            <v>-1601.175009</v>
          </cell>
          <cell r="G210">
            <v>-1847.5195410000001</v>
          </cell>
          <cell r="H210">
            <v>-2059.5790259999999</v>
          </cell>
          <cell r="I210">
            <v>-2133.3534999999997</v>
          </cell>
          <cell r="J210">
            <v>-2207.2402379999999</v>
          </cell>
          <cell r="K210">
            <v>-2252.390343</v>
          </cell>
          <cell r="L210">
            <v>-2231.8109800000002</v>
          </cell>
          <cell r="M210">
            <v>-2675.6067000000003</v>
          </cell>
          <cell r="N210">
            <v>-2781.0325239387239</v>
          </cell>
          <cell r="O210">
            <v>-2845.4038399999999</v>
          </cell>
          <cell r="P210">
            <v>-2761.7204159999997</v>
          </cell>
          <cell r="Q210">
            <v>-2709.1894080000002</v>
          </cell>
          <cell r="R210">
            <v>-2748.7132080000001</v>
          </cell>
          <cell r="S210">
            <v>-2759.3568899999996</v>
          </cell>
          <cell r="T210">
            <v>-2789.6413600000001</v>
          </cell>
          <cell r="U210">
            <v>-2926.1076390000003</v>
          </cell>
          <cell r="V210">
            <v>-3105.5004100000001</v>
          </cell>
          <cell r="W210">
            <v>-3195.6230339999997</v>
          </cell>
          <cell r="X210">
            <v>-3243.4058799999998</v>
          </cell>
          <cell r="Y210">
            <v>-3360.9277439999996</v>
          </cell>
          <cell r="Z210">
            <v>-3492.6888959999997</v>
          </cell>
          <cell r="AA210">
            <v>-3465.3273300000001</v>
          </cell>
          <cell r="AB210">
            <v>-3529.1518649999998</v>
          </cell>
          <cell r="AC210">
            <v>-3266.4426410000001</v>
          </cell>
          <cell r="AD210">
            <v>-3325.1361250000004</v>
          </cell>
          <cell r="AE210">
            <v>-3277.200225</v>
          </cell>
          <cell r="AF210">
            <v>-3259.5789800000002</v>
          </cell>
          <cell r="AG210">
            <v>-3454.9847760000002</v>
          </cell>
          <cell r="AH210">
            <v>-3709.3020120000001</v>
          </cell>
          <cell r="AI210">
            <v>-3771.2348160000006</v>
          </cell>
          <cell r="AJ210">
            <v>-3683.1436160000003</v>
          </cell>
          <cell r="AK210">
            <v>-3408.14824727</v>
          </cell>
          <cell r="AL210">
            <v>-3565.8713647900004</v>
          </cell>
          <cell r="AM210">
            <v>-3499.5678726400001</v>
          </cell>
          <cell r="AN210">
            <v>-3439.5693826200004</v>
          </cell>
          <cell r="AO210">
            <v>-3569.1248356399997</v>
          </cell>
          <cell r="AP210">
            <v>-3760.3840461600003</v>
          </cell>
          <cell r="AQ210">
            <v>-3893.0502288600001</v>
          </cell>
          <cell r="AR210">
            <v>-4078.7888471000001</v>
          </cell>
          <cell r="AS210">
            <v>-4248.5852162599995</v>
          </cell>
          <cell r="AT210">
            <v>-4367.3720168099999</v>
          </cell>
          <cell r="AU210">
            <v>-4090.029785756296</v>
          </cell>
          <cell r="AV210">
            <v>-3731.9389776237167</v>
          </cell>
          <cell r="AW210">
            <v>-3609.3780196518705</v>
          </cell>
          <cell r="AX210">
            <v>-3712.0885675284699</v>
          </cell>
          <cell r="AY210">
            <v>-3556.5465614372929</v>
          </cell>
          <cell r="AZ210">
            <v>-3437.9692892154803</v>
          </cell>
          <cell r="BA210">
            <v>-3408.0118870348156</v>
          </cell>
          <cell r="BB210">
            <v>-3582.8458121577073</v>
          </cell>
          <cell r="BC210">
            <v>-3633.9434025033888</v>
          </cell>
          <cell r="BD210">
            <v>-5144.7595055309994</v>
          </cell>
          <cell r="BE210">
            <v>-5086.4447828199991</v>
          </cell>
          <cell r="BF210">
            <v>-5091.1276041396004</v>
          </cell>
          <cell r="BG210">
            <v>-3437.9692892154803</v>
          </cell>
          <cell r="BH210">
            <v>-3633.9434025033888</v>
          </cell>
          <cell r="BI210">
            <v>-5091.1276041396004</v>
          </cell>
          <cell r="BJ210">
            <v>-3520.8469967190103</v>
          </cell>
          <cell r="BK210">
            <v>-3382.8046358354636</v>
          </cell>
          <cell r="BL210">
            <v>-3092.0634449519162</v>
          </cell>
          <cell r="BM210">
            <v>-2510.414264068369</v>
          </cell>
          <cell r="BN210">
            <v>-2877.2811731848219</v>
          </cell>
          <cell r="BO210">
            <v>-3408.14824727</v>
          </cell>
          <cell r="BP210">
            <v>-3609.3780196518705</v>
          </cell>
          <cell r="BQ210">
            <v>-3520.8469967190103</v>
          </cell>
          <cell r="BR210">
            <v>-2877.2811731848233</v>
          </cell>
          <cell r="BS210">
            <v>-2744.6891478209973</v>
          </cell>
          <cell r="BU210">
            <v>2.5383572542860611E-2</v>
          </cell>
          <cell r="BV210">
            <v>0.18791955375872704</v>
          </cell>
          <cell r="BW210">
            <v>0.17741073729803358</v>
          </cell>
          <cell r="BX210">
            <v>5.9043726323542378E-2</v>
          </cell>
          <cell r="BY210">
            <v>4.6520166524488538E-4</v>
          </cell>
          <cell r="BZ210">
            <v>6.6556250529674066E-2</v>
          </cell>
          <cell r="CA210">
            <v>0.1657187857008442</v>
          </cell>
          <cell r="CB210">
            <v>2.4528055097259971E-2</v>
          </cell>
          <cell r="CD210">
            <v>0.25613669004491557</v>
          </cell>
          <cell r="CE210">
            <v>1.4049841849262945E-2</v>
          </cell>
          <cell r="CF210">
            <v>5.9043726323542378E-2</v>
          </cell>
          <cell r="CG210">
            <v>2.4528055097259971E-2</v>
          </cell>
          <cell r="CH210">
            <v>0.18278721686398469</v>
          </cell>
          <cell r="CI210">
            <v>4.6082401191629652E-2</v>
          </cell>
        </row>
        <row r="211">
          <cell r="A211" t="str">
            <v xml:space="preserve">  Other assets (net)</v>
          </cell>
          <cell r="B211">
            <v>-1984.869999999999</v>
          </cell>
          <cell r="C211">
            <v>-1996.5200000000013</v>
          </cell>
          <cell r="D211">
            <v>-1971.5400000000018</v>
          </cell>
          <cell r="E211">
            <v>-1222.9908999999998</v>
          </cell>
          <cell r="F211">
            <v>-1485.5800000000008</v>
          </cell>
          <cell r="G211">
            <v>-1537.3103999999967</v>
          </cell>
          <cell r="H211">
            <v>-1592.3973000000005</v>
          </cell>
          <cell r="I211">
            <v>-2033.7148999999972</v>
          </cell>
          <cell r="J211">
            <v>-2327.2005000000008</v>
          </cell>
          <cell r="K211">
            <v>-1868.6310000000003</v>
          </cell>
          <cell r="L211">
            <v>-1753.7001999999975</v>
          </cell>
          <cell r="M211">
            <v>-874.09619999999632</v>
          </cell>
          <cell r="N211">
            <v>-1316.3667000000023</v>
          </cell>
          <cell r="O211">
            <v>-1943.4031999999952</v>
          </cell>
          <cell r="P211">
            <v>-1862.2324000000044</v>
          </cell>
          <cell r="Q211">
            <v>-1513.6105000000007</v>
          </cell>
          <cell r="R211">
            <v>-2098.9671000000035</v>
          </cell>
          <cell r="S211">
            <v>-2060.7870999999977</v>
          </cell>
          <cell r="T211">
            <v>-1920.0342000000037</v>
          </cell>
          <cell r="U211">
            <v>-1814.0442999999959</v>
          </cell>
          <cell r="V211">
            <v>-1963.2180999999982</v>
          </cell>
          <cell r="W211">
            <v>-2130.8882000000121</v>
          </cell>
          <cell r="X211">
            <v>-2139.8264000000036</v>
          </cell>
          <cell r="Y211">
            <v>-740.58124799100187</v>
          </cell>
          <cell r="Z211">
            <v>-940.8011000000115</v>
          </cell>
          <cell r="AA211">
            <v>-1285.2536079400015</v>
          </cell>
          <cell r="AB211">
            <v>-1653.5402000000031</v>
          </cell>
          <cell r="AC211">
            <v>-1388.4872356219948</v>
          </cell>
          <cell r="AD211">
            <v>-1564.075255998996</v>
          </cell>
          <cell r="AE211">
            <v>-1738.1099791230008</v>
          </cell>
          <cell r="AF211">
            <v>-1569.3154191300036</v>
          </cell>
          <cell r="AG211">
            <v>-2262.6797573649947</v>
          </cell>
          <cell r="AH211">
            <v>-2398.7455761349993</v>
          </cell>
          <cell r="AI211">
            <v>-2634.7496304560009</v>
          </cell>
          <cell r="AJ211">
            <v>-2293.1002470019976</v>
          </cell>
          <cell r="AK211">
            <v>-2571.652660390997</v>
          </cell>
          <cell r="AL211">
            <v>-1810.7337727320046</v>
          </cell>
          <cell r="AM211">
            <v>-1871.7247701910019</v>
          </cell>
          <cell r="AN211">
            <v>-2835.3109634430002</v>
          </cell>
          <cell r="AO211">
            <v>-2525.193606342993</v>
          </cell>
          <cell r="AP211">
            <v>-2469.4497335080123</v>
          </cell>
          <cell r="AQ211">
            <v>-3239.1906153250056</v>
          </cell>
          <cell r="AR211">
            <v>-3696.7006809999912</v>
          </cell>
          <cell r="AS211">
            <v>-4026.2199000000028</v>
          </cell>
          <cell r="AT211">
            <v>-4834.8636780000061</v>
          </cell>
          <cell r="AU211">
            <v>-3573.0108295000045</v>
          </cell>
          <cell r="AV211">
            <v>-3431.8921708030957</v>
          </cell>
          <cell r="AW211">
            <v>-3093.5890078999946</v>
          </cell>
          <cell r="AX211">
            <v>-2375.6867087172031</v>
          </cell>
          <cell r="AY211">
            <v>-3497.5759103765322</v>
          </cell>
          <cell r="AZ211">
            <v>-3703.4347336734045</v>
          </cell>
          <cell r="BA211">
            <v>-4320.0147896109193</v>
          </cell>
          <cell r="BB211">
            <v>-3588.3180748998402</v>
          </cell>
          <cell r="BC211">
            <v>-3504.1643550831386</v>
          </cell>
          <cell r="BD211">
            <v>-4291.067017639989</v>
          </cell>
          <cell r="BE211">
            <v>-3890.0421324972413</v>
          </cell>
          <cell r="BF211">
            <v>-4024.4280253299921</v>
          </cell>
          <cell r="BG211">
            <v>-3703.4347336734045</v>
          </cell>
          <cell r="BH211">
            <v>-3504.1643550831386</v>
          </cell>
          <cell r="BI211">
            <v>-4024.4280253299921</v>
          </cell>
          <cell r="BJ211">
            <v>-2122.9777315444098</v>
          </cell>
          <cell r="BK211">
            <v>-2107.3408720189509</v>
          </cell>
          <cell r="BL211">
            <v>-2091.7040124934883</v>
          </cell>
          <cell r="BM211">
            <v>-2076.0671529680276</v>
          </cell>
          <cell r="BN211">
            <v>-2060.4302934425668</v>
          </cell>
          <cell r="BO211">
            <v>-2571.652660390997</v>
          </cell>
          <cell r="BP211">
            <v>-3093.5890078999946</v>
          </cell>
          <cell r="BQ211">
            <v>-2122.9777315444098</v>
          </cell>
          <cell r="BR211">
            <v>-2060.4302934425687</v>
          </cell>
          <cell r="BS211">
            <v>-1997.5776133744494</v>
          </cell>
          <cell r="BU211">
            <v>0.71469128083066558</v>
          </cell>
          <cell r="BV211">
            <v>0.86362810997691075</v>
          </cell>
          <cell r="BW211">
            <v>1.0155800290376042</v>
          </cell>
          <cell r="BX211">
            <v>0.20295755937337279</v>
          </cell>
          <cell r="BY211">
            <v>0.30618291306439849</v>
          </cell>
          <cell r="BZ211">
            <v>8.1802453521725438E-2</v>
          </cell>
          <cell r="CA211">
            <v>0.16762326854379062</v>
          </cell>
          <cell r="CB211">
            <v>0.31374926464923658</v>
          </cell>
          <cell r="CD211">
            <v>0.15274629040716003</v>
          </cell>
          <cell r="CE211">
            <v>2.4724787690306775</v>
          </cell>
          <cell r="CF211">
            <v>0.20295755937337279</v>
          </cell>
          <cell r="CG211">
            <v>0.31374926464923658</v>
          </cell>
          <cell r="CH211">
            <v>2.9462126320250914E-2</v>
          </cell>
          <cell r="CI211">
            <v>3.0504637923520761E-2</v>
          </cell>
        </row>
        <row r="213">
          <cell r="A213" t="str">
            <v>Liabilities to the private sector</v>
          </cell>
          <cell r="B213">
            <v>14768.250000000002</v>
          </cell>
          <cell r="C213">
            <v>16238.9</v>
          </cell>
          <cell r="D213">
            <v>18016.25</v>
          </cell>
          <cell r="E213">
            <v>19743.13</v>
          </cell>
          <cell r="F213">
            <v>21018.559999999998</v>
          </cell>
          <cell r="G213">
            <v>22417.98</v>
          </cell>
          <cell r="H213">
            <v>23811.88</v>
          </cell>
          <cell r="I213">
            <v>25202.440000000002</v>
          </cell>
          <cell r="J213">
            <v>26521.200000000001</v>
          </cell>
          <cell r="K213">
            <v>28261.940000000002</v>
          </cell>
          <cell r="L213">
            <v>29682.82</v>
          </cell>
          <cell r="M213">
            <v>33259.31</v>
          </cell>
          <cell r="N213">
            <v>33259.31</v>
          </cell>
          <cell r="O213">
            <v>32682.2</v>
          </cell>
          <cell r="P213">
            <v>33545.240000000005</v>
          </cell>
          <cell r="Q213">
            <v>34500.07</v>
          </cell>
          <cell r="R213">
            <v>34603.5</v>
          </cell>
          <cell r="S213">
            <v>35296.639999999999</v>
          </cell>
          <cell r="T213">
            <v>36254.82</v>
          </cell>
          <cell r="U213">
            <v>36716.04</v>
          </cell>
          <cell r="V213">
            <v>37435.24</v>
          </cell>
          <cell r="W213">
            <v>38030.060000000005</v>
          </cell>
          <cell r="X213">
            <v>39267.340000000004</v>
          </cell>
          <cell r="Y213">
            <v>41293.139999999992</v>
          </cell>
          <cell r="Z213">
            <v>41322.340000000004</v>
          </cell>
          <cell r="AA213">
            <v>41958.240000000005</v>
          </cell>
          <cell r="AB213">
            <v>42085.020000000004</v>
          </cell>
          <cell r="AC213">
            <v>43227.540000000008</v>
          </cell>
          <cell r="AD213">
            <v>43444.520000000004</v>
          </cell>
          <cell r="AE213">
            <v>43774.5</v>
          </cell>
          <cell r="AF213">
            <v>44191.86</v>
          </cell>
          <cell r="AG213">
            <v>44646.3</v>
          </cell>
          <cell r="AH213">
            <v>44827.30000000001</v>
          </cell>
          <cell r="AI213">
            <v>44668.92</v>
          </cell>
          <cell r="AJ213">
            <v>44384.600000000006</v>
          </cell>
          <cell r="AK213">
            <v>45484.87999999999</v>
          </cell>
          <cell r="AL213">
            <v>46142.2</v>
          </cell>
          <cell r="AM213">
            <v>46305.5</v>
          </cell>
          <cell r="AN213">
            <v>46440.9</v>
          </cell>
          <cell r="AO213">
            <v>46148.5</v>
          </cell>
          <cell r="AP213">
            <v>46004.799999999996</v>
          </cell>
          <cell r="AQ213">
            <v>46052.24</v>
          </cell>
          <cell r="AR213">
            <v>45494.8</v>
          </cell>
          <cell r="AS213">
            <v>46164.7</v>
          </cell>
          <cell r="AT213">
            <v>45580.9</v>
          </cell>
          <cell r="AU213">
            <v>46142.6</v>
          </cell>
          <cell r="AV213">
            <v>47108.000000000007</v>
          </cell>
          <cell r="AW213">
            <v>48414.164345725592</v>
          </cell>
          <cell r="AX213">
            <v>47634.954021002792</v>
          </cell>
          <cell r="AY213">
            <v>46876.804897549999</v>
          </cell>
          <cell r="AZ213">
            <v>46630.554881150005</v>
          </cell>
          <cell r="BA213">
            <v>46356.770065650009</v>
          </cell>
          <cell r="BB213">
            <v>46351.296903579998</v>
          </cell>
          <cell r="BC213">
            <v>46892.231795730011</v>
          </cell>
          <cell r="BD213">
            <v>46310.623223590002</v>
          </cell>
          <cell r="BE213">
            <v>46192.991243470002</v>
          </cell>
          <cell r="BF213">
            <v>45628.267139399999</v>
          </cell>
          <cell r="BG213">
            <v>46630.554881150005</v>
          </cell>
          <cell r="BH213">
            <v>46892.231795730011</v>
          </cell>
          <cell r="BI213">
            <v>45628.267139399999</v>
          </cell>
          <cell r="BJ213">
            <v>48693.257016705349</v>
          </cell>
          <cell r="BK213">
            <v>51385.533215975614</v>
          </cell>
          <cell r="BL213">
            <v>53292.061020410096</v>
          </cell>
          <cell r="BM213">
            <v>55256.897933833839</v>
          </cell>
          <cell r="BN213">
            <v>59117.925790905894</v>
          </cell>
          <cell r="BO213">
            <v>45484.87999999999</v>
          </cell>
          <cell r="BP213">
            <v>48414.164345725592</v>
          </cell>
          <cell r="BQ213">
            <v>48693.257016705349</v>
          </cell>
          <cell r="BR213">
            <v>59117.925790905909</v>
          </cell>
          <cell r="BS213">
            <v>66075.768475659657</v>
          </cell>
          <cell r="BU213">
            <v>0.10350191113132401</v>
          </cell>
          <cell r="BV213">
            <v>5.2033489817130851E-2</v>
          </cell>
          <cell r="BW213">
            <v>1.6811184256022349E-2</v>
          </cell>
          <cell r="BX213">
            <v>6.4401276769898042E-2</v>
          </cell>
          <cell r="BY213">
            <v>4.0837899599275307E-3</v>
          </cell>
          <cell r="BZ213">
            <v>1.8239976942055591E-2</v>
          </cell>
          <cell r="CA213">
            <v>1.0391883310771899E-3</v>
          </cell>
          <cell r="CB213">
            <v>5.7646904527104414E-3</v>
          </cell>
          <cell r="CD213">
            <v>0.2415513130007807</v>
          </cell>
          <cell r="CE213">
            <v>0.1015117765323732</v>
          </cell>
          <cell r="CF213">
            <v>6.4401276769898042E-2</v>
          </cell>
          <cell r="CG213">
            <v>5.7646904527104414E-3</v>
          </cell>
          <cell r="CH213">
            <v>0.21408854968613289</v>
          </cell>
          <cell r="CI213">
            <v>0.1176942964704637</v>
          </cell>
        </row>
        <row r="215">
          <cell r="A215" t="str">
            <v xml:space="preserve">   Demand deposits</v>
          </cell>
          <cell r="B215">
            <v>2204.15</v>
          </cell>
          <cell r="C215">
            <v>2546.4500000000003</v>
          </cell>
          <cell r="D215">
            <v>2661.6499999999996</v>
          </cell>
          <cell r="E215">
            <v>3027.48</v>
          </cell>
          <cell r="F215">
            <v>2613.3999999999996</v>
          </cell>
          <cell r="G215">
            <v>2790.5</v>
          </cell>
          <cell r="H215">
            <v>2895.6</v>
          </cell>
          <cell r="I215">
            <v>3452.54</v>
          </cell>
          <cell r="J215">
            <v>3066.4</v>
          </cell>
          <cell r="K215">
            <v>3161.56</v>
          </cell>
          <cell r="L215">
            <v>3199.14</v>
          </cell>
          <cell r="M215">
            <v>4103.18</v>
          </cell>
          <cell r="N215">
            <v>4103.18</v>
          </cell>
          <cell r="O215">
            <v>3228.3</v>
          </cell>
          <cell r="P215">
            <v>3536.34</v>
          </cell>
          <cell r="Q215">
            <v>3320.44</v>
          </cell>
          <cell r="R215">
            <v>3424.88</v>
          </cell>
          <cell r="S215">
            <v>3592.64</v>
          </cell>
          <cell r="T215">
            <v>3481.78</v>
          </cell>
          <cell r="U215">
            <v>3477.1400000000003</v>
          </cell>
          <cell r="V215">
            <v>3553.54</v>
          </cell>
          <cell r="W215">
            <v>3569.5800000000004</v>
          </cell>
          <cell r="X215">
            <v>3816.44</v>
          </cell>
          <cell r="Y215">
            <v>4730.2</v>
          </cell>
          <cell r="Z215">
            <v>4006.14</v>
          </cell>
          <cell r="AA215">
            <v>3833.3</v>
          </cell>
          <cell r="AB215">
            <v>3855.9</v>
          </cell>
          <cell r="AC215">
            <v>3679.4399999999996</v>
          </cell>
          <cell r="AD215">
            <v>3719.6000000000004</v>
          </cell>
          <cell r="AE215">
            <v>3772.3999999999996</v>
          </cell>
          <cell r="AF215">
            <v>3638.7</v>
          </cell>
          <cell r="AG215">
            <v>3883.2000000000003</v>
          </cell>
          <cell r="AH215">
            <v>3817.9</v>
          </cell>
          <cell r="AI215">
            <v>3569.6</v>
          </cell>
          <cell r="AJ215">
            <v>3939.1</v>
          </cell>
          <cell r="AK215">
            <v>4407</v>
          </cell>
          <cell r="AL215">
            <v>3944.1</v>
          </cell>
          <cell r="AM215">
            <v>3640.3</v>
          </cell>
          <cell r="AN215">
            <v>3360.3</v>
          </cell>
          <cell r="AO215">
            <v>3514.7</v>
          </cell>
          <cell r="AP215">
            <v>3641.2000000000003</v>
          </cell>
          <cell r="AQ215">
            <v>3794.7000000000003</v>
          </cell>
          <cell r="AR215">
            <v>3902.1</v>
          </cell>
          <cell r="AS215">
            <v>3757</v>
          </cell>
          <cell r="AT215">
            <v>3634</v>
          </cell>
          <cell r="AU215">
            <v>3771.6</v>
          </cell>
          <cell r="AV215">
            <v>3888.1000000000004</v>
          </cell>
          <cell r="AW215">
            <v>5468.1353233051896</v>
          </cell>
          <cell r="AX215">
            <v>5199.0897368800006</v>
          </cell>
          <cell r="AY215">
            <v>5387.5839065500004</v>
          </cell>
          <cell r="AZ215">
            <v>5266.1064461399992</v>
          </cell>
          <cell r="BA215">
            <v>5426.7967846600004</v>
          </cell>
          <cell r="BB215">
            <v>5462.8613092999994</v>
          </cell>
          <cell r="BC215">
            <v>5619.9095279499998</v>
          </cell>
          <cell r="BD215">
            <v>5785.2971582400005</v>
          </cell>
          <cell r="BE215">
            <v>5627.2836710700003</v>
          </cell>
          <cell r="BF215">
            <v>5347.9704853599997</v>
          </cell>
          <cell r="BG215">
            <v>5266.1064461399992</v>
          </cell>
          <cell r="BH215">
            <v>5619.9095279499998</v>
          </cell>
          <cell r="BI215">
            <v>5347.9704853599997</v>
          </cell>
          <cell r="BJ215">
            <v>5707.209975031572</v>
          </cell>
          <cell r="BK215">
            <v>6022.7646641488736</v>
          </cell>
          <cell r="BL215">
            <v>6246.2238281027348</v>
          </cell>
          <cell r="BM215">
            <v>6476.5172510248276</v>
          </cell>
          <cell r="BN215">
            <v>6929.0582813403107</v>
          </cell>
          <cell r="BO215">
            <v>4407</v>
          </cell>
          <cell r="BP215">
            <v>5468.1353233051896</v>
          </cell>
          <cell r="BQ215">
            <v>5707.209975031572</v>
          </cell>
          <cell r="BR215">
            <v>6929.0582813403116</v>
          </cell>
          <cell r="BS215">
            <v>7744.5689209654975</v>
          </cell>
          <cell r="BU215">
            <v>-0.12853030420913403</v>
          </cell>
          <cell r="BV215">
            <v>5.9113561658361569E-3</v>
          </cell>
          <cell r="BW215">
            <v>-4.8167840959689956E-2</v>
          </cell>
          <cell r="BX215">
            <v>0.24078405339350795</v>
          </cell>
          <cell r="BY215">
            <v>0.56715366072672047</v>
          </cell>
          <cell r="BZ215">
            <v>0.48098915011726873</v>
          </cell>
          <cell r="CA215">
            <v>0.47164845496973018</v>
          </cell>
          <cell r="CB215">
            <v>4.3721421945694505E-2</v>
          </cell>
          <cell r="CD215">
            <v>0.15281318392076382</v>
          </cell>
          <cell r="CE215">
            <v>-6.8326920637605149E-2</v>
          </cell>
          <cell r="CF215">
            <v>0.24078405339350795</v>
          </cell>
          <cell r="CG215">
            <v>4.3721421945694505E-2</v>
          </cell>
          <cell r="CH215">
            <v>0.21408854968613289</v>
          </cell>
          <cell r="CI215">
            <v>0.11769429647046326</v>
          </cell>
        </row>
        <row r="216">
          <cell r="A216" t="str">
            <v xml:space="preserve">   Other liabilities</v>
          </cell>
          <cell r="B216">
            <v>12564.100000000002</v>
          </cell>
          <cell r="C216">
            <v>13692.449999999999</v>
          </cell>
          <cell r="D216">
            <v>15354.6</v>
          </cell>
          <cell r="E216">
            <v>16715.650000000001</v>
          </cell>
          <cell r="F216">
            <v>18405.16</v>
          </cell>
          <cell r="G216">
            <v>19627.48</v>
          </cell>
          <cell r="H216">
            <v>20916.280000000002</v>
          </cell>
          <cell r="I216">
            <v>21749.9</v>
          </cell>
          <cell r="J216">
            <v>23454.799999999999</v>
          </cell>
          <cell r="K216">
            <v>25100.38</v>
          </cell>
          <cell r="L216">
            <v>26483.68</v>
          </cell>
          <cell r="M216">
            <v>29156.13</v>
          </cell>
          <cell r="N216">
            <v>29156.13</v>
          </cell>
          <cell r="O216">
            <v>29453.9</v>
          </cell>
          <cell r="P216">
            <v>30008.9</v>
          </cell>
          <cell r="Q216">
            <v>31179.63</v>
          </cell>
          <cell r="R216">
            <v>31178.620000000003</v>
          </cell>
          <cell r="S216">
            <v>31704</v>
          </cell>
          <cell r="T216">
            <v>32773.040000000001</v>
          </cell>
          <cell r="U216">
            <v>33238.9</v>
          </cell>
          <cell r="V216">
            <v>33881.699999999997</v>
          </cell>
          <cell r="W216">
            <v>34460.480000000003</v>
          </cell>
          <cell r="X216">
            <v>35450.9</v>
          </cell>
          <cell r="Y216">
            <v>36562.939999999995</v>
          </cell>
          <cell r="Z216">
            <v>37316.200000000004</v>
          </cell>
          <cell r="AA216">
            <v>38124.94</v>
          </cell>
          <cell r="AB216">
            <v>38229.120000000003</v>
          </cell>
          <cell r="AC216">
            <v>39548.100000000006</v>
          </cell>
          <cell r="AD216">
            <v>39724.920000000006</v>
          </cell>
          <cell r="AE216">
            <v>40002.1</v>
          </cell>
          <cell r="AF216">
            <v>40553.160000000003</v>
          </cell>
          <cell r="AG216">
            <v>40763.100000000006</v>
          </cell>
          <cell r="AH216">
            <v>41009.400000000009</v>
          </cell>
          <cell r="AI216">
            <v>41099.32</v>
          </cell>
          <cell r="AJ216">
            <v>40445.500000000007</v>
          </cell>
          <cell r="AK216">
            <v>41077.87999999999</v>
          </cell>
          <cell r="AL216">
            <v>42198.1</v>
          </cell>
          <cell r="AM216">
            <v>42665.2</v>
          </cell>
          <cell r="AN216">
            <v>43080.6</v>
          </cell>
          <cell r="AO216">
            <v>42633.8</v>
          </cell>
          <cell r="AP216">
            <v>42363.6</v>
          </cell>
          <cell r="AQ216">
            <v>42257.54</v>
          </cell>
          <cell r="AR216">
            <v>41592.700000000004</v>
          </cell>
          <cell r="AS216">
            <v>42407.7</v>
          </cell>
          <cell r="AT216">
            <v>41946.9</v>
          </cell>
          <cell r="AU216">
            <v>42371</v>
          </cell>
          <cell r="AV216">
            <v>43219.900000000009</v>
          </cell>
          <cell r="AW216">
            <v>42946.0290224204</v>
          </cell>
          <cell r="AX216">
            <v>42435.864284122792</v>
          </cell>
          <cell r="AY216">
            <v>41489.220990999995</v>
          </cell>
          <cell r="AZ216">
            <v>41364.448435010003</v>
          </cell>
          <cell r="BA216">
            <v>40929.973280990009</v>
          </cell>
          <cell r="BB216">
            <v>40888.435594279996</v>
          </cell>
          <cell r="BC216">
            <v>41272.322267780008</v>
          </cell>
          <cell r="BD216">
            <v>40525.326065350004</v>
          </cell>
          <cell r="BE216">
            <v>40565.707572400002</v>
          </cell>
          <cell r="BF216">
            <v>40280.296654040001</v>
          </cell>
          <cell r="BG216">
            <v>41364.448435010003</v>
          </cell>
          <cell r="BH216">
            <v>41272.322267780008</v>
          </cell>
          <cell r="BI216">
            <v>40280.296654040001</v>
          </cell>
          <cell r="BJ216">
            <v>42986.047041673773</v>
          </cell>
          <cell r="BK216">
            <v>45362.768551826739</v>
          </cell>
          <cell r="BL216">
            <v>47045.837192307357</v>
          </cell>
          <cell r="BM216">
            <v>48780.380682809009</v>
          </cell>
          <cell r="BN216">
            <v>52188.867509565585</v>
          </cell>
          <cell r="BO216">
            <v>41077.87999999999</v>
          </cell>
          <cell r="BP216">
            <v>42946.0290224204</v>
          </cell>
          <cell r="BQ216">
            <v>42986.047041673773</v>
          </cell>
          <cell r="BR216">
            <v>52188.8675095656</v>
          </cell>
          <cell r="BS216">
            <v>58331.199554694154</v>
          </cell>
          <cell r="BU216">
            <v>0.12690535382451906</v>
          </cell>
          <cell r="BV216">
            <v>5.6383039890405717E-2</v>
          </cell>
          <cell r="BW216">
            <v>2.2860612444951522E-2</v>
          </cell>
          <cell r="BX216">
            <v>4.5478223862098321E-2</v>
          </cell>
          <cell r="BY216">
            <v>-3.9835832485851985E-2</v>
          </cell>
          <cell r="BZ216">
            <v>-2.3314602133015616E-2</v>
          </cell>
          <cell r="CA216">
            <v>-3.9731263715793053E-2</v>
          </cell>
          <cell r="CB216">
            <v>9.3182117565482336E-4</v>
          </cell>
          <cell r="CD216">
            <v>0.25403954502878112</v>
          </cell>
          <cell r="CE216">
            <v>0.12348405243123217</v>
          </cell>
          <cell r="CF216">
            <v>4.5478223862098321E-2</v>
          </cell>
          <cell r="CG216">
            <v>9.3182117565482336E-4</v>
          </cell>
          <cell r="CH216">
            <v>0.21408854968613311</v>
          </cell>
          <cell r="CI216">
            <v>0.11769429647046348</v>
          </cell>
        </row>
        <row r="218">
          <cell r="A218" t="str">
            <v>III.  Financial system</v>
          </cell>
        </row>
        <row r="220">
          <cell r="A220" t="str">
            <v>Net foreign assets</v>
          </cell>
          <cell r="B220">
            <v>4771.9998689399999</v>
          </cell>
          <cell r="C220">
            <v>4795.24740028</v>
          </cell>
          <cell r="D220">
            <v>4287.4479993899986</v>
          </cell>
          <cell r="E220">
            <v>4382.7783659200004</v>
          </cell>
          <cell r="F220">
            <v>4538.5887214100003</v>
          </cell>
          <cell r="G220">
            <v>4699.5913950699987</v>
          </cell>
          <cell r="H220">
            <v>4806.5973957799997</v>
          </cell>
          <cell r="I220">
            <v>5165.2066176300013</v>
          </cell>
          <cell r="J220">
            <v>4880.8700852315596</v>
          </cell>
          <cell r="K220">
            <v>4930.1082197048072</v>
          </cell>
          <cell r="L220">
            <v>4717.5606722125467</v>
          </cell>
          <cell r="M220">
            <v>6230.4822022856861</v>
          </cell>
          <cell r="N220">
            <v>6834.1318920287231</v>
          </cell>
          <cell r="O220">
            <v>6645.4615054199994</v>
          </cell>
          <cell r="P220">
            <v>6555.5140479300035</v>
          </cell>
          <cell r="Q220">
            <v>6615.3061269099981</v>
          </cell>
          <cell r="R220">
            <v>6776.221246699999</v>
          </cell>
          <cell r="S220">
            <v>6817.3918269099995</v>
          </cell>
          <cell r="T220">
            <v>6896.8878247600042</v>
          </cell>
          <cell r="U220">
            <v>6935.2649375500014</v>
          </cell>
          <cell r="V220">
            <v>7438.0371100399971</v>
          </cell>
          <cell r="W220">
            <v>7536.8082701599997</v>
          </cell>
          <cell r="X220">
            <v>7924.3187400999968</v>
          </cell>
          <cell r="Y220">
            <v>7814.4684516900006</v>
          </cell>
          <cell r="Z220">
            <v>7800.6119472560913</v>
          </cell>
          <cell r="AA220">
            <v>7470.0269470104349</v>
          </cell>
          <cell r="AB220">
            <v>7727.8351507620555</v>
          </cell>
          <cell r="AC220">
            <v>7610.5724667031354</v>
          </cell>
          <cell r="AD220">
            <v>7271.6175225796487</v>
          </cell>
          <cell r="AE220">
            <v>7391.1958898280664</v>
          </cell>
          <cell r="AF220">
            <v>7006.9608069249907</v>
          </cell>
          <cell r="AG220">
            <v>7624.6213756918996</v>
          </cell>
          <cell r="AH220">
            <v>7614.6728070053632</v>
          </cell>
          <cell r="AI220">
            <v>8043.8267565147053</v>
          </cell>
          <cell r="AJ220">
            <v>8072.7541850001735</v>
          </cell>
          <cell r="AK220">
            <v>8340.8950559380246</v>
          </cell>
          <cell r="AL220">
            <v>8726.7179797900098</v>
          </cell>
          <cell r="AM220">
            <v>8783.5574406399974</v>
          </cell>
          <cell r="AN220">
            <v>8998.1254546199998</v>
          </cell>
          <cell r="AO220">
            <v>9605.1022916399997</v>
          </cell>
          <cell r="AP220">
            <v>10439.333302160005</v>
          </cell>
          <cell r="AQ220">
            <v>11055.274616859997</v>
          </cell>
          <cell r="AR220">
            <v>11233.416507099999</v>
          </cell>
          <cell r="AS220">
            <v>12082.391018259998</v>
          </cell>
          <cell r="AT220">
            <v>11764.959284810004</v>
          </cell>
          <cell r="AU220">
            <v>11019.558185756294</v>
          </cell>
          <cell r="AV220">
            <v>11024.273889623721</v>
          </cell>
          <cell r="AW220">
            <v>11623.362889156972</v>
          </cell>
          <cell r="AX220">
            <v>12554.020461008473</v>
          </cell>
          <cell r="AY220">
            <v>12562.32754373729</v>
          </cell>
          <cell r="AZ220">
            <v>12762.903771665475</v>
          </cell>
          <cell r="BA220">
            <v>13070.506403084817</v>
          </cell>
          <cell r="BB220">
            <v>13708.541620157706</v>
          </cell>
          <cell r="BC220">
            <v>14481.918091603387</v>
          </cell>
          <cell r="BD220">
            <v>16706.187946650996</v>
          </cell>
          <cell r="BE220">
            <v>16990.553236330001</v>
          </cell>
          <cell r="BF220">
            <v>17212.601182409602</v>
          </cell>
          <cell r="BG220">
            <v>12762.903771665475</v>
          </cell>
          <cell r="BH220">
            <v>14481.918091603387</v>
          </cell>
          <cell r="BI220">
            <v>17212.601182409602</v>
          </cell>
          <cell r="BJ220">
            <v>16099.637925193361</v>
          </cell>
          <cell r="BK220">
            <v>16109.543173677157</v>
          </cell>
          <cell r="BL220">
            <v>16119.200530213335</v>
          </cell>
          <cell r="BM220">
            <v>16128.833552046664</v>
          </cell>
          <cell r="BN220">
            <v>16150.806190502097</v>
          </cell>
          <cell r="BO220">
            <v>8340.8950559380246</v>
          </cell>
          <cell r="BP220">
            <v>11623.362889156972</v>
          </cell>
          <cell r="BQ220">
            <v>16099.637925193361</v>
          </cell>
          <cell r="BR220">
            <v>16150.806190502099</v>
          </cell>
          <cell r="BS220">
            <v>17081.277919546603</v>
          </cell>
          <cell r="BU220">
            <v>0.16437854574740496</v>
          </cell>
          <cell r="BV220">
            <v>0.49573557265266377</v>
          </cell>
          <cell r="BW220">
            <v>0.54503805783834225</v>
          </cell>
          <cell r="BX220">
            <v>0.39353904001970408</v>
          </cell>
          <cell r="BY220">
            <v>0.41839584656073958</v>
          </cell>
          <cell r="BZ220">
            <v>0.30995552742919119</v>
          </cell>
          <cell r="CA220">
            <v>0.46303958778957854</v>
          </cell>
          <cell r="CB220">
            <v>0.38511015088517553</v>
          </cell>
          <cell r="CD220">
            <v>0.25423172685144979</v>
          </cell>
          <cell r="CE220">
            <v>6.7365631776806989E-2</v>
          </cell>
          <cell r="CF220">
            <v>0.39353904001970408</v>
          </cell>
          <cell r="CG220">
            <v>0.38511015088517553</v>
          </cell>
          <cell r="CH220">
            <v>3.1782246002356462E-3</v>
          </cell>
          <cell r="CI220">
            <v>5.7611472645352713E-2</v>
          </cell>
        </row>
        <row r="222">
          <cell r="A222" t="str">
            <v>Net domestic assets</v>
          </cell>
          <cell r="B222">
            <v>12854.905828410001</v>
          </cell>
          <cell r="C222">
            <v>13983.801703660003</v>
          </cell>
          <cell r="D222">
            <v>15969.076118200002</v>
          </cell>
          <cell r="E222">
            <v>18072.05264251</v>
          </cell>
          <cell r="F222">
            <v>19094.389134959998</v>
          </cell>
          <cell r="G222">
            <v>20534.802178490001</v>
          </cell>
          <cell r="H222">
            <v>21576.183119360001</v>
          </cell>
          <cell r="I222">
            <v>23101.59172651</v>
          </cell>
          <cell r="J222">
            <v>24100.877611448439</v>
          </cell>
          <cell r="K222">
            <v>26081.596562645194</v>
          </cell>
          <cell r="L222">
            <v>27485.924448177451</v>
          </cell>
          <cell r="M222">
            <v>31041.893192544314</v>
          </cell>
          <cell r="N222">
            <v>29888.059997731274</v>
          </cell>
          <cell r="O222">
            <v>30101.927189260005</v>
          </cell>
          <cell r="P222">
            <v>31116.570175269997</v>
          </cell>
          <cell r="Q222">
            <v>31798.314239469997</v>
          </cell>
          <cell r="R222">
            <v>31939.394176299997</v>
          </cell>
          <cell r="S222">
            <v>32761.359760110001</v>
          </cell>
          <cell r="T222">
            <v>33331.461072849997</v>
          </cell>
          <cell r="U222">
            <v>33635.544453429997</v>
          </cell>
          <cell r="V222">
            <v>33806.575017270006</v>
          </cell>
          <cell r="W222">
            <v>34302.611352879998</v>
          </cell>
          <cell r="X222">
            <v>34993.298878730006</v>
          </cell>
          <cell r="Y222">
            <v>37718.22500993</v>
          </cell>
          <cell r="Z222">
            <v>37080.796749693916</v>
          </cell>
          <cell r="AA222">
            <v>38043.103692319572</v>
          </cell>
          <cell r="AB222">
            <v>37735.402628207943</v>
          </cell>
          <cell r="AC222">
            <v>39123.087165676872</v>
          </cell>
          <cell r="AD222">
            <v>39706.476628640354</v>
          </cell>
          <cell r="AE222">
            <v>40088.257814261931</v>
          </cell>
          <cell r="AF222">
            <v>40812.889910135011</v>
          </cell>
          <cell r="AG222">
            <v>40559.804890158099</v>
          </cell>
          <cell r="AH222">
            <v>40607.786623604639</v>
          </cell>
          <cell r="AI222">
            <v>40214.356664085302</v>
          </cell>
          <cell r="AJ222">
            <v>39949.299239789834</v>
          </cell>
          <cell r="AK222">
            <v>41845.865923961974</v>
          </cell>
          <cell r="AL222">
            <v>41368.647159198765</v>
          </cell>
          <cell r="AM222">
            <v>41375.420683780001</v>
          </cell>
          <cell r="AN222">
            <v>41440.429045689998</v>
          </cell>
          <cell r="AO222">
            <v>40393.081998890004</v>
          </cell>
          <cell r="AP222">
            <v>39544.487798519993</v>
          </cell>
          <cell r="AQ222">
            <v>39222.989284750001</v>
          </cell>
          <cell r="AR222">
            <v>38666.184565250005</v>
          </cell>
          <cell r="AS222">
            <v>38401.74976661001</v>
          </cell>
          <cell r="AT222">
            <v>38074.319700050008</v>
          </cell>
          <cell r="AU222">
            <v>39472.204616723713</v>
          </cell>
          <cell r="AV222">
            <v>40492.218083006286</v>
          </cell>
          <cell r="AW222">
            <v>42891.629950586677</v>
          </cell>
          <cell r="AX222">
            <v>40103.413451094326</v>
          </cell>
          <cell r="AY222">
            <v>39198.747904152697</v>
          </cell>
          <cell r="AZ222">
            <v>38888.017863604517</v>
          </cell>
          <cell r="BA222">
            <v>38355.888280405197</v>
          </cell>
          <cell r="BB222">
            <v>37778.135521122284</v>
          </cell>
          <cell r="BC222">
            <v>37952.246272476623</v>
          </cell>
          <cell r="BD222">
            <v>35118.458848089009</v>
          </cell>
          <cell r="BE222">
            <v>34561.522658790003</v>
          </cell>
          <cell r="BF222">
            <v>33969.9157914604</v>
          </cell>
          <cell r="BG222">
            <v>38888.017863604517</v>
          </cell>
          <cell r="BH222">
            <v>37952.246272476623</v>
          </cell>
          <cell r="BI222">
            <v>33969.9157914604</v>
          </cell>
          <cell r="BJ222">
            <v>39886.619091511981</v>
          </cell>
          <cell r="BK222">
            <v>41064.070381838465</v>
          </cell>
          <cell r="BL222">
            <v>43512.192324826814</v>
          </cell>
          <cell r="BM222">
            <v>45260.910184110042</v>
          </cell>
          <cell r="BN222">
            <v>50603.296132807467</v>
          </cell>
          <cell r="BO222">
            <v>41845.865923961974</v>
          </cell>
          <cell r="BP222">
            <v>42891.629950586677</v>
          </cell>
          <cell r="BQ222">
            <v>39886.619091511981</v>
          </cell>
          <cell r="BR222">
            <v>50603.296132807474</v>
          </cell>
          <cell r="BS222">
            <v>57516.921736867487</v>
          </cell>
          <cell r="BU222">
            <v>9.8184361618881333E-2</v>
          </cell>
          <cell r="BV222">
            <v>-2.1584089124573991E-2</v>
          </cell>
          <cell r="BW222">
            <v>-6.2388697690850425E-2</v>
          </cell>
          <cell r="BX222">
            <v>2.4990856409208062E-2</v>
          </cell>
          <cell r="BY222">
            <v>-6.1592296239774247E-2</v>
          </cell>
          <cell r="BZ222">
            <v>-3.2397913454481286E-2</v>
          </cell>
          <cell r="CA222">
            <v>-0.10779979631741698</v>
          </cell>
          <cell r="CB222">
            <v>-7.0060542407379245E-2</v>
          </cell>
          <cell r="CD222">
            <v>0.21507489172693939</v>
          </cell>
          <cell r="CE222">
            <v>0.10943359378510786</v>
          </cell>
          <cell r="CF222">
            <v>2.4990856409208062E-2</v>
          </cell>
          <cell r="CG222">
            <v>-7.0060542407379245E-2</v>
          </cell>
          <cell r="CH222">
            <v>0.26867850134673454</v>
          </cell>
          <cell r="CI222">
            <v>0.13662401725601669</v>
          </cell>
        </row>
        <row r="224">
          <cell r="A224" t="str">
            <v>Net credit to NFPS</v>
          </cell>
          <cell r="B224">
            <v>1222.2376995099999</v>
          </cell>
          <cell r="C224">
            <v>1208.2844990099998</v>
          </cell>
          <cell r="D224">
            <v>958.53856738999991</v>
          </cell>
          <cell r="E224">
            <v>1056.9185387900002</v>
          </cell>
          <cell r="F224">
            <v>1129.7226261699998</v>
          </cell>
          <cell r="G224">
            <v>596.73794563999991</v>
          </cell>
          <cell r="H224">
            <v>757.22053828000003</v>
          </cell>
          <cell r="I224">
            <v>1208.5046304299999</v>
          </cell>
          <cell r="J224">
            <v>1091.14465008</v>
          </cell>
          <cell r="K224">
            <v>1114.0950104199999</v>
          </cell>
          <cell r="L224">
            <v>712.94794503999969</v>
          </cell>
          <cell r="M224">
            <v>1211.3174240699998</v>
          </cell>
          <cell r="N224">
            <v>1213.2591941599999</v>
          </cell>
          <cell r="O224">
            <v>1288.2565353499999</v>
          </cell>
          <cell r="P224">
            <v>1289.91811383</v>
          </cell>
          <cell r="Q224">
            <v>1194.01831657</v>
          </cell>
          <cell r="R224">
            <v>1176.38060683</v>
          </cell>
          <cell r="S224">
            <v>1443.7357196399994</v>
          </cell>
          <cell r="T224">
            <v>1014.92458062</v>
          </cell>
          <cell r="U224">
            <v>1043.1435565400004</v>
          </cell>
          <cell r="V224">
            <v>1214.48638843</v>
          </cell>
          <cell r="W224">
            <v>1476.6693977099999</v>
          </cell>
          <cell r="X224">
            <v>1312.4812471599998</v>
          </cell>
          <cell r="Y224">
            <v>1809.1564036310001</v>
          </cell>
          <cell r="Z224">
            <v>1357.4393896000001</v>
          </cell>
          <cell r="AA224">
            <v>2098.2617737199998</v>
          </cell>
          <cell r="AB224">
            <v>1678.3937529199995</v>
          </cell>
          <cell r="AC224">
            <v>1656.9996666520005</v>
          </cell>
          <cell r="AD224">
            <v>1720.8673351589991</v>
          </cell>
          <cell r="AE224">
            <v>2269.572917553</v>
          </cell>
          <cell r="AF224">
            <v>1940.4038597599997</v>
          </cell>
          <cell r="AG224">
            <v>2648.8145771549998</v>
          </cell>
          <cell r="AH224">
            <v>3360.7229130950004</v>
          </cell>
          <cell r="AI224">
            <v>3863.1386047460005</v>
          </cell>
          <cell r="AJ224">
            <v>2980.8628086220001</v>
          </cell>
          <cell r="AK224">
            <v>5528.6268385829717</v>
          </cell>
          <cell r="AL224">
            <v>4718.8221340119999</v>
          </cell>
          <cell r="AM224">
            <v>5035.2074241544397</v>
          </cell>
          <cell r="AN224">
            <v>4838.4986387330009</v>
          </cell>
          <cell r="AO224">
            <v>4869.0649634990004</v>
          </cell>
          <cell r="AP224">
            <v>4786.6965501879986</v>
          </cell>
          <cell r="AQ224">
            <v>5753.1897790909989</v>
          </cell>
          <cell r="AR224">
            <v>5473.7279725799999</v>
          </cell>
          <cell r="AS224">
            <v>6600.2065771400012</v>
          </cell>
          <cell r="AT224">
            <v>6549.6832564899996</v>
          </cell>
          <cell r="AU224">
            <v>6690.9784055499995</v>
          </cell>
          <cell r="AV224">
            <v>6108.8972280800008</v>
          </cell>
          <cell r="AW224">
            <v>8160.3102461952203</v>
          </cell>
          <cell r="AX224">
            <v>6207.0219408552512</v>
          </cell>
          <cell r="AY224">
            <v>6894.9552101299996</v>
          </cell>
          <cell r="AZ224">
            <v>6834.2269474637178</v>
          </cell>
          <cell r="BA224">
            <v>6597.6793683699998</v>
          </cell>
          <cell r="BB224">
            <v>6814.5176181899997</v>
          </cell>
          <cell r="BC224">
            <v>7231.2259174800001</v>
          </cell>
          <cell r="BD224">
            <v>6930.2489001699996</v>
          </cell>
          <cell r="BE224">
            <v>6835.928817</v>
          </cell>
          <cell r="BF224">
            <v>6444.8235956900016</v>
          </cell>
          <cell r="BG224">
            <v>6834.2269474637178</v>
          </cell>
          <cell r="BH224">
            <v>7231.2259174800001</v>
          </cell>
          <cell r="BI224">
            <v>6444.8235956900016</v>
          </cell>
          <cell r="BJ224">
            <v>9022.670252305561</v>
          </cell>
          <cell r="BK224">
            <v>9474.0882701786941</v>
          </cell>
          <cell r="BL224">
            <v>12228.686837563204</v>
          </cell>
          <cell r="BM224">
            <v>13154.062463565582</v>
          </cell>
          <cell r="BN224">
            <v>14208.422294591026</v>
          </cell>
          <cell r="BO224">
            <v>5528.6268385829717</v>
          </cell>
          <cell r="BP224">
            <v>8160.3102461952203</v>
          </cell>
          <cell r="BQ224">
            <v>9022.670252305561</v>
          </cell>
          <cell r="BR224">
            <v>14206.931389823631</v>
          </cell>
          <cell r="BS224">
            <v>12887.120496877593</v>
          </cell>
          <cell r="BU224">
            <v>1.8828149713469693</v>
          </cell>
          <cell r="BV224">
            <v>1.5349217619735929</v>
          </cell>
          <cell r="BW224">
            <v>0.94889118378943671</v>
          </cell>
          <cell r="BX224">
            <v>0.47601031584305087</v>
          </cell>
          <cell r="BY224">
            <v>0.41246850681212832</v>
          </cell>
          <cell r="BZ224">
            <v>0.25690724539640164</v>
          </cell>
          <cell r="CA224">
            <v>-1.6009882721594759E-2</v>
          </cell>
          <cell r="CB224">
            <v>0.10567735540599332</v>
          </cell>
          <cell r="CD224">
            <v>0.4935444398647173</v>
          </cell>
          <cell r="CE224">
            <v>2.0559142523481921</v>
          </cell>
          <cell r="CF224">
            <v>0.47601031584305087</v>
          </cell>
          <cell r="CG224">
            <v>0.10567735540599332</v>
          </cell>
          <cell r="CH224">
            <v>0.57458169173292539</v>
          </cell>
          <cell r="CI224">
            <v>-9.2899082619024465E-2</v>
          </cell>
        </row>
        <row r="225">
          <cell r="A225" t="str">
            <v xml:space="preserve">  Central Government</v>
          </cell>
          <cell r="B225">
            <v>911.88076640000008</v>
          </cell>
          <cell r="C225">
            <v>859.92849347999993</v>
          </cell>
          <cell r="D225">
            <v>665.85192963999998</v>
          </cell>
          <cell r="E225">
            <v>891.49946696999996</v>
          </cell>
          <cell r="F225">
            <v>557.97209903000009</v>
          </cell>
          <cell r="G225">
            <v>271.30966429999995</v>
          </cell>
          <cell r="H225">
            <v>159.17743990999986</v>
          </cell>
          <cell r="I225">
            <v>523.41730353999992</v>
          </cell>
          <cell r="J225">
            <v>293.09076143999982</v>
          </cell>
          <cell r="K225">
            <v>306.12449382</v>
          </cell>
          <cell r="L225">
            <v>235.0969544699999</v>
          </cell>
          <cell r="M225">
            <v>661.30794687999992</v>
          </cell>
          <cell r="N225">
            <v>655.2590551400001</v>
          </cell>
          <cell r="O225">
            <v>-17.868249260000198</v>
          </cell>
          <cell r="P225">
            <v>343.72299225999996</v>
          </cell>
          <cell r="Q225">
            <v>534.16588677000004</v>
          </cell>
          <cell r="R225">
            <v>469.77867466999976</v>
          </cell>
          <cell r="S225">
            <v>590.48540552999998</v>
          </cell>
          <cell r="T225">
            <v>131.17307332999985</v>
          </cell>
          <cell r="U225">
            <v>-187.66114526999962</v>
          </cell>
          <cell r="V225">
            <v>-152.46934951999975</v>
          </cell>
          <cell r="W225">
            <v>-79.815996670000288</v>
          </cell>
          <cell r="X225">
            <v>93.000498850000042</v>
          </cell>
          <cell r="Y225">
            <v>379.65942240100003</v>
          </cell>
          <cell r="Z225">
            <v>-269.61555298000019</v>
          </cell>
          <cell r="AA225">
            <v>48.156294310000021</v>
          </cell>
          <cell r="AB225">
            <v>10.178632750000133</v>
          </cell>
          <cell r="AC225">
            <v>230.30492713200022</v>
          </cell>
          <cell r="AD225">
            <v>539.04784889899986</v>
          </cell>
          <cell r="AE225">
            <v>455.68148986300037</v>
          </cell>
          <cell r="AF225">
            <v>230.65909641999997</v>
          </cell>
          <cell r="AG225">
            <v>535.9589814750002</v>
          </cell>
          <cell r="AH225">
            <v>648.05164561500033</v>
          </cell>
          <cell r="AI225">
            <v>1175.9017271460002</v>
          </cell>
          <cell r="AJ225">
            <v>1000.0220253620001</v>
          </cell>
          <cell r="AK225">
            <v>2595.2325224129718</v>
          </cell>
          <cell r="AL225">
            <v>1989.9801563119995</v>
          </cell>
          <cell r="AM225">
            <v>1760.56213253444</v>
          </cell>
          <cell r="AN225">
            <v>1458.8766747829995</v>
          </cell>
          <cell r="AO225">
            <v>2279.5673787790001</v>
          </cell>
          <cell r="AP225">
            <v>2024.2608980479995</v>
          </cell>
          <cell r="AQ225">
            <v>2477.4210765609996</v>
          </cell>
          <cell r="AR225">
            <v>2720.8391950800001</v>
          </cell>
          <cell r="AS225">
            <v>3303.4231648100003</v>
          </cell>
          <cell r="AT225">
            <v>2779.3647348399995</v>
          </cell>
          <cell r="AU225">
            <v>3307.9657482699999</v>
          </cell>
          <cell r="AV225">
            <v>2856.4635532600005</v>
          </cell>
          <cell r="AW225">
            <v>5461.1011138384201</v>
          </cell>
          <cell r="AX225">
            <v>4798.9526900852507</v>
          </cell>
          <cell r="AY225">
            <v>4681.9210296399997</v>
          </cell>
          <cell r="AZ225">
            <v>4592.1147652337186</v>
          </cell>
          <cell r="BA225">
            <v>4234.5776186900002</v>
          </cell>
          <cell r="BB225">
            <v>4699.2555973899998</v>
          </cell>
          <cell r="BC225">
            <v>4899.0411717799998</v>
          </cell>
          <cell r="BD225">
            <v>5026.4385175099997</v>
          </cell>
          <cell r="BE225">
            <v>4646.2826578499989</v>
          </cell>
          <cell r="BF225">
            <v>4263.2237257800016</v>
          </cell>
          <cell r="BG225">
            <v>4592.1147652337186</v>
          </cell>
          <cell r="BH225">
            <v>4899.0411717799998</v>
          </cell>
          <cell r="BI225">
            <v>4263.2237257800016</v>
          </cell>
          <cell r="BJ225">
            <v>5968.4584563714898</v>
          </cell>
          <cell r="BK225">
            <v>6267.0695782225721</v>
          </cell>
          <cell r="BL225">
            <v>8089.2249550317583</v>
          </cell>
          <cell r="BM225">
            <v>8701.3570429713182</v>
          </cell>
          <cell r="BN225">
            <v>9398.8116405095807</v>
          </cell>
          <cell r="BO225">
            <v>2595.2325224129718</v>
          </cell>
          <cell r="BP225">
            <v>5461.1011138384201</v>
          </cell>
          <cell r="BQ225">
            <v>5968.4584563714898</v>
          </cell>
          <cell r="BR225">
            <v>9397.8254132711045</v>
          </cell>
          <cell r="BS225">
            <v>8524.7760537644645</v>
          </cell>
          <cell r="BU225">
            <v>142.32737123097209</v>
          </cell>
          <cell r="BV225">
            <v>4.4367384492748014</v>
          </cell>
          <cell r="BW225">
            <v>3.2888012917587535</v>
          </cell>
          <cell r="BX225">
            <v>1.1042820119874448</v>
          </cell>
          <cell r="BY225">
            <v>2.1477059333454434</v>
          </cell>
          <cell r="BZ225">
            <v>0.97747618203867925</v>
          </cell>
          <cell r="CA225">
            <v>0.53388422625482579</v>
          </cell>
          <cell r="CB225">
            <v>9.2903854361426674E-2</v>
          </cell>
          <cell r="CD225">
            <v>-0.42589617410133351</v>
          </cell>
          <cell r="CE225">
            <v>5.8356857996582567</v>
          </cell>
          <cell r="CF225">
            <v>1.1042820119874448</v>
          </cell>
          <cell r="CG225">
            <v>9.2903854361426674E-2</v>
          </cell>
          <cell r="CH225">
            <v>0.57458169173292539</v>
          </cell>
          <cell r="CI225">
            <v>-9.2899082619024465E-2</v>
          </cell>
        </row>
        <row r="226">
          <cell r="A226" t="str">
            <v xml:space="preserve">  Rest of public sector</v>
          </cell>
          <cell r="B226">
            <v>310.35693310999989</v>
          </cell>
          <cell r="C226">
            <v>348.35600552999989</v>
          </cell>
          <cell r="D226">
            <v>292.68663774999993</v>
          </cell>
          <cell r="E226">
            <v>165.41907182000011</v>
          </cell>
          <cell r="F226">
            <v>571.75052713999969</v>
          </cell>
          <cell r="G226">
            <v>325.42828133999996</v>
          </cell>
          <cell r="H226">
            <v>598.04309837000017</v>
          </cell>
          <cell r="I226">
            <v>685.08732688999987</v>
          </cell>
          <cell r="J226">
            <v>798.0538886400002</v>
          </cell>
          <cell r="K226">
            <v>807.97051659999988</v>
          </cell>
          <cell r="L226">
            <v>477.85099056999979</v>
          </cell>
          <cell r="M226">
            <v>550.00947718999987</v>
          </cell>
          <cell r="N226">
            <v>558.00013901999989</v>
          </cell>
          <cell r="O226">
            <v>1306.1247846100002</v>
          </cell>
          <cell r="P226">
            <v>946.19512157000008</v>
          </cell>
          <cell r="Q226">
            <v>659.8524298000001</v>
          </cell>
          <cell r="R226">
            <v>706.60193216000016</v>
          </cell>
          <cell r="S226">
            <v>853.25031410999952</v>
          </cell>
          <cell r="T226">
            <v>883.75150729000018</v>
          </cell>
          <cell r="U226">
            <v>1230.8047018100001</v>
          </cell>
          <cell r="V226">
            <v>1366.9557379499997</v>
          </cell>
          <cell r="W226">
            <v>1556.4853943800001</v>
          </cell>
          <cell r="X226">
            <v>1219.4807483099999</v>
          </cell>
          <cell r="Y226">
            <v>1429.4969812300001</v>
          </cell>
          <cell r="Z226">
            <v>1627.0549425800002</v>
          </cell>
          <cell r="AA226">
            <v>2050.10547941</v>
          </cell>
          <cell r="AB226">
            <v>1668.2151201699994</v>
          </cell>
          <cell r="AC226">
            <v>1426.6947395200004</v>
          </cell>
          <cell r="AD226">
            <v>1181.8194862599994</v>
          </cell>
          <cell r="AE226">
            <v>1813.8914276899995</v>
          </cell>
          <cell r="AF226">
            <v>1709.7447633399997</v>
          </cell>
          <cell r="AG226">
            <v>2112.8555956799996</v>
          </cell>
          <cell r="AH226">
            <v>2712.6712674800001</v>
          </cell>
          <cell r="AI226">
            <v>2687.2368776000003</v>
          </cell>
          <cell r="AJ226">
            <v>1980.8407832599999</v>
          </cell>
          <cell r="AK226">
            <v>2933.3943161699995</v>
          </cell>
          <cell r="AL226">
            <v>2728.8419776999999</v>
          </cell>
          <cell r="AM226">
            <v>3274.6452916200001</v>
          </cell>
          <cell r="AN226">
            <v>3379.6219639500009</v>
          </cell>
          <cell r="AO226">
            <v>2589.4975847199998</v>
          </cell>
          <cell r="AP226">
            <v>2762.4356521399995</v>
          </cell>
          <cell r="AQ226">
            <v>3275.7687025299992</v>
          </cell>
          <cell r="AR226">
            <v>2752.8887774999998</v>
          </cell>
          <cell r="AS226">
            <v>3296.7834123300004</v>
          </cell>
          <cell r="AT226">
            <v>3770.3185216500001</v>
          </cell>
          <cell r="AU226">
            <v>3383.0126572799995</v>
          </cell>
          <cell r="AV226">
            <v>3252.4336748199999</v>
          </cell>
          <cell r="AW226">
            <v>2699.2091323568002</v>
          </cell>
          <cell r="AX226">
            <v>1408.0692507700003</v>
          </cell>
          <cell r="AY226">
            <v>2213.0341804899999</v>
          </cell>
          <cell r="AZ226">
            <v>2242.1121822299997</v>
          </cell>
          <cell r="BA226">
            <v>2363.1017496799996</v>
          </cell>
          <cell r="BB226">
            <v>2115.2620207999998</v>
          </cell>
          <cell r="BC226">
            <v>2332.1847457000003</v>
          </cell>
          <cell r="BD226">
            <v>1903.8103826600002</v>
          </cell>
          <cell r="BE226">
            <v>2189.6461591500006</v>
          </cell>
          <cell r="BF226">
            <v>2181.5998699100001</v>
          </cell>
          <cell r="BG226">
            <v>2242.1121822299997</v>
          </cell>
          <cell r="BH226">
            <v>2332.1847457000003</v>
          </cell>
          <cell r="BI226">
            <v>2181.5998699100001</v>
          </cell>
          <cell r="BJ226">
            <v>3054.2117959340712</v>
          </cell>
          <cell r="BK226">
            <v>3207.0186919561211</v>
          </cell>
          <cell r="BL226">
            <v>4139.4618825314456</v>
          </cell>
          <cell r="BM226">
            <v>4452.7054205942641</v>
          </cell>
          <cell r="BN226">
            <v>4809.6106540814462</v>
          </cell>
          <cell r="BO226">
            <v>2933.3943161699995</v>
          </cell>
          <cell r="BP226">
            <v>2699.2091323568002</v>
          </cell>
          <cell r="BQ226">
            <v>3054.2117959340712</v>
          </cell>
          <cell r="BR226">
            <v>4809.105976552526</v>
          </cell>
          <cell r="BS226">
            <v>4362.3444431131284</v>
          </cell>
          <cell r="BU226">
            <v>1.0258909795791809</v>
          </cell>
          <cell r="BV226">
            <v>0.80593427617754831</v>
          </cell>
          <cell r="BW226">
            <v>0.38989142062632842</v>
          </cell>
          <cell r="BX226">
            <v>-7.9834198396812939E-2</v>
          </cell>
          <cell r="BY226">
            <v>-0.33657900021176157</v>
          </cell>
          <cell r="BZ226">
            <v>-0.28804962819909519</v>
          </cell>
          <cell r="CA226">
            <v>-0.4213751815973179</v>
          </cell>
          <cell r="CB226">
            <v>0.13152099232388936</v>
          </cell>
          <cell r="CD226">
            <v>1.5990406356874152</v>
          </cell>
          <cell r="CE226">
            <v>1.052046527335778</v>
          </cell>
          <cell r="CF226">
            <v>-7.9834198396812939E-2</v>
          </cell>
          <cell r="CG226">
            <v>0.13152099232388936</v>
          </cell>
          <cell r="CH226">
            <v>0.57458169173292539</v>
          </cell>
          <cell r="CI226">
            <v>-9.2899082619024465E-2</v>
          </cell>
        </row>
        <row r="227">
          <cell r="A227" t="str">
            <v>Fogafín</v>
          </cell>
          <cell r="Y227">
            <v>-0.25908066000000002</v>
          </cell>
          <cell r="Z227">
            <v>-3.3951129799999999</v>
          </cell>
          <cell r="AA227">
            <v>-0.10012095</v>
          </cell>
          <cell r="AB227">
            <v>-0.14532204000000001</v>
          </cell>
          <cell r="AC227">
            <v>-7.3494131600000001</v>
          </cell>
          <cell r="AD227">
            <v>-0.31561479999999997</v>
          </cell>
          <cell r="AE227">
            <v>-1.6325559999999999E-2</v>
          </cell>
          <cell r="AF227">
            <v>-10.73636568</v>
          </cell>
          <cell r="AG227">
            <v>-8.7611350000000005E-2</v>
          </cell>
          <cell r="AH227">
            <v>-35.390487479999997</v>
          </cell>
          <cell r="AI227">
            <v>-26.814661099999999</v>
          </cell>
          <cell r="AJ227">
            <v>16.089184760000002</v>
          </cell>
          <cell r="AK227">
            <v>18.75571296</v>
          </cell>
          <cell r="AL227">
            <v>-63.06289838</v>
          </cell>
          <cell r="AM227">
            <v>34.018065119999967</v>
          </cell>
          <cell r="AN227">
            <v>50.07650323</v>
          </cell>
          <cell r="AO227">
            <v>-230.70435615599996</v>
          </cell>
          <cell r="AP227">
            <v>-287.54150647</v>
          </cell>
          <cell r="AQ227">
            <v>-321.9858279</v>
          </cell>
          <cell r="AR227">
            <v>478.41267223999989</v>
          </cell>
          <cell r="AS227">
            <v>1488.9408796400003</v>
          </cell>
          <cell r="AT227">
            <v>2272.9746354099998</v>
          </cell>
          <cell r="AU227">
            <v>2452.8526126400006</v>
          </cell>
          <cell r="AV227">
            <v>2645.0696673631001</v>
          </cell>
          <cell r="AW227">
            <v>3022.6374376100002</v>
          </cell>
          <cell r="AX227">
            <v>3433.6714622600002</v>
          </cell>
          <cell r="AY227">
            <v>3888.4035136665498</v>
          </cell>
          <cell r="AZ227">
            <v>4142.1779210218401</v>
          </cell>
          <cell r="BA227">
            <v>4316.4030757962801</v>
          </cell>
          <cell r="BB227">
            <v>4460.2965731537997</v>
          </cell>
          <cell r="BC227">
            <v>4427.90340790347</v>
          </cell>
          <cell r="BD227">
            <v>4531.8686728213297</v>
          </cell>
          <cell r="BE227">
            <v>4554.1305421595898</v>
          </cell>
          <cell r="BF227">
            <v>4466.5221180073704</v>
          </cell>
          <cell r="BG227">
            <v>4142.1779210218401</v>
          </cell>
          <cell r="BH227">
            <v>4427.90340790347</v>
          </cell>
          <cell r="BI227">
            <v>4466.5221180073704</v>
          </cell>
          <cell r="BJ227">
            <v>5294.0303435289661</v>
          </cell>
          <cell r="BK227">
            <v>4971.6053435289659</v>
          </cell>
          <cell r="BL227">
            <v>4799.1803435289658</v>
          </cell>
          <cell r="BM227">
            <v>4330.8574837533661</v>
          </cell>
          <cell r="BN227">
            <v>4158.4324837533659</v>
          </cell>
          <cell r="BO227">
            <v>18.75571296</v>
          </cell>
          <cell r="BP227">
            <v>3022.6374376100002</v>
          </cell>
          <cell r="BQ227">
            <v>5294.0303435289661</v>
          </cell>
          <cell r="BR227">
            <v>4158.4324837533668</v>
          </cell>
          <cell r="BS227">
            <v>3743.4221180073705</v>
          </cell>
          <cell r="BU227">
            <v>345.58987246531905</v>
          </cell>
          <cell r="BV227">
            <v>19721.804479601313</v>
          </cell>
          <cell r="BW227">
            <v>65.225581427622657</v>
          </cell>
          <cell r="BX227">
            <v>160.15822651244073</v>
          </cell>
          <cell r="BY227">
            <v>81.716996072927273</v>
          </cell>
          <cell r="BZ227">
            <v>14.751858076432654</v>
          </cell>
          <cell r="CA227">
            <v>0.96505585606840616</v>
          </cell>
          <cell r="CB227">
            <v>0.75146058791455861</v>
          </cell>
          <cell r="CE227">
            <v>73.393334801601938</v>
          </cell>
          <cell r="CF227">
            <v>160.15822651244073</v>
          </cell>
          <cell r="CG227">
            <v>0.75146058791455861</v>
          </cell>
          <cell r="CH227">
            <v>-0.21450535529394366</v>
          </cell>
          <cell r="CI227">
            <v>-9.979971235974272E-2</v>
          </cell>
        </row>
        <row r="228">
          <cell r="A228" t="str">
            <v>Quasi-fiscal balance</v>
          </cell>
          <cell r="B228">
            <v>776.30099999999993</v>
          </cell>
          <cell r="C228">
            <v>772.45099999999991</v>
          </cell>
          <cell r="D228">
            <v>787.17599999999993</v>
          </cell>
          <cell r="E228">
            <v>868.4</v>
          </cell>
          <cell r="F228">
            <v>733.33649999999989</v>
          </cell>
          <cell r="G228">
            <v>696.36209999999994</v>
          </cell>
          <cell r="H228">
            <v>667.57099999999991</v>
          </cell>
          <cell r="I228">
            <v>580.65629999999987</v>
          </cell>
          <cell r="J228">
            <v>600.1312999999999</v>
          </cell>
          <cell r="K228">
            <v>566.54229999999984</v>
          </cell>
          <cell r="L228">
            <v>575.22129999999993</v>
          </cell>
          <cell r="M228">
            <v>566.88929999999982</v>
          </cell>
          <cell r="N228">
            <v>444.98929999999984</v>
          </cell>
          <cell r="O228">
            <v>462.81399999999985</v>
          </cell>
          <cell r="P228">
            <v>482.17889999999983</v>
          </cell>
          <cell r="Q228">
            <v>567.83539999999982</v>
          </cell>
          <cell r="R228">
            <v>613.63539999999989</v>
          </cell>
          <cell r="S228">
            <v>627.53539999999987</v>
          </cell>
          <cell r="T228">
            <v>619.63539999999989</v>
          </cell>
          <cell r="U228">
            <v>678.97121047170788</v>
          </cell>
          <cell r="V228">
            <v>834.52829999999983</v>
          </cell>
          <cell r="W228">
            <v>681.38929999999982</v>
          </cell>
          <cell r="X228">
            <v>679.48929999999984</v>
          </cell>
          <cell r="Y228">
            <v>638.48929999999984</v>
          </cell>
          <cell r="Z228">
            <v>536.48929999999984</v>
          </cell>
          <cell r="AA228">
            <v>484.98929999999984</v>
          </cell>
          <cell r="AB228">
            <v>417.68929999999983</v>
          </cell>
          <cell r="AC228">
            <v>316.78929999999986</v>
          </cell>
          <cell r="AD228">
            <v>250.58929999999987</v>
          </cell>
          <cell r="AE228">
            <v>188.68929999999983</v>
          </cell>
          <cell r="AF228">
            <v>82.589299999999866</v>
          </cell>
          <cell r="AG228">
            <v>-11.810700000000111</v>
          </cell>
          <cell r="AH228">
            <v>-144.61070000000018</v>
          </cell>
          <cell r="AI228">
            <v>-287.11070000000018</v>
          </cell>
          <cell r="AJ228">
            <v>-410.41070000000025</v>
          </cell>
          <cell r="AK228">
            <v>-469.41070000000025</v>
          </cell>
          <cell r="AL228">
            <v>-578.51070000000027</v>
          </cell>
          <cell r="AM228">
            <v>-638.11070000000018</v>
          </cell>
          <cell r="AN228">
            <v>-829.21070000000032</v>
          </cell>
          <cell r="AO228">
            <v>-723.01070000000027</v>
          </cell>
          <cell r="AP228">
            <v>-691.21070000000032</v>
          </cell>
          <cell r="AQ228">
            <v>-738.01070000000027</v>
          </cell>
          <cell r="AR228">
            <v>-744.71070000000032</v>
          </cell>
          <cell r="AS228">
            <v>-806.31070000000022</v>
          </cell>
          <cell r="AT228">
            <v>-876.51070000000027</v>
          </cell>
          <cell r="AU228">
            <v>-971.11070000000018</v>
          </cell>
          <cell r="AV228">
            <v>-1033.5107000000003</v>
          </cell>
          <cell r="AW228">
            <v>-1078.3107000000002</v>
          </cell>
          <cell r="AX228">
            <v>-1133.3107000000002</v>
          </cell>
          <cell r="AY228">
            <v>-1164.2107000000003</v>
          </cell>
          <cell r="AZ228">
            <v>-1190.6107000000002</v>
          </cell>
          <cell r="BA228">
            <v>-1206.9107000000001</v>
          </cell>
          <cell r="BB228">
            <v>-1321.7107000000003</v>
          </cell>
          <cell r="BC228">
            <v>-1390.7107000000001</v>
          </cell>
          <cell r="BD228">
            <v>-1433.5107000000003</v>
          </cell>
          <cell r="BE228">
            <v>-1493.5107000000003</v>
          </cell>
          <cell r="BF228">
            <v>-1471.1107000000002</v>
          </cell>
          <cell r="BG228">
            <v>-1190.6107000000002</v>
          </cell>
          <cell r="BH228">
            <v>-1390.7107000000001</v>
          </cell>
          <cell r="BI228">
            <v>-1471.1107000000002</v>
          </cell>
          <cell r="BJ228">
            <v>-1787.2138019522858</v>
          </cell>
          <cell r="BK228">
            <v>-2040.3514768160931</v>
          </cell>
          <cell r="BL228">
            <v>-2244.0835209297275</v>
          </cell>
          <cell r="BM228">
            <v>-2541.5779016889583</v>
          </cell>
          <cell r="BN228">
            <v>-2782.0284021304283</v>
          </cell>
          <cell r="BO228">
            <v>-469.41070000000025</v>
          </cell>
          <cell r="BP228">
            <v>-1078.3107000000002</v>
          </cell>
          <cell r="BQ228">
            <v>-1787.2138019522858</v>
          </cell>
          <cell r="BR228">
            <v>-2782.0284021304283</v>
          </cell>
          <cell r="BS228">
            <v>-3852.5050038102972</v>
          </cell>
          <cell r="BU228">
            <v>-2.9852332822507082</v>
          </cell>
          <cell r="BV228">
            <v>-4.9112482795791861</v>
          </cell>
          <cell r="BW228">
            <v>5.0611745880491501</v>
          </cell>
          <cell r="BX228">
            <v>1.2971583306473407</v>
          </cell>
          <cell r="BY228">
            <v>0.43583615117363994</v>
          </cell>
          <cell r="BZ228">
            <v>0.88440452150625948</v>
          </cell>
          <cell r="CA228">
            <v>0.67837163881741525</v>
          </cell>
          <cell r="CB228">
            <v>0.65742007563523708</v>
          </cell>
          <cell r="CD228">
            <v>0.12630331883138401</v>
          </cell>
          <cell r="CE228">
            <v>-1.7351896108517408</v>
          </cell>
          <cell r="CF228">
            <v>1.2971583306473407</v>
          </cell>
          <cell r="CG228">
            <v>0.65742007563523708</v>
          </cell>
          <cell r="CH228">
            <v>0.5566287587368921</v>
          </cell>
          <cell r="CI228">
            <v>0.38478277247641213</v>
          </cell>
        </row>
        <row r="229">
          <cell r="A229" t="str">
            <v>Credit to private sector</v>
          </cell>
          <cell r="B229">
            <v>16503.895463730001</v>
          </cell>
          <cell r="C229">
            <v>17925.739449889999</v>
          </cell>
          <cell r="D229">
            <v>20019.276084860005</v>
          </cell>
          <cell r="E229">
            <v>21511.131823290001</v>
          </cell>
          <cell r="F229">
            <v>23264.164552570001</v>
          </cell>
          <cell r="G229">
            <v>25062.104529169999</v>
          </cell>
          <cell r="H229">
            <v>27229.253379679998</v>
          </cell>
          <cell r="I229">
            <v>29221.973348740001</v>
          </cell>
          <cell r="J229">
            <v>31020.09741472</v>
          </cell>
          <cell r="K229">
            <v>32812.094747280004</v>
          </cell>
          <cell r="L229">
            <v>34256.06665157</v>
          </cell>
          <cell r="M229">
            <v>36741.065827999999</v>
          </cell>
          <cell r="N229">
            <v>36777.113216699996</v>
          </cell>
          <cell r="O229">
            <v>37634.558798009995</v>
          </cell>
          <cell r="P229">
            <v>38166.18111967</v>
          </cell>
          <cell r="Q229">
            <v>38613.59107196</v>
          </cell>
          <cell r="R229">
            <v>39451.675002409997</v>
          </cell>
          <cell r="S229">
            <v>40101.569238759999</v>
          </cell>
          <cell r="T229">
            <v>41234.085431990003</v>
          </cell>
          <cell r="U229">
            <v>42015.673978769999</v>
          </cell>
          <cell r="V229">
            <v>43265.638291009993</v>
          </cell>
          <cell r="W229">
            <v>44209.151831240008</v>
          </cell>
          <cell r="X229">
            <v>45274.643617549998</v>
          </cell>
          <cell r="Y229">
            <v>46162.333605690001</v>
          </cell>
          <cell r="Z229">
            <v>46808.036378700002</v>
          </cell>
          <cell r="AA229">
            <v>47428.517843239999</v>
          </cell>
          <cell r="AB229">
            <v>48120.52411785</v>
          </cell>
          <cell r="AC229">
            <v>49204.407258369996</v>
          </cell>
          <cell r="AD229">
            <v>50352.335626649998</v>
          </cell>
          <cell r="AE229">
            <v>50167.435596180003</v>
          </cell>
          <cell r="AF229">
            <v>50938.076526460005</v>
          </cell>
          <cell r="AG229">
            <v>51460.051771640006</v>
          </cell>
          <cell r="AH229">
            <v>52507.921350010001</v>
          </cell>
          <cell r="AI229">
            <v>52459.221527900001</v>
          </cell>
          <cell r="AJ229">
            <v>52441.205782869998</v>
          </cell>
          <cell r="AK229">
            <v>51661.813955869999</v>
          </cell>
          <cell r="AL229">
            <v>52089.4968611</v>
          </cell>
          <cell r="AM229">
            <v>51631.998484160002</v>
          </cell>
          <cell r="AN229">
            <v>51485.559507170001</v>
          </cell>
          <cell r="AO229">
            <v>50988.661904799999</v>
          </cell>
          <cell r="AP229">
            <v>51308.501809080008</v>
          </cell>
          <cell r="AQ229">
            <v>51477.500486370001</v>
          </cell>
          <cell r="AR229">
            <v>51286.251103969997</v>
          </cell>
          <cell r="AS229">
            <v>50614.96230051</v>
          </cell>
          <cell r="AT229">
            <v>51134.143959510009</v>
          </cell>
          <cell r="AU229">
            <v>50540.001778250007</v>
          </cell>
          <cell r="AV229">
            <v>51409.491793170004</v>
          </cell>
          <cell r="AW229">
            <v>50531.614934632096</v>
          </cell>
          <cell r="AX229">
            <v>49529.267209139995</v>
          </cell>
          <cell r="AY229">
            <v>48539.101387679984</v>
          </cell>
          <cell r="AZ229">
            <v>47926.356179860006</v>
          </cell>
          <cell r="BA229">
            <v>48003.287260989993</v>
          </cell>
          <cell r="BB229">
            <v>47466.178322480002</v>
          </cell>
          <cell r="BC229">
            <v>47501.956333639995</v>
          </cell>
          <cell r="BD229">
            <v>47474.934453939997</v>
          </cell>
          <cell r="BE229">
            <v>46993.746507819989</v>
          </cell>
          <cell r="BF229">
            <v>47337.041083849996</v>
          </cell>
          <cell r="BG229">
            <v>47926.356179860006</v>
          </cell>
          <cell r="BH229">
            <v>47501.956333639995</v>
          </cell>
          <cell r="BI229">
            <v>47337.041083849996</v>
          </cell>
          <cell r="BJ229">
            <v>46742.08483199546</v>
          </cell>
          <cell r="BK229">
            <v>46490.454270714807</v>
          </cell>
          <cell r="BL229">
            <v>46235.087257523235</v>
          </cell>
          <cell r="BM229">
            <v>47208.291308429922</v>
          </cell>
          <cell r="BN229">
            <v>52205.122593634354</v>
          </cell>
          <cell r="BO229">
            <v>51661.813955869999</v>
          </cell>
          <cell r="BP229">
            <v>50531.614934632096</v>
          </cell>
          <cell r="BQ229">
            <v>46742.08483199546</v>
          </cell>
          <cell r="BR229">
            <v>52206.613498401748</v>
          </cell>
          <cell r="BS229">
            <v>61984.503966206212</v>
          </cell>
          <cell r="BU229">
            <v>6.9929317084719056E-2</v>
          </cell>
          <cell r="BV229">
            <v>2.6113850042790654E-2</v>
          </cell>
          <cell r="BW229">
            <v>-2.616324080594612E-2</v>
          </cell>
          <cell r="BX229">
            <v>-2.1876874517091638E-2</v>
          </cell>
          <cell r="BY229">
            <v>-6.9130128163690907E-2</v>
          </cell>
          <cell r="BZ229">
            <v>-7.7228772088159814E-2</v>
          </cell>
          <cell r="CA229">
            <v>-7.4257679539266541E-2</v>
          </cell>
          <cell r="CB229">
            <v>-7.4993251403874361E-2</v>
          </cell>
          <cell r="CD229">
            <v>0.256423366208123</v>
          </cell>
          <cell r="CE229">
            <v>0.11913349955735608</v>
          </cell>
          <cell r="CF229">
            <v>-2.1876874517091638E-2</v>
          </cell>
          <cell r="CG229">
            <v>-7.4993251403874361E-2</v>
          </cell>
          <cell r="CH229">
            <v>0.1169081072452669</v>
          </cell>
          <cell r="CI229">
            <v>0.18729218029251804</v>
          </cell>
        </row>
        <row r="230">
          <cell r="A230" t="str">
            <v>Capital (-)</v>
          </cell>
          <cell r="B230">
            <v>-6075.4249032099997</v>
          </cell>
          <cell r="C230">
            <v>-6637.9876250899997</v>
          </cell>
          <cell r="D230">
            <v>-7111.3199648599993</v>
          </cell>
          <cell r="E230">
            <v>-7754.4690482799997</v>
          </cell>
          <cell r="F230">
            <v>-8593.9639633400002</v>
          </cell>
          <cell r="G230">
            <v>-9110.1659219600006</v>
          </cell>
          <cell r="H230">
            <v>-10335.18928187</v>
          </cell>
          <cell r="I230">
            <v>-11096.93398412</v>
          </cell>
          <cell r="J230">
            <v>-11701.92034635</v>
          </cell>
          <cell r="K230">
            <v>-12510.07481939</v>
          </cell>
          <cell r="L230">
            <v>-12986.683213610002</v>
          </cell>
          <cell r="M230">
            <v>-13636.41678533</v>
          </cell>
          <cell r="N230">
            <v>-13870.47248746</v>
          </cell>
          <cell r="O230">
            <v>-14438.137223310001</v>
          </cell>
          <cell r="P230">
            <v>-14244.270326689999</v>
          </cell>
          <cell r="Q230">
            <v>-14531.998594299999</v>
          </cell>
          <cell r="R230">
            <v>-15012.96253112</v>
          </cell>
          <cell r="S230">
            <v>-15331.906215269999</v>
          </cell>
          <cell r="T230">
            <v>-15745.540942099999</v>
          </cell>
          <cell r="U230">
            <v>-16450.094864461709</v>
          </cell>
          <cell r="V230">
            <v>-17812.565356610001</v>
          </cell>
          <cell r="W230">
            <v>-18303.501792909999</v>
          </cell>
          <cell r="X230">
            <v>-18551.73954482</v>
          </cell>
          <cell r="Y230">
            <v>-18697.78878237</v>
          </cell>
          <cell r="Z230">
            <v>-19458.027676910002</v>
          </cell>
          <cell r="AA230">
            <v>-19559.65219954</v>
          </cell>
          <cell r="AB230">
            <v>-19623.393560570003</v>
          </cell>
          <cell r="AC230">
            <v>-19410.070491750001</v>
          </cell>
          <cell r="AD230">
            <v>-19917.81339481</v>
          </cell>
          <cell r="AE230">
            <v>-20051.723310460002</v>
          </cell>
          <cell r="AF230">
            <v>-20007.371171500003</v>
          </cell>
          <cell r="AG230">
            <v>-20551.22573609</v>
          </cell>
          <cell r="AH230">
            <v>-21985.479313569998</v>
          </cell>
          <cell r="AI230">
            <v>-22099.294446369997</v>
          </cell>
          <cell r="AJ230">
            <v>-21404.367032909999</v>
          </cell>
          <cell r="AK230">
            <v>-19999.354519509998</v>
          </cell>
          <cell r="AL230">
            <v>-21322.83860332</v>
          </cell>
          <cell r="AM230">
            <v>-19538.248776789998</v>
          </cell>
          <cell r="AN230">
            <v>-18857.746631410002</v>
          </cell>
          <cell r="AO230">
            <v>-19310.297783189999</v>
          </cell>
          <cell r="AP230">
            <v>-19809.881144810002</v>
          </cell>
          <cell r="AQ230">
            <v>-20011.998091199999</v>
          </cell>
          <cell r="AR230">
            <v>-21473.333007430003</v>
          </cell>
          <cell r="AS230">
            <v>-23126.579853609997</v>
          </cell>
          <cell r="AT230">
            <v>-24495.536662220002</v>
          </cell>
          <cell r="AU230">
            <v>-23814.042051799999</v>
          </cell>
          <cell r="AV230">
            <v>-23354.72698046</v>
          </cell>
          <cell r="AW230">
            <v>-22703.659853402169</v>
          </cell>
          <cell r="AX230">
            <v>-23467.284362399994</v>
          </cell>
          <cell r="AY230">
            <v>-22982.37017496</v>
          </cell>
          <cell r="AZ230">
            <v>-22618.594322839999</v>
          </cell>
          <cell r="BA230">
            <v>-22556.556293220001</v>
          </cell>
          <cell r="BB230">
            <v>-23711.508167129999</v>
          </cell>
          <cell r="BC230">
            <v>-23995.860184479996</v>
          </cell>
          <cell r="BD230">
            <v>-24135.839726539998</v>
          </cell>
          <cell r="BE230">
            <v>-24138.190672190001</v>
          </cell>
          <cell r="BF230">
            <v>-25033.364811579999</v>
          </cell>
          <cell r="BG230">
            <v>-22618.594322839999</v>
          </cell>
          <cell r="BH230">
            <v>-23995.860184479996</v>
          </cell>
          <cell r="BI230">
            <v>-25033.364811579999</v>
          </cell>
          <cell r="BJ230">
            <v>-24885.136329799883</v>
          </cell>
          <cell r="BK230">
            <v>-23729.342272327347</v>
          </cell>
          <cell r="BL230">
            <v>-23963.922411310443</v>
          </cell>
          <cell r="BM230">
            <v>-24210.519322942091</v>
          </cell>
          <cell r="BN230">
            <v>-24456.416568463072</v>
          </cell>
          <cell r="BO230">
            <v>-19999.354519509998</v>
          </cell>
          <cell r="BP230">
            <v>-22703.659853402169</v>
          </cell>
          <cell r="BQ230">
            <v>-24885.136329799883</v>
          </cell>
          <cell r="BR230">
            <v>-24456.416568463072</v>
          </cell>
          <cell r="BS230">
            <v>-25887.112729488697</v>
          </cell>
          <cell r="BU230">
            <v>3.901705007325762E-2</v>
          </cell>
          <cell r="BV230">
            <v>1.9811374137244098E-3</v>
          </cell>
          <cell r="BW230">
            <v>0.1141688708647226</v>
          </cell>
          <cell r="BX230">
            <v>0.13521963077628518</v>
          </cell>
          <cell r="BY230">
            <v>0.19943250723105077</v>
          </cell>
          <cell r="BZ230">
            <v>0.19907367945591825</v>
          </cell>
          <cell r="CA230">
            <v>2.1956169271829085E-2</v>
          </cell>
          <cell r="CB230">
            <v>9.6084793838682181E-2</v>
          </cell>
          <cell r="CD230">
            <v>0.37116583313037199</v>
          </cell>
          <cell r="CE230">
            <v>6.9610677085369277E-2</v>
          </cell>
          <cell r="CF230">
            <v>0.13521963077628518</v>
          </cell>
          <cell r="CG230">
            <v>9.6084793838682181E-2</v>
          </cell>
          <cell r="CH230">
            <v>1.7227945053426175E-2</v>
          </cell>
          <cell r="CI230">
            <v>5.849982792943309E-2</v>
          </cell>
        </row>
        <row r="231">
          <cell r="A231" t="str">
            <v xml:space="preserve">   BR capital</v>
          </cell>
          <cell r="B231">
            <v>-1927.4749032099999</v>
          </cell>
          <cell r="C231">
            <v>-1939.7376250899997</v>
          </cell>
          <cell r="D231">
            <v>-2097.4199648599997</v>
          </cell>
          <cell r="E231">
            <v>-2101.5690482800001</v>
          </cell>
          <cell r="F231">
            <v>-2724.66396334</v>
          </cell>
          <cell r="G231">
            <v>-2542.9659219600003</v>
          </cell>
          <cell r="H231">
            <v>-3351.19928187</v>
          </cell>
          <cell r="I231">
            <v>-3503.5339841200002</v>
          </cell>
          <cell r="J231">
            <v>-3800.18034635</v>
          </cell>
          <cell r="K231">
            <v>-3932.9348193899996</v>
          </cell>
          <cell r="L231">
            <v>-3735.4632136099999</v>
          </cell>
          <cell r="M231">
            <v>-3613.2167853299998</v>
          </cell>
          <cell r="N231">
            <v>-3847.2724874599999</v>
          </cell>
          <cell r="O231">
            <v>-4111.8372233099999</v>
          </cell>
          <cell r="P231">
            <v>-3787.7703266899998</v>
          </cell>
          <cell r="Q231">
            <v>-3898.6285942999998</v>
          </cell>
          <cell r="R231">
            <v>-4175.0225311199993</v>
          </cell>
          <cell r="S231">
            <v>-4312.4062152699998</v>
          </cell>
          <cell r="T231">
            <v>-4461.1009420999999</v>
          </cell>
          <cell r="U231">
            <v>-5032.9948644617079</v>
          </cell>
          <cell r="V231">
            <v>-6214.8253566099993</v>
          </cell>
          <cell r="W231">
            <v>-6516.1617929100003</v>
          </cell>
          <cell r="X231">
            <v>-6638.8395448199999</v>
          </cell>
          <cell r="Y231">
            <v>-6534.2887823700003</v>
          </cell>
          <cell r="Z231">
            <v>-7031.9276769099997</v>
          </cell>
          <cell r="AA231">
            <v>-6968.6721995400003</v>
          </cell>
          <cell r="AB231">
            <v>-7102.0935605700006</v>
          </cell>
          <cell r="AC231">
            <v>-7167.5704917499997</v>
          </cell>
          <cell r="AD231">
            <v>-7463.4933948099988</v>
          </cell>
          <cell r="AE231">
            <v>-7278.1433104600001</v>
          </cell>
          <cell r="AF231">
            <v>-7138.5111715000003</v>
          </cell>
          <cell r="AG231">
            <v>-7871.1857360900012</v>
          </cell>
          <cell r="AH231">
            <v>-9167.6393135699982</v>
          </cell>
          <cell r="AI231">
            <v>-9507.5744463699994</v>
          </cell>
          <cell r="AJ231">
            <v>-8998.6470329099993</v>
          </cell>
          <cell r="AK231">
            <v>-8901.3145195099987</v>
          </cell>
          <cell r="AL231">
            <v>-9503.8386033199986</v>
          </cell>
          <cell r="AM231">
            <v>-7847.8087767899988</v>
          </cell>
          <cell r="AN231">
            <v>-7505.7466314100011</v>
          </cell>
          <cell r="AO231">
            <v>-8148.2777831899984</v>
          </cell>
          <cell r="AP231">
            <v>-8823.1611448100011</v>
          </cell>
          <cell r="AQ231">
            <v>-9281.1380912000004</v>
          </cell>
          <cell r="AR231">
            <v>-10129.03300743</v>
          </cell>
          <cell r="AS231">
            <v>-11016.279853609998</v>
          </cell>
          <cell r="AT231">
            <v>-11689.836662220001</v>
          </cell>
          <cell r="AU231">
            <v>-11331.042051799999</v>
          </cell>
          <cell r="AV231">
            <v>-10977.026980459999</v>
          </cell>
          <cell r="AW231">
            <v>-10678.641721649999</v>
          </cell>
          <cell r="AX231">
            <v>-11409.289245729999</v>
          </cell>
          <cell r="AY231">
            <v>-10770.374015669999</v>
          </cell>
          <cell r="AZ231">
            <v>-10928.686371119999</v>
          </cell>
          <cell r="BA231">
            <v>-11162.74080752</v>
          </cell>
          <cell r="BB231">
            <v>-11991.392107340002</v>
          </cell>
          <cell r="BC231">
            <v>-12474.585183430001</v>
          </cell>
          <cell r="BD231">
            <v>-12683.949873259999</v>
          </cell>
          <cell r="BE231">
            <v>-13066.09939347</v>
          </cell>
          <cell r="BF231">
            <v>-13353.052636699998</v>
          </cell>
          <cell r="BG231">
            <v>-10928.686371119999</v>
          </cell>
          <cell r="BH231">
            <v>-12474.585183430001</v>
          </cell>
          <cell r="BI231">
            <v>-13353.052636699998</v>
          </cell>
          <cell r="BJ231">
            <v>-13536.818198047713</v>
          </cell>
          <cell r="BK231">
            <v>-12094.19229273989</v>
          </cell>
          <cell r="BL231">
            <v>-12041.940583887703</v>
          </cell>
          <cell r="BM231">
            <v>-12001.705647684068</v>
          </cell>
          <cell r="BN231">
            <v>-11960.771045369762</v>
          </cell>
          <cell r="BO231">
            <v>-8901.3145195099987</v>
          </cell>
          <cell r="BP231">
            <v>-10678.641721649999</v>
          </cell>
          <cell r="BQ231">
            <v>-13536.818198047713</v>
          </cell>
          <cell r="BR231">
            <v>-11960.771045369762</v>
          </cell>
          <cell r="BS231">
            <v>-12238.54066536042</v>
          </cell>
          <cell r="BU231">
            <v>5.6835786151992584E-2</v>
          </cell>
          <cell r="BV231">
            <v>0.2752068343943348</v>
          </cell>
          <cell r="BW231">
            <v>0.27511960957240444</v>
          </cell>
          <cell r="BX231">
            <v>0.19967019458130997</v>
          </cell>
          <cell r="BY231">
            <v>0.45604253751195123</v>
          </cell>
          <cell r="BZ231">
            <v>0.34407925632071978</v>
          </cell>
          <cell r="CA231">
            <v>0.14227880359143863</v>
          </cell>
          <cell r="CB231">
            <v>0.26765356034026455</v>
          </cell>
          <cell r="CD231">
            <v>0.80844083557339474</v>
          </cell>
          <cell r="CE231">
            <v>0.36224688194473598</v>
          </cell>
          <cell r="CF231">
            <v>0.19967019458130997</v>
          </cell>
          <cell r="CG231">
            <v>0.26765356034026455</v>
          </cell>
          <cell r="CH231">
            <v>0.11642670601170146</v>
          </cell>
          <cell r="CI231">
            <v>2.3223387433554121E-2</v>
          </cell>
        </row>
        <row r="232">
          <cell r="A232" t="str">
            <v xml:space="preserve">   Other capital and surplus</v>
          </cell>
          <cell r="B232">
            <v>-4147.95</v>
          </cell>
          <cell r="C232">
            <v>-4698.25</v>
          </cell>
          <cell r="D232">
            <v>-5013.8999999999996</v>
          </cell>
          <cell r="E232">
            <v>-5652.9</v>
          </cell>
          <cell r="F232">
            <v>-5869.3</v>
          </cell>
          <cell r="G232">
            <v>-6567.2000000000007</v>
          </cell>
          <cell r="H232">
            <v>-6983.99</v>
          </cell>
          <cell r="I232">
            <v>-7593.4</v>
          </cell>
          <cell r="J232">
            <v>-7901.74</v>
          </cell>
          <cell r="K232">
            <v>-8577.14</v>
          </cell>
          <cell r="L232">
            <v>-9251.2200000000012</v>
          </cell>
          <cell r="M232">
            <v>-10023.200000000001</v>
          </cell>
          <cell r="N232">
            <v>-10023.200000000001</v>
          </cell>
          <cell r="O232">
            <v>-10326.300000000001</v>
          </cell>
          <cell r="P232">
            <v>-10456.5</v>
          </cell>
          <cell r="Q232">
            <v>-10633.369999999999</v>
          </cell>
          <cell r="R232">
            <v>-10837.94</v>
          </cell>
          <cell r="S232">
            <v>-11019.5</v>
          </cell>
          <cell r="T232">
            <v>-11284.439999999999</v>
          </cell>
          <cell r="U232">
            <v>-11417.1</v>
          </cell>
          <cell r="V232">
            <v>-11597.74</v>
          </cell>
          <cell r="W232">
            <v>-11787.34</v>
          </cell>
          <cell r="X232">
            <v>-11912.9</v>
          </cell>
          <cell r="Y232">
            <v>-12163.5</v>
          </cell>
          <cell r="Z232">
            <v>-12426.1</v>
          </cell>
          <cell r="AA232">
            <v>-12590.98</v>
          </cell>
          <cell r="AB232">
            <v>-12521.300000000001</v>
          </cell>
          <cell r="AC232">
            <v>-12242.5</v>
          </cell>
          <cell r="AD232">
            <v>-12454.32</v>
          </cell>
          <cell r="AE232">
            <v>-12773.58</v>
          </cell>
          <cell r="AF232">
            <v>-12868.86</v>
          </cell>
          <cell r="AG232">
            <v>-12680.039999999999</v>
          </cell>
          <cell r="AH232">
            <v>-12817.84</v>
          </cell>
          <cell r="AI232">
            <v>-12591.72</v>
          </cell>
          <cell r="AJ232">
            <v>-12405.72</v>
          </cell>
          <cell r="AK232">
            <v>-11098.039999999999</v>
          </cell>
          <cell r="AL232">
            <v>-11819</v>
          </cell>
          <cell r="AM232">
            <v>-11690.44</v>
          </cell>
          <cell r="AN232">
            <v>-11352</v>
          </cell>
          <cell r="AO232">
            <v>-11162.02</v>
          </cell>
          <cell r="AP232">
            <v>-10986.720000000001</v>
          </cell>
          <cell r="AQ232">
            <v>-10730.859999999999</v>
          </cell>
          <cell r="AR232">
            <v>-11344.300000000001</v>
          </cell>
          <cell r="AS232">
            <v>-12110.300000000001</v>
          </cell>
          <cell r="AT232">
            <v>-12805.7</v>
          </cell>
          <cell r="AU232">
            <v>-12483</v>
          </cell>
          <cell r="AV232">
            <v>-12377.7</v>
          </cell>
          <cell r="AW232">
            <v>-12025.018131752169</v>
          </cell>
          <cell r="AX232">
            <v>-12057.995116669998</v>
          </cell>
          <cell r="AY232">
            <v>-12211.996159290002</v>
          </cell>
          <cell r="AZ232">
            <v>-11689.907951719999</v>
          </cell>
          <cell r="BA232">
            <v>-11393.815485700001</v>
          </cell>
          <cell r="BB232">
            <v>-11720.116059789998</v>
          </cell>
          <cell r="BC232">
            <v>-11521.275001049995</v>
          </cell>
          <cell r="BD232">
            <v>-11451.889853280001</v>
          </cell>
          <cell r="BE232">
            <v>-11072.091278720001</v>
          </cell>
          <cell r="BF232">
            <v>-11680.31217488</v>
          </cell>
          <cell r="BG232">
            <v>-11689.907951719999</v>
          </cell>
          <cell r="BH232">
            <v>-11521.275001049995</v>
          </cell>
          <cell r="BI232">
            <v>-11680.31217488</v>
          </cell>
          <cell r="BJ232">
            <v>-11348.31813175217</v>
          </cell>
          <cell r="BK232">
            <v>-11635.149979587455</v>
          </cell>
          <cell r="BL232">
            <v>-11921.981827422738</v>
          </cell>
          <cell r="BM232">
            <v>-12208.813675258023</v>
          </cell>
          <cell r="BN232">
            <v>-12495.645523093308</v>
          </cell>
          <cell r="BO232">
            <v>-11098.039999999999</v>
          </cell>
          <cell r="BP232">
            <v>-12025.018131752169</v>
          </cell>
          <cell r="BQ232">
            <v>-11348.31813175217</v>
          </cell>
          <cell r="BR232">
            <v>-12495.645523093308</v>
          </cell>
          <cell r="BS232">
            <v>-13648.572064128277</v>
          </cell>
          <cell r="BU232">
            <v>9.3384872177809108E-2</v>
          </cell>
          <cell r="BV232">
            <v>0.15991757987972055</v>
          </cell>
          <cell r="BW232">
            <v>9.4711745504694189E-4</v>
          </cell>
          <cell r="BX232">
            <v>8.3526292187825035E-2</v>
          </cell>
          <cell r="BY232">
            <v>2.9766380525017455E-2</v>
          </cell>
          <cell r="BZ232">
            <v>7.3658122559608019E-2</v>
          </cell>
          <cell r="CA232">
            <v>8.7881788978345643E-2</v>
          </cell>
          <cell r="CB232">
            <v>5.6274343421833684E-2</v>
          </cell>
          <cell r="CD232">
            <v>0.21353459972862954</v>
          </cell>
          <cell r="CE232">
            <v>8.7594853455008947E-2</v>
          </cell>
          <cell r="CF232">
            <v>8.3526292187825035E-2</v>
          </cell>
          <cell r="CG232">
            <v>5.6274343421833684E-2</v>
          </cell>
          <cell r="CH232">
            <v>0.10110109515972754</v>
          </cell>
          <cell r="CI232">
            <v>9.2266264988410285E-2</v>
          </cell>
        </row>
        <row r="233">
          <cell r="A233" t="str">
            <v>MLT foreign liabilities (-)</v>
          </cell>
          <cell r="B233">
            <v>-1521.3952327800002</v>
          </cell>
          <cell r="C233">
            <v>-1717.38985727</v>
          </cell>
          <cell r="D233">
            <v>-1559.0086745399999</v>
          </cell>
          <cell r="E233">
            <v>-1701.1890095200001</v>
          </cell>
          <cell r="F233">
            <v>-1701.9580458</v>
          </cell>
          <cell r="G233">
            <v>-1967.0725432400002</v>
          </cell>
          <cell r="H233">
            <v>-2210.6472549999999</v>
          </cell>
          <cell r="I233">
            <v>-2296.2066273599999</v>
          </cell>
          <cell r="J233">
            <v>-2393.6388801999997</v>
          </cell>
          <cell r="K233">
            <v>-2441.5337639899999</v>
          </cell>
          <cell r="L233">
            <v>-2421.8216042800004</v>
          </cell>
          <cell r="M233">
            <v>-2843.3775164500003</v>
          </cell>
          <cell r="N233">
            <v>-2960.4090845787241</v>
          </cell>
          <cell r="O233">
            <v>-3030.4674102600002</v>
          </cell>
          <cell r="P233">
            <v>-2945.7635105099998</v>
          </cell>
          <cell r="Q233">
            <v>-2886.1095241000003</v>
          </cell>
          <cell r="R233">
            <v>-2913.9820472500001</v>
          </cell>
          <cell r="S233">
            <v>-2930.8350940799996</v>
          </cell>
          <cell r="T233">
            <v>-2965.7086332600002</v>
          </cell>
          <cell r="U233">
            <v>-3105.4820378600002</v>
          </cell>
          <cell r="V233">
            <v>-3300.06051054</v>
          </cell>
          <cell r="W233">
            <v>-3397.3197050199997</v>
          </cell>
          <cell r="X233">
            <v>-3434.1897116799996</v>
          </cell>
          <cell r="Y233">
            <v>-3544.9481228299996</v>
          </cell>
          <cell r="Z233">
            <v>-3684.9811745499997</v>
          </cell>
          <cell r="AA233">
            <v>-3660.09498863</v>
          </cell>
          <cell r="AB233">
            <v>-3727.3329350699996</v>
          </cell>
          <cell r="AC233">
            <v>-3464.582641</v>
          </cell>
          <cell r="AD233">
            <v>-3512.3921756000004</v>
          </cell>
          <cell r="AE233">
            <v>-3461.3753848599999</v>
          </cell>
          <cell r="AF233">
            <v>-3441.3751889500004</v>
          </cell>
          <cell r="AG233">
            <v>-3646.5789869300002</v>
          </cell>
          <cell r="AH233">
            <v>-3916.1593985</v>
          </cell>
          <cell r="AI233">
            <v>-3989.8998564800004</v>
          </cell>
          <cell r="AJ233">
            <v>-3887.6217324400004</v>
          </cell>
          <cell r="AK233">
            <v>-3612.4493443299998</v>
          </cell>
          <cell r="AL233">
            <v>-3782.2070736500004</v>
          </cell>
          <cell r="AM233">
            <v>-3712.8823218900002</v>
          </cell>
          <cell r="AN233">
            <v>-3642.6871061100005</v>
          </cell>
          <cell r="AO233">
            <v>-3779.2250225399998</v>
          </cell>
          <cell r="AP233">
            <v>-3965.2279311700004</v>
          </cell>
          <cell r="AQ233">
            <v>-4103.0094339899997</v>
          </cell>
          <cell r="AR233">
            <v>-4300.7531433499998</v>
          </cell>
          <cell r="AS233">
            <v>-4489.7025800399997</v>
          </cell>
          <cell r="AT233">
            <v>-4621.1420967200002</v>
          </cell>
          <cell r="AU233">
            <v>-4341.3904175562957</v>
          </cell>
          <cell r="AV233">
            <v>-3963.9162652537166</v>
          </cell>
          <cell r="AW233">
            <v>-3834.2554098118708</v>
          </cell>
          <cell r="AX233">
            <v>-3948.5217891984698</v>
          </cell>
          <cell r="AY233">
            <v>-3789.0191481972929</v>
          </cell>
          <cell r="AZ233">
            <v>-3667.2734069354801</v>
          </cell>
          <cell r="BA233">
            <v>-3644.6590811348156</v>
          </cell>
          <cell r="BB233">
            <v>-3808.7062612077075</v>
          </cell>
          <cell r="BC233">
            <v>-3868.286189363389</v>
          </cell>
          <cell r="BD233">
            <v>-5385.0423858509994</v>
          </cell>
          <cell r="BE233">
            <v>-5330.6303058099993</v>
          </cell>
          <cell r="BF233">
            <v>-5336.8238006896008</v>
          </cell>
          <cell r="BG233">
            <v>-3667.2734069354801</v>
          </cell>
          <cell r="BH233">
            <v>-3868.286189363389</v>
          </cell>
          <cell r="BI233">
            <v>-5336.8238006896008</v>
          </cell>
          <cell r="BJ233">
            <v>-3751.847738067609</v>
          </cell>
          <cell r="BK233">
            <v>-3606.5048126840625</v>
          </cell>
          <cell r="BL233">
            <v>-3308.4630573005152</v>
          </cell>
          <cell r="BM233">
            <v>-2719.5133119169677</v>
          </cell>
          <cell r="BN233">
            <v>-3079.0796565334208</v>
          </cell>
          <cell r="BO233">
            <v>-3612.4493443299998</v>
          </cell>
          <cell r="BP233">
            <v>-3834.2554098118708</v>
          </cell>
          <cell r="BQ233">
            <v>-3751.847738067609</v>
          </cell>
          <cell r="BR233">
            <v>-3079.0796565334222</v>
          </cell>
          <cell r="BS233">
            <v>-2927.6410847498073</v>
          </cell>
          <cell r="BU233">
            <v>2.2709489716783104E-2</v>
          </cell>
          <cell r="BV233">
            <v>0.18536968048495894</v>
          </cell>
          <cell r="BW233">
            <v>0.18001889772158619</v>
          </cell>
          <cell r="BX233">
            <v>6.1400463879171419E-2</v>
          </cell>
          <cell r="BY233">
            <v>6.7494956633085135E-3</v>
          </cell>
          <cell r="BZ233">
            <v>5.7207581021414433E-2</v>
          </cell>
          <cell r="CA233">
            <v>0.15487117448251109</v>
          </cell>
          <cell r="CB233">
            <v>2.1492483660159989E-2</v>
          </cell>
          <cell r="CD233">
            <v>0.24673846589879522</v>
          </cell>
          <cell r="CE233">
            <v>1.9041525901403844E-2</v>
          </cell>
          <cell r="CF233">
            <v>6.1400463879171419E-2</v>
          </cell>
          <cell r="CG233">
            <v>2.1492483660159989E-2</v>
          </cell>
          <cell r="CH233">
            <v>0.17931646711246774</v>
          </cell>
          <cell r="CI233">
            <v>4.9183063991956488E-2</v>
          </cell>
        </row>
        <row r="234">
          <cell r="A234" t="str">
            <v>Other assets (net)</v>
          </cell>
          <cell r="B234">
            <v>1949.29180116</v>
          </cell>
          <cell r="C234">
            <v>2432.7042371200041</v>
          </cell>
          <cell r="D234">
            <v>2874.4141053499975</v>
          </cell>
          <cell r="E234">
            <v>4091.260338229999</v>
          </cell>
          <cell r="F234">
            <v>4263.0874653599949</v>
          </cell>
          <cell r="G234">
            <v>5256.836068880003</v>
          </cell>
          <cell r="H234">
            <v>5467.9747382700043</v>
          </cell>
          <cell r="I234">
            <v>5483.5980588199982</v>
          </cell>
          <cell r="J234">
            <v>5485.0634731984374</v>
          </cell>
          <cell r="K234">
            <v>6540.4730883251914</v>
          </cell>
          <cell r="L234">
            <v>7350.1933694574536</v>
          </cell>
          <cell r="M234">
            <v>9002.4149422543178</v>
          </cell>
          <cell r="N234">
            <v>8283.5798589100013</v>
          </cell>
          <cell r="O234">
            <v>8184.9024894700124</v>
          </cell>
          <cell r="P234">
            <v>8368.3258789699958</v>
          </cell>
          <cell r="Q234">
            <v>8840.977569339997</v>
          </cell>
          <cell r="R234">
            <v>8624.6477454300002</v>
          </cell>
          <cell r="S234">
            <v>8851.2607110599984</v>
          </cell>
          <cell r="T234">
            <v>9174.0652355999919</v>
          </cell>
          <cell r="U234">
            <v>9453.3326099700007</v>
          </cell>
          <cell r="V234">
            <v>9604.547904980016</v>
          </cell>
          <cell r="W234">
            <v>9636.2223218599902</v>
          </cell>
          <cell r="X234">
            <v>9712.6139705200039</v>
          </cell>
          <cell r="Y234">
            <v>11351.241686468995</v>
          </cell>
          <cell r="Z234">
            <v>11525.235645833907</v>
          </cell>
          <cell r="AA234">
            <v>11251.182084479577</v>
          </cell>
          <cell r="AB234">
            <v>10869.66727511795</v>
          </cell>
          <cell r="AC234">
            <v>10826.893486564881</v>
          </cell>
          <cell r="AD234">
            <v>10813.205552041358</v>
          </cell>
          <cell r="AE234">
            <v>10975.67502140893</v>
          </cell>
          <cell r="AF234">
            <v>11311.302950045008</v>
          </cell>
          <cell r="AG234">
            <v>10660.641575733096</v>
          </cell>
          <cell r="AH234">
            <v>10820.782260049633</v>
          </cell>
          <cell r="AI234">
            <v>10295.11619538929</v>
          </cell>
          <cell r="AJ234">
            <v>10213.540928887838</v>
          </cell>
          <cell r="AK234">
            <v>8717.883980388995</v>
          </cell>
          <cell r="AL234">
            <v>10306.947439436763</v>
          </cell>
          <cell r="AM234">
            <v>8563.4385090255564</v>
          </cell>
          <cell r="AN234">
            <v>8395.9388340770074</v>
          </cell>
          <cell r="AO234">
            <v>8578.5929924770044</v>
          </cell>
          <cell r="AP234">
            <v>8203.1507217019935</v>
          </cell>
          <cell r="AQ234">
            <v>7167.3030723790007</v>
          </cell>
          <cell r="AR234">
            <v>7946.5896672400077</v>
          </cell>
          <cell r="AS234">
            <v>8120.2331429700052</v>
          </cell>
          <cell r="AT234">
            <v>8110.7073075800008</v>
          </cell>
          <cell r="AU234">
            <v>8914.9149896400013</v>
          </cell>
          <cell r="AV234">
            <v>8680.9133401068939</v>
          </cell>
          <cell r="AW234">
            <v>8793.2932953634008</v>
          </cell>
          <cell r="AX234">
            <v>9482.5696904375454</v>
          </cell>
          <cell r="AY234">
            <v>7811.887815833461</v>
          </cell>
          <cell r="AZ234">
            <v>7461.7352450344324</v>
          </cell>
          <cell r="BA234">
            <v>6846.6446496037406</v>
          </cell>
          <cell r="BB234">
            <v>7879.0681356361911</v>
          </cell>
          <cell r="BC234">
            <v>8046.0176872965421</v>
          </cell>
          <cell r="BD234">
            <v>7135.7996335486778</v>
          </cell>
          <cell r="BE234">
            <v>7140.0484698104237</v>
          </cell>
          <cell r="BF234">
            <v>7562.8283061826314</v>
          </cell>
          <cell r="BG234">
            <v>7461.7352450344324</v>
          </cell>
          <cell r="BH234">
            <v>8046.0176872965421</v>
          </cell>
          <cell r="BI234">
            <v>7562.8283061826314</v>
          </cell>
          <cell r="BJ234">
            <v>9252.0315335017694</v>
          </cell>
          <cell r="BK234">
            <v>9504.1210592435018</v>
          </cell>
          <cell r="BL234">
            <v>9765.7068757520974</v>
          </cell>
          <cell r="BM234">
            <v>10039.309464909185</v>
          </cell>
          <cell r="BN234">
            <v>10348.843387955643</v>
          </cell>
          <cell r="BO234">
            <v>8717.883980388995</v>
          </cell>
          <cell r="BP234">
            <v>8793.2932953634008</v>
          </cell>
          <cell r="BQ234">
            <v>9252.0315335017694</v>
          </cell>
          <cell r="BR234">
            <v>10348.843387955652</v>
          </cell>
          <cell r="BS234">
            <v>11569.133973825115</v>
          </cell>
          <cell r="BU234">
            <v>-0.22758087974814301</v>
          </cell>
          <cell r="BV234">
            <v>-0.34698293650289347</v>
          </cell>
          <cell r="BW234">
            <v>-0.25045092742280184</v>
          </cell>
          <cell r="BX234">
            <v>8.649956244432655E-3</v>
          </cell>
          <cell r="BY234">
            <v>-0.11126850820433298</v>
          </cell>
          <cell r="BZ234">
            <v>0.1226004545983117</v>
          </cell>
          <cell r="CA234">
            <v>-6.7550089113108558E-2</v>
          </cell>
          <cell r="CB234">
            <v>5.2169104649364417E-2</v>
          </cell>
          <cell r="CD234">
            <v>0.26091073998267644</v>
          </cell>
          <cell r="CE234">
            <v>-0.23198851533740472</v>
          </cell>
          <cell r="CF234">
            <v>8.649956244432655E-3</v>
          </cell>
          <cell r="CG234">
            <v>5.2169104649364417E-2</v>
          </cell>
          <cell r="CH234">
            <v>0.11854821835424012</v>
          </cell>
          <cell r="CI234">
            <v>0.11791564913328201</v>
          </cell>
        </row>
        <row r="236">
          <cell r="A236" t="str">
            <v>Liabilities to the private sector</v>
          </cell>
          <cell r="B236">
            <v>17626.905697350001</v>
          </cell>
          <cell r="C236">
            <v>18779.049103940004</v>
          </cell>
          <cell r="D236">
            <v>20256.524117590001</v>
          </cell>
          <cell r="E236">
            <v>22454.831008429999</v>
          </cell>
          <cell r="F236">
            <v>23632.977856369998</v>
          </cell>
          <cell r="G236">
            <v>25234.393573559999</v>
          </cell>
          <cell r="H236">
            <v>26382.780515139999</v>
          </cell>
          <cell r="I236">
            <v>28266.798344140003</v>
          </cell>
          <cell r="J236">
            <v>28981.747696679999</v>
          </cell>
          <cell r="K236">
            <v>31011.704782350003</v>
          </cell>
          <cell r="L236">
            <v>32203.485120389996</v>
          </cell>
          <cell r="M236">
            <v>37272.37539483</v>
          </cell>
          <cell r="N236">
            <v>36722.191889759997</v>
          </cell>
          <cell r="O236">
            <v>36747.388694680005</v>
          </cell>
          <cell r="P236">
            <v>37672.0842232</v>
          </cell>
          <cell r="Q236">
            <v>38413.620366379997</v>
          </cell>
          <cell r="R236">
            <v>38715.615422999996</v>
          </cell>
          <cell r="S236">
            <v>39578.75158702</v>
          </cell>
          <cell r="T236">
            <v>40228.348897610005</v>
          </cell>
          <cell r="U236">
            <v>40570.809390980001</v>
          </cell>
          <cell r="V236">
            <v>41244.61212731</v>
          </cell>
          <cell r="W236">
            <v>41839.419623039998</v>
          </cell>
          <cell r="X236">
            <v>42917.617618830001</v>
          </cell>
          <cell r="Y236">
            <v>45532.693461620001</v>
          </cell>
          <cell r="Z236">
            <v>44881.408696950006</v>
          </cell>
          <cell r="AA236">
            <v>45513.130639330004</v>
          </cell>
          <cell r="AB236">
            <v>45463.237778969997</v>
          </cell>
          <cell r="AC236">
            <v>46733.659632380004</v>
          </cell>
          <cell r="AD236">
            <v>46978.094151220001</v>
          </cell>
          <cell r="AE236">
            <v>47479.453704089996</v>
          </cell>
          <cell r="AF236">
            <v>47819.850717059999</v>
          </cell>
          <cell r="AG236">
            <v>48184.426265850001</v>
          </cell>
          <cell r="AH236">
            <v>48222.459430610004</v>
          </cell>
          <cell r="AI236">
            <v>48258.183420600006</v>
          </cell>
          <cell r="AJ236">
            <v>48022.053424790007</v>
          </cell>
          <cell r="AK236">
            <v>50186.760979899998</v>
          </cell>
          <cell r="AL236">
            <v>50095.365138988775</v>
          </cell>
          <cell r="AM236">
            <v>50158.978124419998</v>
          </cell>
          <cell r="AN236">
            <v>50438.554500309998</v>
          </cell>
          <cell r="AO236">
            <v>49998.18429053</v>
          </cell>
          <cell r="AP236">
            <v>49983.821100679997</v>
          </cell>
          <cell r="AQ236">
            <v>50278.26390161</v>
          </cell>
          <cell r="AR236">
            <v>49899.601072350008</v>
          </cell>
          <cell r="AS236">
            <v>50484.140784870004</v>
          </cell>
          <cell r="AT236">
            <v>49839.278984860008</v>
          </cell>
          <cell r="AU236">
            <v>50491.762802480007</v>
          </cell>
          <cell r="AV236">
            <v>51516.491972630007</v>
          </cell>
          <cell r="AW236">
            <v>54514.992839743652</v>
          </cell>
          <cell r="AX236">
            <v>52657.433912102795</v>
          </cell>
          <cell r="AY236">
            <v>51761.075447889991</v>
          </cell>
          <cell r="AZ236">
            <v>51650.921635269995</v>
          </cell>
          <cell r="BA236">
            <v>51426.394683490013</v>
          </cell>
          <cell r="BB236">
            <v>51486.677141279994</v>
          </cell>
          <cell r="BC236">
            <v>52434.16436408001</v>
          </cell>
          <cell r="BD236">
            <v>51824.646794740001</v>
          </cell>
          <cell r="BE236">
            <v>51552.075895120004</v>
          </cell>
          <cell r="BF236">
            <v>51182.516973870006</v>
          </cell>
          <cell r="BG236">
            <v>51650.921635269995</v>
          </cell>
          <cell r="BH236">
            <v>52434.16436408001</v>
          </cell>
          <cell r="BI236">
            <v>51182.516973870006</v>
          </cell>
          <cell r="BJ236">
            <v>55986.257016705342</v>
          </cell>
          <cell r="BK236">
            <v>57173.613555515622</v>
          </cell>
          <cell r="BL236">
            <v>59631.392855040147</v>
          </cell>
          <cell r="BM236">
            <v>61389.743736156706</v>
          </cell>
          <cell r="BN236">
            <v>66754.102323309562</v>
          </cell>
          <cell r="BO236">
            <v>50186.760979899998</v>
          </cell>
          <cell r="BP236">
            <v>54514.992839743652</v>
          </cell>
          <cell r="BQ236">
            <v>55986.257016705342</v>
          </cell>
          <cell r="BR236">
            <v>66754.102323309577</v>
          </cell>
          <cell r="BS236">
            <v>74598.199656414086</v>
          </cell>
          <cell r="BU236">
            <v>0.10943604029102927</v>
          </cell>
          <cell r="BV236">
            <v>5.8947818038582511E-2</v>
          </cell>
          <cell r="BW236">
            <v>3.3528351173720994E-2</v>
          </cell>
          <cell r="BX236">
            <v>8.6242502511312269E-2</v>
          </cell>
          <cell r="BY236">
            <v>2.4036516251720652E-2</v>
          </cell>
          <cell r="BZ236">
            <v>4.2879373613395E-2</v>
          </cell>
          <cell r="CA236">
            <v>2.6951392884677183E-2</v>
          </cell>
          <cell r="CB236">
            <v>2.6988248559194128E-2</v>
          </cell>
          <cell r="CD236">
            <v>0.22162038183205723</v>
          </cell>
          <cell r="CE236">
            <v>0.10221375377678821</v>
          </cell>
          <cell r="CF236">
            <v>8.6242502511312269E-2</v>
          </cell>
          <cell r="CG236">
            <v>2.6988248559194128E-2</v>
          </cell>
          <cell r="CH236">
            <v>0.19233015172618684</v>
          </cell>
          <cell r="CI236">
            <v>0.1175073450184867</v>
          </cell>
        </row>
        <row r="237">
          <cell r="A237" t="str">
            <v xml:space="preserve">Broad money (M3+bonds)  </v>
          </cell>
          <cell r="B237">
            <v>16310.679379460002</v>
          </cell>
          <cell r="C237">
            <v>17804.726560630002</v>
          </cell>
          <cell r="D237">
            <v>19640.377983840001</v>
          </cell>
          <cell r="E237">
            <v>22012.79427197</v>
          </cell>
          <cell r="F237">
            <v>22861.195808619999</v>
          </cell>
          <cell r="G237">
            <v>24499.741850319999</v>
          </cell>
          <cell r="H237">
            <v>25837.457363760001</v>
          </cell>
          <cell r="I237">
            <v>28034.587408130003</v>
          </cell>
          <cell r="J237">
            <v>28801.521219269998</v>
          </cell>
          <cell r="K237">
            <v>30766.033447600003</v>
          </cell>
          <cell r="L237">
            <v>31970.842505249995</v>
          </cell>
          <cell r="M237">
            <v>36436.965685360003</v>
          </cell>
          <cell r="N237">
            <v>35653.113585380001</v>
          </cell>
          <cell r="O237">
            <v>35286.015767290002</v>
          </cell>
          <cell r="P237">
            <v>36211.38261067</v>
          </cell>
          <cell r="Q237">
            <v>37177.797133679996</v>
          </cell>
          <cell r="R237">
            <v>37483.337944799998</v>
          </cell>
          <cell r="S237">
            <v>38441.93819827</v>
          </cell>
          <cell r="T237">
            <v>39149.940779120006</v>
          </cell>
          <cell r="U237">
            <v>39672.185589050001</v>
          </cell>
          <cell r="V237">
            <v>40314.498141689997</v>
          </cell>
          <cell r="W237">
            <v>41150.79487867</v>
          </cell>
          <cell r="X237">
            <v>42513.692377420004</v>
          </cell>
          <cell r="Y237">
            <v>45348.068125999998</v>
          </cell>
          <cell r="Z237">
            <v>44693.044364340007</v>
          </cell>
          <cell r="AA237">
            <v>45257.864809160004</v>
          </cell>
          <cell r="AB237">
            <v>45319.07724947</v>
          </cell>
          <cell r="AC237">
            <v>46571.863495440004</v>
          </cell>
          <cell r="AD237">
            <v>46818.877597550003</v>
          </cell>
          <cell r="AE237">
            <v>47286.623413709996</v>
          </cell>
          <cell r="AF237">
            <v>47547.988998339999</v>
          </cell>
          <cell r="AG237">
            <v>47919.167887280004</v>
          </cell>
          <cell r="AH237">
            <v>47975.969459060005</v>
          </cell>
          <cell r="AI237">
            <v>48032.953090070005</v>
          </cell>
          <cell r="AJ237">
            <v>47851.944604630007</v>
          </cell>
          <cell r="AK237">
            <v>50012.391331189996</v>
          </cell>
          <cell r="AL237">
            <v>49954.639610348771</v>
          </cell>
          <cell r="AM237">
            <v>50024.162803829997</v>
          </cell>
          <cell r="AN237">
            <v>50320.92456919</v>
          </cell>
          <cell r="AO237">
            <v>49897.868124350003</v>
          </cell>
          <cell r="AP237">
            <v>49888.844269479996</v>
          </cell>
          <cell r="AQ237">
            <v>50170.955225689999</v>
          </cell>
          <cell r="AR237">
            <v>49796.263182070004</v>
          </cell>
          <cell r="AS237">
            <v>50390.418723930001</v>
          </cell>
          <cell r="AT237">
            <v>49767.313581930008</v>
          </cell>
          <cell r="AU237">
            <v>50418.653467220007</v>
          </cell>
          <cell r="AV237">
            <v>51420.067916080006</v>
          </cell>
          <cell r="AW237">
            <v>54381.472759577555</v>
          </cell>
          <cell r="AX237">
            <v>52538.199859269997</v>
          </cell>
          <cell r="AY237">
            <v>51645.530352289992</v>
          </cell>
          <cell r="AZ237">
            <v>51531.468833719999</v>
          </cell>
          <cell r="BA237">
            <v>51326.740057460011</v>
          </cell>
          <cell r="BB237">
            <v>51414.147702209993</v>
          </cell>
          <cell r="BC237">
            <v>52387.214260210014</v>
          </cell>
          <cell r="BD237">
            <v>51788.85434328</v>
          </cell>
          <cell r="BE237">
            <v>51426.369996220004</v>
          </cell>
          <cell r="BF237">
            <v>51046.544821490003</v>
          </cell>
          <cell r="BG237">
            <v>51531.468833719999</v>
          </cell>
          <cell r="BH237">
            <v>52387.214260210014</v>
          </cell>
          <cell r="BI237">
            <v>51046.544821490003</v>
          </cell>
          <cell r="BJ237">
            <v>55848.671602469607</v>
          </cell>
          <cell r="BK237">
            <v>57028.420970209227</v>
          </cell>
          <cell r="BL237">
            <v>59480.813272974934</v>
          </cell>
          <cell r="BM237">
            <v>61233.612401811988</v>
          </cell>
          <cell r="BN237">
            <v>66587.061447282133</v>
          </cell>
          <cell r="BO237">
            <v>50012.391331189996</v>
          </cell>
          <cell r="BP237">
            <v>54381.472759577555</v>
          </cell>
          <cell r="BQ237">
            <v>55848.671602469607</v>
          </cell>
          <cell r="BR237">
            <v>66587.061447282147</v>
          </cell>
          <cell r="BS237">
            <v>74411.499022000789</v>
          </cell>
          <cell r="BU237">
            <v>0.11036957553628257</v>
          </cell>
          <cell r="BV237">
            <v>6.0996780986982913E-2</v>
          </cell>
          <cell r="BW237">
            <v>3.7338362164804906E-2</v>
          </cell>
          <cell r="BX237">
            <v>8.7359978439239372E-2</v>
          </cell>
          <cell r="BY237">
            <v>2.405647898749419E-2</v>
          </cell>
          <cell r="BZ237">
            <v>4.4174144672955773E-2</v>
          </cell>
          <cell r="CA237">
            <v>2.5704245366872103E-2</v>
          </cell>
          <cell r="CB237">
            <v>2.6979755575553988E-2</v>
          </cell>
          <cell r="CD237">
            <v>0.24456214377423824</v>
          </cell>
          <cell r="CE237">
            <v>0.10285605093981376</v>
          </cell>
          <cell r="CF237">
            <v>8.7359978439239372E-2</v>
          </cell>
          <cell r="CG237">
            <v>2.6979755575553988E-2</v>
          </cell>
          <cell r="CH237">
            <v>0.19227654905112712</v>
          </cell>
          <cell r="CI237">
            <v>0.11750687603046361</v>
          </cell>
        </row>
        <row r="238">
          <cell r="A238" t="str">
            <v xml:space="preserve">  M3    </v>
          </cell>
          <cell r="B238">
            <v>15287.979379460001</v>
          </cell>
          <cell r="C238">
            <v>16593.576560630001</v>
          </cell>
          <cell r="D238">
            <v>18359.17798384</v>
          </cell>
          <cell r="E238">
            <v>20763.494271970001</v>
          </cell>
          <cell r="F238">
            <v>21772.435808620001</v>
          </cell>
          <cell r="G238">
            <v>23288.44185032</v>
          </cell>
          <cell r="H238">
            <v>24370.897363759999</v>
          </cell>
          <cell r="I238">
            <v>26159.287408130003</v>
          </cell>
          <cell r="J238">
            <v>26138.521219269998</v>
          </cell>
          <cell r="K238">
            <v>27282.533447600003</v>
          </cell>
          <cell r="L238">
            <v>27687.742505249997</v>
          </cell>
          <cell r="M238">
            <v>31341.855685360002</v>
          </cell>
          <cell r="N238">
            <v>30558.00358538</v>
          </cell>
          <cell r="O238">
            <v>30276.515767290002</v>
          </cell>
          <cell r="P238">
            <v>31060.38261067</v>
          </cell>
          <cell r="Q238">
            <v>31616.95713368</v>
          </cell>
          <cell r="R238">
            <v>31881.137944800001</v>
          </cell>
          <cell r="S238">
            <v>32811.838198270001</v>
          </cell>
          <cell r="T238">
            <v>33368.000779120004</v>
          </cell>
          <cell r="U238">
            <v>33761.485589050004</v>
          </cell>
          <cell r="V238">
            <v>34269.698141689994</v>
          </cell>
          <cell r="W238">
            <v>34908.354878669998</v>
          </cell>
          <cell r="X238">
            <v>36135.292377420003</v>
          </cell>
          <cell r="Y238">
            <v>38998.368126000001</v>
          </cell>
          <cell r="Z238">
            <v>38322.744364340004</v>
          </cell>
          <cell r="AA238">
            <v>38709.364809160004</v>
          </cell>
          <cell r="AB238">
            <v>38889.177249469998</v>
          </cell>
          <cell r="AC238">
            <v>40111.963495440003</v>
          </cell>
          <cell r="AD238">
            <v>40355.57759755</v>
          </cell>
          <cell r="AE238">
            <v>40863.523413709998</v>
          </cell>
          <cell r="AF238">
            <v>40901.88899834</v>
          </cell>
          <cell r="AG238">
            <v>41364.267887280002</v>
          </cell>
          <cell r="AH238">
            <v>41493.569459060003</v>
          </cell>
          <cell r="AI238">
            <v>41724.453090070005</v>
          </cell>
          <cell r="AJ238">
            <v>41817.944604630007</v>
          </cell>
          <cell r="AK238">
            <v>44209.331331189998</v>
          </cell>
          <cell r="AL238">
            <v>44308.839610348768</v>
          </cell>
          <cell r="AM238">
            <v>44403.062803829998</v>
          </cell>
          <cell r="AN238">
            <v>44682.524569189998</v>
          </cell>
          <cell r="AO238">
            <v>44567.468124350002</v>
          </cell>
          <cell r="AP238">
            <v>44717.644269479999</v>
          </cell>
          <cell r="AQ238">
            <v>45240.655225689996</v>
          </cell>
          <cell r="AR238">
            <v>45001.963182070001</v>
          </cell>
          <cell r="AS238">
            <v>45657.818723930002</v>
          </cell>
          <cell r="AT238">
            <v>45247.513581930005</v>
          </cell>
          <cell r="AU238">
            <v>45955.153467220007</v>
          </cell>
          <cell r="AV238">
            <v>47022.767916080003</v>
          </cell>
          <cell r="AW238">
            <v>50162.503833606926</v>
          </cell>
          <cell r="AX238">
            <v>48377.852242349996</v>
          </cell>
          <cell r="AY238">
            <v>47720.187447389995</v>
          </cell>
          <cell r="AZ238">
            <v>47780.214152269997</v>
          </cell>
          <cell r="BA238">
            <v>47887.881024540009</v>
          </cell>
          <cell r="BB238">
            <v>48107.258754919996</v>
          </cell>
          <cell r="BC238">
            <v>49201.930480700015</v>
          </cell>
          <cell r="BD238">
            <v>48782.967843270002</v>
          </cell>
          <cell r="BE238">
            <v>48440.529020640002</v>
          </cell>
          <cell r="BF238">
            <v>48107.164737550003</v>
          </cell>
          <cell r="BG238">
            <v>47780.214152269997</v>
          </cell>
          <cell r="BH238">
            <v>49201.930480700015</v>
          </cell>
          <cell r="BI238">
            <v>48107.164737550003</v>
          </cell>
          <cell r="BJ238">
            <v>52711.844392709449</v>
          </cell>
          <cell r="BK238">
            <v>53718.156907885204</v>
          </cell>
          <cell r="BL238">
            <v>56047.730392204183</v>
          </cell>
          <cell r="BM238">
            <v>57673.95442070128</v>
          </cell>
          <cell r="BN238">
            <v>62778.675449568414</v>
          </cell>
          <cell r="BO238">
            <v>44209.331331189998</v>
          </cell>
          <cell r="BP238">
            <v>50162.503833606926</v>
          </cell>
          <cell r="BQ238">
            <v>52711.844392709449</v>
          </cell>
          <cell r="BR238">
            <v>62778.675449568429</v>
          </cell>
          <cell r="BS238">
            <v>70154.887713598189</v>
          </cell>
          <cell r="BU238">
            <v>0.14897068360578269</v>
          </cell>
          <cell r="BV238">
            <v>0.10711586878265722</v>
          </cell>
          <cell r="BW238">
            <v>9.0470503545708736E-2</v>
          </cell>
          <cell r="BX238">
            <v>0.13465873206313161</v>
          </cell>
          <cell r="BY238">
            <v>6.9326646445038831E-2</v>
          </cell>
          <cell r="BZ238">
            <v>8.7560076998190794E-2</v>
          </cell>
          <cell r="CA238">
            <v>6.3200183374540808E-2</v>
          </cell>
          <cell r="CB238">
            <v>5.0821636965309613E-2</v>
          </cell>
          <cell r="CD238">
            <v>0.24429033550225965</v>
          </cell>
          <cell r="CE238">
            <v>0.13362003221144714</v>
          </cell>
          <cell r="CF238">
            <v>0.13465873206313161</v>
          </cell>
          <cell r="CG238">
            <v>5.0821636965309613E-2</v>
          </cell>
          <cell r="CH238">
            <v>0.19097853950736199</v>
          </cell>
          <cell r="CI238">
            <v>0.11749550641531514</v>
          </cell>
        </row>
        <row r="239">
          <cell r="A239" t="str">
            <v xml:space="preserve">    Money (M1)</v>
          </cell>
          <cell r="B239">
            <v>3758.2793794600002</v>
          </cell>
          <cell r="C239">
            <v>4127.1765606300005</v>
          </cell>
          <cell r="D239">
            <v>4295.6779838399998</v>
          </cell>
          <cell r="E239">
            <v>5322.69427197</v>
          </cell>
          <cell r="F239">
            <v>4478.43580862</v>
          </cell>
          <cell r="G239">
            <v>4898.1018503200003</v>
          </cell>
          <cell r="H239">
            <v>4946.3373637599998</v>
          </cell>
          <cell r="I239">
            <v>6312.88740813</v>
          </cell>
          <cell r="J239">
            <v>5373.8212192699993</v>
          </cell>
          <cell r="K239">
            <v>5696.2534476000001</v>
          </cell>
          <cell r="L239">
            <v>5516.6225052499994</v>
          </cell>
          <cell r="M239">
            <v>7312.3356853599998</v>
          </cell>
          <cell r="N239">
            <v>6528.4835853800005</v>
          </cell>
          <cell r="O239">
            <v>5865.5157672900004</v>
          </cell>
          <cell r="P239">
            <v>6236.3826106699998</v>
          </cell>
          <cell r="Q239">
            <v>6028.8071336800003</v>
          </cell>
          <cell r="R239">
            <v>6337.5779447999994</v>
          </cell>
          <cell r="S239">
            <v>6776.2381982699999</v>
          </cell>
          <cell r="T239">
            <v>6409.2807791199994</v>
          </cell>
          <cell r="U239">
            <v>6467.4855890500003</v>
          </cell>
          <cell r="V239">
            <v>6464.0981416899995</v>
          </cell>
          <cell r="W239">
            <v>6721.3148786700003</v>
          </cell>
          <cell r="X239">
            <v>7097.4923774199997</v>
          </cell>
          <cell r="Y239">
            <v>8818.4281259999989</v>
          </cell>
          <cell r="Z239">
            <v>7405.0443643399994</v>
          </cell>
          <cell r="AA239">
            <v>7160.62480916</v>
          </cell>
          <cell r="AB239">
            <v>7118.5572494699991</v>
          </cell>
          <cell r="AC239">
            <v>7058.1634954399997</v>
          </cell>
          <cell r="AD239">
            <v>7128.2175975500004</v>
          </cell>
          <cell r="AE239">
            <v>7312.5234137099997</v>
          </cell>
          <cell r="AF239">
            <v>7042.7289983399996</v>
          </cell>
          <cell r="AG239">
            <v>7197.8678872800001</v>
          </cell>
          <cell r="AH239">
            <v>7009.9694590600011</v>
          </cell>
          <cell r="AI239">
            <v>6981.6930900700008</v>
          </cell>
          <cell r="AJ239">
            <v>7449.7446046300001</v>
          </cell>
          <cell r="AK239">
            <v>8973.0713311899999</v>
          </cell>
          <cell r="AL239">
            <v>7783.1396103487696</v>
          </cell>
          <cell r="AM239">
            <v>7386.9628038299998</v>
          </cell>
          <cell r="AN239">
            <v>7265.9245691900005</v>
          </cell>
          <cell r="AO239">
            <v>7288.9681243499999</v>
          </cell>
          <cell r="AP239">
            <v>7549.0442694800004</v>
          </cell>
          <cell r="AQ239">
            <v>7936.2152256900008</v>
          </cell>
          <cell r="AR239">
            <v>8227.9631820700015</v>
          </cell>
          <cell r="AS239">
            <v>8005.8187239300005</v>
          </cell>
          <cell r="AT239">
            <v>7843.1135819300007</v>
          </cell>
          <cell r="AU239">
            <v>8072.3534672200003</v>
          </cell>
          <cell r="AV239">
            <v>8222.4679160800006</v>
          </cell>
          <cell r="AW239">
            <v>11468.335812043249</v>
          </cell>
          <cell r="AX239">
            <v>10123.063151570001</v>
          </cell>
          <cell r="AY239">
            <v>10181.306723220001</v>
          </cell>
          <cell r="AZ239">
            <v>10193.393500599999</v>
          </cell>
          <cell r="BA239">
            <v>10422.400138019999</v>
          </cell>
          <cell r="BB239">
            <v>10550.375089990001</v>
          </cell>
          <cell r="BC239">
            <v>11144.08307402</v>
          </cell>
          <cell r="BD239">
            <v>11286.748839210002</v>
          </cell>
          <cell r="BE239">
            <v>10978.500068360001</v>
          </cell>
          <cell r="BF239">
            <v>10895.17328809</v>
          </cell>
          <cell r="BG239">
            <v>10193.393500599999</v>
          </cell>
          <cell r="BH239">
            <v>11144.08307402</v>
          </cell>
          <cell r="BI239">
            <v>10895.17328809</v>
          </cell>
          <cell r="BJ239">
            <v>13000.209975031572</v>
          </cell>
          <cell r="BK239">
            <v>11810.845003688879</v>
          </cell>
          <cell r="BL239">
            <v>12585.555662732788</v>
          </cell>
          <cell r="BM239">
            <v>12609.363053347699</v>
          </cell>
          <cell r="BN239">
            <v>14565.234813743966</v>
          </cell>
          <cell r="BO239">
            <v>8973.0713311899999</v>
          </cell>
          <cell r="BP239">
            <v>11468.335812043249</v>
          </cell>
          <cell r="BQ239">
            <v>13000.209975031572</v>
          </cell>
          <cell r="BR239">
            <v>14565.234813743966</v>
          </cell>
          <cell r="BS239">
            <v>16267.000101719921</v>
          </cell>
          <cell r="BU239">
            <v>2.0701852152832378E-2</v>
          </cell>
          <cell r="BV239">
            <v>8.5290914872240053E-2</v>
          </cell>
          <cell r="BW239">
            <v>0.11885131992882036</v>
          </cell>
          <cell r="BX239">
            <v>0.27808365594730322</v>
          </cell>
          <cell r="BY239">
            <v>0.4029038429360341</v>
          </cell>
          <cell r="BZ239">
            <v>0.40420625664812371</v>
          </cell>
          <cell r="CA239">
            <v>0.3891387870745282</v>
          </cell>
          <cell r="CB239">
            <v>0.13357423327102569</v>
          </cell>
          <cell r="CD239">
            <v>0.20596598753738027</v>
          </cell>
          <cell r="CE239">
            <v>1.7536368497924837E-2</v>
          </cell>
          <cell r="CF239">
            <v>0.27808365594730322</v>
          </cell>
          <cell r="CG239">
            <v>0.13357423327102569</v>
          </cell>
          <cell r="CH239">
            <v>0.12038458161200527</v>
          </cell>
          <cell r="CI239">
            <v>0.11683747702921643</v>
          </cell>
        </row>
        <row r="240">
          <cell r="A240" t="str">
            <v xml:space="preserve">      Currency in circulation</v>
          </cell>
          <cell r="B240">
            <v>1554.1293794600001</v>
          </cell>
          <cell r="C240">
            <v>1580.72656063</v>
          </cell>
          <cell r="D240">
            <v>1634.0279838399999</v>
          </cell>
          <cell r="E240">
            <v>2295.2142719700005</v>
          </cell>
          <cell r="F240">
            <v>1865.0358086200001</v>
          </cell>
          <cell r="G240">
            <v>2107.6018503200003</v>
          </cell>
          <cell r="H240">
            <v>2050.7373637599999</v>
          </cell>
          <cell r="I240">
            <v>2860.3474081299996</v>
          </cell>
          <cell r="J240">
            <v>2307.4212192699997</v>
          </cell>
          <cell r="K240">
            <v>2534.6934475999997</v>
          </cell>
          <cell r="L240">
            <v>2317.48250525</v>
          </cell>
          <cell r="M240">
            <v>3209.1556853599996</v>
          </cell>
          <cell r="N240">
            <v>2425.3035853800002</v>
          </cell>
          <cell r="O240">
            <v>2637.2157672900003</v>
          </cell>
          <cell r="P240">
            <v>2700.0426106700002</v>
          </cell>
          <cell r="Q240">
            <v>2708.3671336800003</v>
          </cell>
          <cell r="R240">
            <v>2912.6979447999997</v>
          </cell>
          <cell r="S240">
            <v>3183.59819827</v>
          </cell>
          <cell r="T240">
            <v>2927.5007791199996</v>
          </cell>
          <cell r="U240">
            <v>2990.3455890499999</v>
          </cell>
          <cell r="V240">
            <v>2910.55814169</v>
          </cell>
          <cell r="W240">
            <v>3151.7348786699995</v>
          </cell>
          <cell r="X240">
            <v>3281.0523774200001</v>
          </cell>
          <cell r="Y240">
            <v>4088.228126</v>
          </cell>
          <cell r="Z240">
            <v>3398.90436434</v>
          </cell>
          <cell r="AA240">
            <v>3327.3248091599999</v>
          </cell>
          <cell r="AB240">
            <v>3262.6572494699994</v>
          </cell>
          <cell r="AC240">
            <v>3378.7234954399996</v>
          </cell>
          <cell r="AD240">
            <v>3408.61759755</v>
          </cell>
          <cell r="AE240">
            <v>3540.12341371</v>
          </cell>
          <cell r="AF240">
            <v>3404.0289983399998</v>
          </cell>
          <cell r="AG240">
            <v>3314.6678872799998</v>
          </cell>
          <cell r="AH240">
            <v>3192.0694590600006</v>
          </cell>
          <cell r="AI240">
            <v>3412.0930900700005</v>
          </cell>
          <cell r="AJ240">
            <v>3510.6446046300002</v>
          </cell>
          <cell r="AK240">
            <v>4566.0713311899999</v>
          </cell>
          <cell r="AL240">
            <v>3839.0396103487697</v>
          </cell>
          <cell r="AM240">
            <v>3746.6628038299996</v>
          </cell>
          <cell r="AN240">
            <v>3905.6245691900003</v>
          </cell>
          <cell r="AO240">
            <v>3774.2681243500001</v>
          </cell>
          <cell r="AP240">
            <v>3907.8442694799996</v>
          </cell>
          <cell r="AQ240">
            <v>4141.5152256900001</v>
          </cell>
          <cell r="AR240">
            <v>4325.8631820700011</v>
          </cell>
          <cell r="AS240">
            <v>4248.8187239300005</v>
          </cell>
          <cell r="AT240">
            <v>4209.1135819300007</v>
          </cell>
          <cell r="AU240">
            <v>4300.7534672199999</v>
          </cell>
          <cell r="AV240">
            <v>4334.3679160800002</v>
          </cell>
          <cell r="AW240">
            <v>6000.200488738059</v>
          </cell>
          <cell r="AX240">
            <v>4923.97341469</v>
          </cell>
          <cell r="AY240">
            <v>4793.7228166699997</v>
          </cell>
          <cell r="AZ240">
            <v>4927.2870544599991</v>
          </cell>
          <cell r="BA240">
            <v>4995.6033533599993</v>
          </cell>
          <cell r="BB240">
            <v>5087.5137806900002</v>
          </cell>
          <cell r="BC240">
            <v>5524.1735460700002</v>
          </cell>
          <cell r="BD240">
            <v>5501.4516809700008</v>
          </cell>
          <cell r="BE240">
            <v>5351.2163972899998</v>
          </cell>
          <cell r="BF240">
            <v>5547.2028027300003</v>
          </cell>
          <cell r="BG240">
            <v>4927.2870544599991</v>
          </cell>
          <cell r="BH240">
            <v>5524.1735460700002</v>
          </cell>
          <cell r="BI240">
            <v>5547.2028027300003</v>
          </cell>
          <cell r="BJ240">
            <v>7293</v>
          </cell>
          <cell r="BK240">
            <v>5788.0803395400044</v>
          </cell>
          <cell r="BL240">
            <v>6339.331834630053</v>
          </cell>
          <cell r="BM240">
            <v>6132.8458023228714</v>
          </cell>
          <cell r="BN240">
            <v>7636.1765324036542</v>
          </cell>
          <cell r="BO240">
            <v>4566.0713311899999</v>
          </cell>
          <cell r="BP240">
            <v>6000.200488738059</v>
          </cell>
          <cell r="BQ240">
            <v>7293</v>
          </cell>
          <cell r="BR240">
            <v>7636.1765324036551</v>
          </cell>
          <cell r="BS240">
            <v>8522.4311807544236</v>
          </cell>
          <cell r="BU240">
            <v>0.19706860713746366</v>
          </cell>
          <cell r="BV240">
            <v>0.16987877022901587</v>
          </cell>
          <cell r="BW240">
            <v>0.31861591231460817</v>
          </cell>
          <cell r="BX240">
            <v>0.31408382688894609</v>
          </cell>
          <cell r="BY240">
            <v>0.26158747907556434</v>
          </cell>
          <cell r="BZ240">
            <v>0.3338532505695766</v>
          </cell>
          <cell r="CA240">
            <v>0.31790285406991714</v>
          </cell>
          <cell r="CB240">
            <v>0.21545938568026712</v>
          </cell>
          <cell r="CD240">
            <v>0.27392639274257813</v>
          </cell>
          <cell r="CE240">
            <v>0.11688271555861807</v>
          </cell>
          <cell r="CF240">
            <v>0.31408382688894609</v>
          </cell>
          <cell r="CG240">
            <v>0.21545938568026712</v>
          </cell>
          <cell r="CH240">
            <v>4.7055605704600989E-2</v>
          </cell>
          <cell r="CI240">
            <v>0.11606000000000005</v>
          </cell>
        </row>
        <row r="241">
          <cell r="A241" t="str">
            <v xml:space="preserve">      Demand deposits</v>
          </cell>
          <cell r="B241">
            <v>2204.15</v>
          </cell>
          <cell r="C241">
            <v>2546.4500000000003</v>
          </cell>
          <cell r="D241">
            <v>2661.6499999999996</v>
          </cell>
          <cell r="E241">
            <v>3027.48</v>
          </cell>
          <cell r="F241">
            <v>2613.3999999999996</v>
          </cell>
          <cell r="G241">
            <v>2790.5</v>
          </cell>
          <cell r="H241">
            <v>2895.6</v>
          </cell>
          <cell r="I241">
            <v>3452.54</v>
          </cell>
          <cell r="J241">
            <v>3066.4</v>
          </cell>
          <cell r="K241">
            <v>3161.56</v>
          </cell>
          <cell r="L241">
            <v>3199.14</v>
          </cell>
          <cell r="M241">
            <v>4103.18</v>
          </cell>
          <cell r="N241">
            <v>4103.18</v>
          </cell>
          <cell r="O241">
            <v>3228.3</v>
          </cell>
          <cell r="P241">
            <v>3536.34</v>
          </cell>
          <cell r="Q241">
            <v>3320.44</v>
          </cell>
          <cell r="R241">
            <v>3424.88</v>
          </cell>
          <cell r="S241">
            <v>3592.64</v>
          </cell>
          <cell r="T241">
            <v>3481.78</v>
          </cell>
          <cell r="U241">
            <v>3477.1400000000003</v>
          </cell>
          <cell r="V241">
            <v>3553.54</v>
          </cell>
          <cell r="W241">
            <v>3569.5800000000004</v>
          </cell>
          <cell r="X241">
            <v>3816.44</v>
          </cell>
          <cell r="Y241">
            <v>4730.2</v>
          </cell>
          <cell r="Z241">
            <v>4006.14</v>
          </cell>
          <cell r="AA241">
            <v>3833.3</v>
          </cell>
          <cell r="AB241">
            <v>3855.9</v>
          </cell>
          <cell r="AC241">
            <v>3679.4399999999996</v>
          </cell>
          <cell r="AD241">
            <v>3719.6000000000004</v>
          </cell>
          <cell r="AE241">
            <v>3772.3999999999996</v>
          </cell>
          <cell r="AF241">
            <v>3638.7</v>
          </cell>
          <cell r="AG241">
            <v>3883.2000000000003</v>
          </cell>
          <cell r="AH241">
            <v>3817.9</v>
          </cell>
          <cell r="AI241">
            <v>3569.6</v>
          </cell>
          <cell r="AJ241">
            <v>3939.1</v>
          </cell>
          <cell r="AK241">
            <v>4407</v>
          </cell>
          <cell r="AL241">
            <v>3944.1</v>
          </cell>
          <cell r="AM241">
            <v>3640.3</v>
          </cell>
          <cell r="AN241">
            <v>3360.3</v>
          </cell>
          <cell r="AO241">
            <v>3514.7</v>
          </cell>
          <cell r="AP241">
            <v>3641.2000000000003</v>
          </cell>
          <cell r="AQ241">
            <v>3794.7000000000003</v>
          </cell>
          <cell r="AR241">
            <v>3902.1</v>
          </cell>
          <cell r="AS241">
            <v>3757</v>
          </cell>
          <cell r="AT241">
            <v>3634</v>
          </cell>
          <cell r="AU241">
            <v>3771.6</v>
          </cell>
          <cell r="AV241">
            <v>3888.1000000000004</v>
          </cell>
          <cell r="AW241">
            <v>5468.1353233051896</v>
          </cell>
          <cell r="AX241">
            <v>5199.0897368800006</v>
          </cell>
          <cell r="AY241">
            <v>5387.5839065500004</v>
          </cell>
          <cell r="AZ241">
            <v>5266.1064461399992</v>
          </cell>
          <cell r="BA241">
            <v>5426.7967846600004</v>
          </cell>
          <cell r="BB241">
            <v>5462.8613092999994</v>
          </cell>
          <cell r="BC241">
            <v>5619.9095279499998</v>
          </cell>
          <cell r="BD241">
            <v>5785.2971582400005</v>
          </cell>
          <cell r="BE241">
            <v>5627.2836710700003</v>
          </cell>
          <cell r="BF241">
            <v>5347.9704853599997</v>
          </cell>
          <cell r="BG241">
            <v>5266.1064461399992</v>
          </cell>
          <cell r="BH241">
            <v>5619.9095279499998</v>
          </cell>
          <cell r="BI241">
            <v>5347.9704853599997</v>
          </cell>
          <cell r="BJ241">
            <v>5707.209975031572</v>
          </cell>
          <cell r="BK241">
            <v>6022.7646641488736</v>
          </cell>
          <cell r="BL241">
            <v>6246.2238281027348</v>
          </cell>
          <cell r="BM241">
            <v>6476.5172510248276</v>
          </cell>
          <cell r="BN241">
            <v>6929.0582813403107</v>
          </cell>
          <cell r="BO241">
            <v>4407</v>
          </cell>
          <cell r="BP241">
            <v>5468.1353233051896</v>
          </cell>
          <cell r="BQ241">
            <v>5707.209975031572</v>
          </cell>
          <cell r="BR241">
            <v>6929.0582813403116</v>
          </cell>
          <cell r="BS241">
            <v>7744.5689209654975</v>
          </cell>
          <cell r="BU241">
            <v>-0.12853030420913403</v>
          </cell>
          <cell r="BV241">
            <v>5.9113561658361569E-3</v>
          </cell>
          <cell r="BW241">
            <v>-4.8167840959689956E-2</v>
          </cell>
          <cell r="BX241">
            <v>0.24078405339350795</v>
          </cell>
          <cell r="BY241">
            <v>0.56715366072672047</v>
          </cell>
          <cell r="BZ241">
            <v>0.48098915011726873</v>
          </cell>
          <cell r="CA241">
            <v>0.47164845496973018</v>
          </cell>
          <cell r="CB241">
            <v>4.3721421945694505E-2</v>
          </cell>
          <cell r="CD241">
            <v>0.15281318392076382</v>
          </cell>
          <cell r="CE241">
            <v>-6.8326920637605149E-2</v>
          </cell>
          <cell r="CF241">
            <v>0.24078405339350795</v>
          </cell>
          <cell r="CG241">
            <v>4.3721421945694505E-2</v>
          </cell>
          <cell r="CH241">
            <v>0.21408854968613289</v>
          </cell>
          <cell r="CI241">
            <v>0.11769429647046326</v>
          </cell>
        </row>
        <row r="242">
          <cell r="A242" t="str">
            <v xml:space="preserve">    Quasi-money and other </v>
          </cell>
          <cell r="B242">
            <v>11529.7</v>
          </cell>
          <cell r="C242">
            <v>12466.4</v>
          </cell>
          <cell r="D242">
            <v>14063.5</v>
          </cell>
          <cell r="E242">
            <v>15440.800000000001</v>
          </cell>
          <cell r="F242">
            <v>17294</v>
          </cell>
          <cell r="G242">
            <v>18390.34</v>
          </cell>
          <cell r="H242">
            <v>19424.560000000001</v>
          </cell>
          <cell r="I242">
            <v>19846.400000000001</v>
          </cell>
          <cell r="J242">
            <v>20764.7</v>
          </cell>
          <cell r="K242">
            <v>21586.280000000002</v>
          </cell>
          <cell r="L242">
            <v>22171.119999999999</v>
          </cell>
          <cell r="M242">
            <v>24029.52</v>
          </cell>
          <cell r="N242">
            <v>24029.52</v>
          </cell>
          <cell r="O242">
            <v>24411</v>
          </cell>
          <cell r="P242">
            <v>24824</v>
          </cell>
          <cell r="Q242">
            <v>25588.15</v>
          </cell>
          <cell r="R242">
            <v>25543.56</v>
          </cell>
          <cell r="S242">
            <v>26035.599999999999</v>
          </cell>
          <cell r="T242">
            <v>26958.720000000001</v>
          </cell>
          <cell r="U242">
            <v>27294</v>
          </cell>
          <cell r="V242">
            <v>27805.599999999999</v>
          </cell>
          <cell r="W242">
            <v>28187.040000000001</v>
          </cell>
          <cell r="X242">
            <v>29037.8</v>
          </cell>
          <cell r="Y242">
            <v>30179.94</v>
          </cell>
          <cell r="Z242">
            <v>30917.7</v>
          </cell>
          <cell r="AA242">
            <v>31548.74</v>
          </cell>
          <cell r="AB242">
            <v>31770.620000000003</v>
          </cell>
          <cell r="AC242">
            <v>33053.800000000003</v>
          </cell>
          <cell r="AD242">
            <v>33227.360000000001</v>
          </cell>
          <cell r="AE242">
            <v>33551</v>
          </cell>
          <cell r="AF242">
            <v>33859.160000000003</v>
          </cell>
          <cell r="AG242">
            <v>34166.400000000001</v>
          </cell>
          <cell r="AH242">
            <v>34483.600000000006</v>
          </cell>
          <cell r="AI242">
            <v>34742.76</v>
          </cell>
          <cell r="AJ242">
            <v>34368.200000000004</v>
          </cell>
          <cell r="AK242">
            <v>35236.259999999995</v>
          </cell>
          <cell r="AL242">
            <v>36525.699999999997</v>
          </cell>
          <cell r="AM242">
            <v>37016.1</v>
          </cell>
          <cell r="AN242">
            <v>37416.6</v>
          </cell>
          <cell r="AO242">
            <v>37278.5</v>
          </cell>
          <cell r="AP242">
            <v>37168.6</v>
          </cell>
          <cell r="AQ242">
            <v>37304.439999999995</v>
          </cell>
          <cell r="AR242">
            <v>36774</v>
          </cell>
          <cell r="AS242">
            <v>37652</v>
          </cell>
          <cell r="AT242">
            <v>37404.400000000001</v>
          </cell>
          <cell r="AU242">
            <v>37882.800000000003</v>
          </cell>
          <cell r="AV242">
            <v>38800.300000000003</v>
          </cell>
          <cell r="AW242">
            <v>38694.168021563673</v>
          </cell>
          <cell r="AX242">
            <v>38254.789090779996</v>
          </cell>
          <cell r="AY242">
            <v>37538.880724169998</v>
          </cell>
          <cell r="AZ242">
            <v>37586.820651670001</v>
          </cell>
          <cell r="BA242">
            <v>37465.48088652001</v>
          </cell>
          <cell r="BB242">
            <v>37556.883664929999</v>
          </cell>
          <cell r="BC242">
            <v>38057.847406680012</v>
          </cell>
          <cell r="BD242">
            <v>37496.219004060003</v>
          </cell>
          <cell r="BE242">
            <v>37462.028952280001</v>
          </cell>
          <cell r="BF242">
            <v>37211.991449460002</v>
          </cell>
          <cell r="BG242">
            <v>37586.820651670001</v>
          </cell>
          <cell r="BH242">
            <v>38057.847406680012</v>
          </cell>
          <cell r="BI242">
            <v>37211.991449460002</v>
          </cell>
          <cell r="BJ242">
            <v>39711.63441767788</v>
          </cell>
          <cell r="BK242">
            <v>41907.311904196322</v>
          </cell>
          <cell r="BL242">
            <v>43462.174729471393</v>
          </cell>
          <cell r="BM242">
            <v>45064.591367353583</v>
          </cell>
          <cell r="BN242">
            <v>48213.440635824445</v>
          </cell>
          <cell r="BO242">
            <v>35236.259999999995</v>
          </cell>
          <cell r="BP242">
            <v>38694.168021563673</v>
          </cell>
          <cell r="BQ242">
            <v>39711.63441767788</v>
          </cell>
          <cell r="BR242">
            <v>48213.44063582446</v>
          </cell>
          <cell r="BS242">
            <v>53887.887611878272</v>
          </cell>
          <cell r="BU242">
            <v>0.17771072771006668</v>
          </cell>
          <cell r="BV242">
            <v>0.11187267145539614</v>
          </cell>
          <cell r="BW242">
            <v>8.4701133292347519E-2</v>
          </cell>
          <cell r="BX242">
            <v>9.8134933206977193E-2</v>
          </cell>
          <cell r="BY242">
            <v>4.5493350991272496E-3</v>
          </cell>
          <cell r="BZ242">
            <v>2.0196185941405709E-2</v>
          </cell>
          <cell r="CA242">
            <v>-5.144008473334738E-3</v>
          </cell>
          <cell r="CB242">
            <v>2.6295083939967157E-2</v>
          </cell>
          <cell r="CD242">
            <v>0.25595267820580681</v>
          </cell>
          <cell r="CE242">
            <v>0.16753910047534881</v>
          </cell>
          <cell r="CF242">
            <v>9.8134933206977193E-2</v>
          </cell>
          <cell r="CG242">
            <v>2.6295083939967157E-2</v>
          </cell>
          <cell r="CH242">
            <v>0.21408854968613289</v>
          </cell>
          <cell r="CI242">
            <v>0.11769429647046348</v>
          </cell>
        </row>
        <row r="243">
          <cell r="A243" t="str">
            <v xml:space="preserve">  Bonds</v>
          </cell>
          <cell r="B243">
            <v>1022.7</v>
          </cell>
          <cell r="C243">
            <v>1211.1500000000001</v>
          </cell>
          <cell r="D243">
            <v>1281.2</v>
          </cell>
          <cell r="E243">
            <v>1249.3</v>
          </cell>
          <cell r="F243">
            <v>1088.76</v>
          </cell>
          <cell r="G243">
            <v>1211.3</v>
          </cell>
          <cell r="H243">
            <v>1466.56</v>
          </cell>
          <cell r="I243">
            <v>1875.3</v>
          </cell>
          <cell r="J243">
            <v>2663</v>
          </cell>
          <cell r="K243">
            <v>3483.5</v>
          </cell>
          <cell r="L243">
            <v>4283.1000000000004</v>
          </cell>
          <cell r="M243">
            <v>5095.1099999999997</v>
          </cell>
          <cell r="N243">
            <v>5095.1099999999997</v>
          </cell>
          <cell r="O243">
            <v>5009.5</v>
          </cell>
          <cell r="P243">
            <v>5151</v>
          </cell>
          <cell r="Q243">
            <v>5560.84</v>
          </cell>
          <cell r="R243">
            <v>5602.2</v>
          </cell>
          <cell r="S243">
            <v>5630.1</v>
          </cell>
          <cell r="T243">
            <v>5781.94</v>
          </cell>
          <cell r="U243">
            <v>5910.7</v>
          </cell>
          <cell r="V243">
            <v>6044.8</v>
          </cell>
          <cell r="W243">
            <v>6242.44</v>
          </cell>
          <cell r="X243">
            <v>6378.4</v>
          </cell>
          <cell r="Y243">
            <v>6349.7</v>
          </cell>
          <cell r="Z243">
            <v>6370.3</v>
          </cell>
          <cell r="AA243">
            <v>6548.5</v>
          </cell>
          <cell r="AB243">
            <v>6429.9</v>
          </cell>
          <cell r="AC243">
            <v>6459.9</v>
          </cell>
          <cell r="AD243">
            <v>6463.3</v>
          </cell>
          <cell r="AE243">
            <v>6423.1</v>
          </cell>
          <cell r="AF243">
            <v>6646.1</v>
          </cell>
          <cell r="AG243">
            <v>6554.9</v>
          </cell>
          <cell r="AH243">
            <v>6482.4</v>
          </cell>
          <cell r="AI243">
            <v>6308.5</v>
          </cell>
          <cell r="AJ243">
            <v>6034</v>
          </cell>
          <cell r="AK243">
            <v>5803.06</v>
          </cell>
          <cell r="AL243">
            <v>5645.8</v>
          </cell>
          <cell r="AM243">
            <v>5621.1</v>
          </cell>
          <cell r="AN243">
            <v>5638.4</v>
          </cell>
          <cell r="AO243">
            <v>5330.4</v>
          </cell>
          <cell r="AP243">
            <v>5171.2</v>
          </cell>
          <cell r="AQ243">
            <v>4930.3</v>
          </cell>
          <cell r="AR243">
            <v>4794.3</v>
          </cell>
          <cell r="AS243">
            <v>4732.6000000000004</v>
          </cell>
          <cell r="AT243">
            <v>4519.8</v>
          </cell>
          <cell r="AU243">
            <v>4463.5</v>
          </cell>
          <cell r="AV243">
            <v>4397.3</v>
          </cell>
          <cell r="AW243">
            <v>4218.9689259706302</v>
          </cell>
          <cell r="AX243">
            <v>4160.3476169200003</v>
          </cell>
          <cell r="AY243">
            <v>3925.3429049000001</v>
          </cell>
          <cell r="AZ243">
            <v>3751.2546814499997</v>
          </cell>
          <cell r="BA243">
            <v>3438.8590329200001</v>
          </cell>
          <cell r="BB243">
            <v>3306.88894729</v>
          </cell>
          <cell r="BC243">
            <v>3185.2837795099999</v>
          </cell>
          <cell r="BD243">
            <v>3005.88650001</v>
          </cell>
          <cell r="BE243">
            <v>2985.8409755800003</v>
          </cell>
          <cell r="BF243">
            <v>2939.3800839400001</v>
          </cell>
          <cell r="BG243">
            <v>3751.2546814499997</v>
          </cell>
          <cell r="BH243">
            <v>3185.2837795099999</v>
          </cell>
          <cell r="BI243">
            <v>2939.3800839400001</v>
          </cell>
          <cell r="BJ243">
            <v>3136.8272097601616</v>
          </cell>
          <cell r="BK243">
            <v>3310.2640623240254</v>
          </cell>
          <cell r="BL243">
            <v>3433.082880770748</v>
          </cell>
          <cell r="BM243">
            <v>3559.6579811107049</v>
          </cell>
          <cell r="BN243">
            <v>3808.3859977137131</v>
          </cell>
          <cell r="BO243">
            <v>5803.06</v>
          </cell>
          <cell r="BP243">
            <v>4218.9689259706302</v>
          </cell>
          <cell r="BQ243">
            <v>3136.8272097601616</v>
          </cell>
          <cell r="BR243">
            <v>3808.3859977137136</v>
          </cell>
          <cell r="BS243">
            <v>4256.6113084025928</v>
          </cell>
          <cell r="BU243">
            <v>-0.12309678222056331</v>
          </cell>
          <cell r="BV243">
            <v>-0.23241114103781668</v>
          </cell>
          <cell r="BW243">
            <v>-0.30275823768974452</v>
          </cell>
          <cell r="BX243">
            <v>-0.27297513277983854</v>
          </cell>
          <cell r="BY243">
            <v>-0.33469518277348187</v>
          </cell>
          <cell r="BZ243">
            <v>-0.35393712765754626</v>
          </cell>
          <cell r="CA243">
            <v>-0.34966589584937391</v>
          </cell>
          <cell r="CB243">
            <v>-0.25649435565859435</v>
          </cell>
          <cell r="CD243">
            <v>0.24623413429739505</v>
          </cell>
          <cell r="CE243">
            <v>-8.6089106571963891E-2</v>
          </cell>
          <cell r="CF243">
            <v>-0.27297513277983854</v>
          </cell>
          <cell r="CG243">
            <v>-0.25649435565859435</v>
          </cell>
          <cell r="CH243">
            <v>0.21408854968613289</v>
          </cell>
          <cell r="CI243">
            <v>0.11769429647046348</v>
          </cell>
        </row>
        <row r="244">
          <cell r="A244" t="str">
            <v xml:space="preserve">Other  liabilities </v>
          </cell>
          <cell r="B244">
            <v>1316.2263178900002</v>
          </cell>
          <cell r="C244">
            <v>974.32254331000001</v>
          </cell>
          <cell r="D244">
            <v>616.1461337500001</v>
          </cell>
          <cell r="E244">
            <v>442.03673645999993</v>
          </cell>
          <cell r="F244">
            <v>771.78204774999983</v>
          </cell>
          <cell r="G244">
            <v>734.65172324000002</v>
          </cell>
          <cell r="H244">
            <v>545.32315138000001</v>
          </cell>
          <cell r="I244">
            <v>232.21093600999998</v>
          </cell>
          <cell r="J244">
            <v>180.22647740999994</v>
          </cell>
          <cell r="K244">
            <v>245.67133475</v>
          </cell>
          <cell r="L244">
            <v>232.64261514000003</v>
          </cell>
          <cell r="M244">
            <v>835.40970946999994</v>
          </cell>
          <cell r="N244">
            <v>1069.07830438</v>
          </cell>
          <cell r="O244">
            <v>1461.3729273899999</v>
          </cell>
          <cell r="P244">
            <v>1460.7016125299999</v>
          </cell>
          <cell r="Q244">
            <v>1235.8232327000001</v>
          </cell>
          <cell r="R244">
            <v>1232.2774782000001</v>
          </cell>
          <cell r="S244">
            <v>1136.8133887499998</v>
          </cell>
          <cell r="T244">
            <v>1078.4081184900003</v>
          </cell>
          <cell r="U244">
            <v>898.6238019299999</v>
          </cell>
          <cell r="V244">
            <v>930.11398561999999</v>
          </cell>
          <cell r="W244">
            <v>688.62474437000014</v>
          </cell>
          <cell r="X244">
            <v>403.92524141000018</v>
          </cell>
          <cell r="Y244">
            <v>184.62533561999999</v>
          </cell>
          <cell r="Z244">
            <v>188.36433260999993</v>
          </cell>
          <cell r="AA244">
            <v>255.26583017000002</v>
          </cell>
          <cell r="AB244">
            <v>144.16052949999997</v>
          </cell>
          <cell r="AC244">
            <v>161.79613694</v>
          </cell>
          <cell r="AD244">
            <v>159.21655367</v>
          </cell>
          <cell r="AE244">
            <v>192.83029038000001</v>
          </cell>
          <cell r="AF244">
            <v>271.86171872</v>
          </cell>
          <cell r="AG244">
            <v>265.25837856999999</v>
          </cell>
          <cell r="AH244">
            <v>246.48997155000001</v>
          </cell>
          <cell r="AI244">
            <v>225.23033053</v>
          </cell>
          <cell r="AJ244">
            <v>170.10882015999999</v>
          </cell>
          <cell r="AK244">
            <v>174.36964871000001</v>
          </cell>
          <cell r="AL244">
            <v>140.72552863999999</v>
          </cell>
          <cell r="AM244">
            <v>134.81532059</v>
          </cell>
          <cell r="AN244">
            <v>117.62993112000001</v>
          </cell>
          <cell r="AO244">
            <v>100.31616617999998</v>
          </cell>
          <cell r="AP244">
            <v>94.976831199999978</v>
          </cell>
          <cell r="AQ244">
            <v>107.30867591999998</v>
          </cell>
          <cell r="AR244">
            <v>103.33789027999998</v>
          </cell>
          <cell r="AS244">
            <v>93.722060940000006</v>
          </cell>
          <cell r="AT244">
            <v>71.965402929999996</v>
          </cell>
          <cell r="AU244">
            <v>73.109335259999995</v>
          </cell>
          <cell r="AV244">
            <v>96.424056549999989</v>
          </cell>
          <cell r="AW244">
            <v>133.5200801661</v>
          </cell>
          <cell r="AX244">
            <v>119.23405283279894</v>
          </cell>
          <cell r="AY244">
            <v>115.5450956</v>
          </cell>
          <cell r="AZ244">
            <v>119.45280154999999</v>
          </cell>
          <cell r="BA244">
            <v>99.654626030000003</v>
          </cell>
          <cell r="BB244">
            <v>72.529439069999995</v>
          </cell>
          <cell r="BC244">
            <v>46.95010387</v>
          </cell>
          <cell r="BD244">
            <v>35.792451459999995</v>
          </cell>
          <cell r="BE244">
            <v>125.70589890000001</v>
          </cell>
          <cell r="BF244">
            <v>135.97215237999995</v>
          </cell>
          <cell r="BG244">
            <v>119.45280154999999</v>
          </cell>
          <cell r="BH244">
            <v>46.95010387</v>
          </cell>
          <cell r="BI244">
            <v>135.97215237999995</v>
          </cell>
          <cell r="BJ244">
            <v>137.58541423573803</v>
          </cell>
          <cell r="BK244">
            <v>145.1925853063965</v>
          </cell>
          <cell r="BL244">
            <v>150.57958206521008</v>
          </cell>
          <cell r="BM244">
            <v>156.13133434471629</v>
          </cell>
          <cell r="BN244">
            <v>167.040876027433</v>
          </cell>
          <cell r="BO244">
            <v>174.36964871000001</v>
          </cell>
          <cell r="BP244">
            <v>133.5200801661</v>
          </cell>
          <cell r="BQ244">
            <v>137.58541423573803</v>
          </cell>
          <cell r="BR244">
            <v>167.040876027433</v>
          </cell>
          <cell r="BS244">
            <v>186.70063441329162</v>
          </cell>
          <cell r="BU244">
            <v>-0.1840351063638398</v>
          </cell>
          <cell r="BV244">
            <v>-0.44350716006010937</v>
          </cell>
          <cell r="BW244">
            <v>-0.70803922578488376</v>
          </cell>
          <cell r="BX244">
            <v>-0.23426994804490486</v>
          </cell>
          <cell r="BY244">
            <v>1.5496654742918947E-2</v>
          </cell>
          <cell r="BZ244">
            <v>-0.56247616078124096</v>
          </cell>
          <cell r="CA244">
            <v>0.88941000597549169</v>
          </cell>
          <cell r="CB244">
            <v>3.0447360910663912E-2</v>
          </cell>
          <cell r="CD244">
            <v>-0.77900025158059294</v>
          </cell>
          <cell r="CE244">
            <v>-5.5548643286468913E-2</v>
          </cell>
          <cell r="CF244">
            <v>-0.23426994804490486</v>
          </cell>
          <cell r="CG244">
            <v>3.0447360910663912E-2</v>
          </cell>
          <cell r="CH244">
            <v>0.21408854968613289</v>
          </cell>
          <cell r="CI244">
            <v>0.11769429647046348</v>
          </cell>
        </row>
        <row r="246">
          <cell r="A246" t="str">
            <v>Exchange rate</v>
          </cell>
          <cell r="B246">
            <v>821.21000000000015</v>
          </cell>
          <cell r="C246">
            <v>820.47</v>
          </cell>
          <cell r="D246">
            <v>840.89999999999986</v>
          </cell>
          <cell r="E246">
            <v>829.32000000000016</v>
          </cell>
          <cell r="F246">
            <v>873.67</v>
          </cell>
          <cell r="G246">
            <v>876.89</v>
          </cell>
          <cell r="H246">
            <v>977.53999999999985</v>
          </cell>
          <cell r="I246">
            <v>986.74999999999989</v>
          </cell>
          <cell r="J246">
            <v>1048.6199999999999</v>
          </cell>
          <cell r="K246">
            <v>1070.0700000000002</v>
          </cell>
          <cell r="L246">
            <v>1032.29</v>
          </cell>
          <cell r="M246">
            <v>1003.9800000000001</v>
          </cell>
          <cell r="N246">
            <v>1051.7</v>
          </cell>
          <cell r="O246">
            <v>1079.4400000000003</v>
          </cell>
          <cell r="P246">
            <v>1060.0800000000002</v>
          </cell>
          <cell r="Q246">
            <v>1064.6400000000001</v>
          </cell>
          <cell r="R246">
            <v>1076.0700000000002</v>
          </cell>
          <cell r="S246">
            <v>1087.8599999999999</v>
          </cell>
          <cell r="T246">
            <v>1107.4400000000003</v>
          </cell>
          <cell r="U246">
            <v>1156.6099999999999</v>
          </cell>
          <cell r="V246">
            <v>1247.69</v>
          </cell>
          <cell r="W246">
            <v>1279.99</v>
          </cell>
          <cell r="X246">
            <v>1299.6199999999997</v>
          </cell>
          <cell r="Y246">
            <v>1287.1199999999999</v>
          </cell>
          <cell r="Z246">
            <v>1337.58</v>
          </cell>
          <cell r="AA246">
            <v>1341.72</v>
          </cell>
          <cell r="AB246">
            <v>1362.8700000000001</v>
          </cell>
          <cell r="AC246">
            <v>1364.0299999999997</v>
          </cell>
          <cell r="AD246">
            <v>1395.65</v>
          </cell>
          <cell r="AE246">
            <v>1375.5300000000002</v>
          </cell>
          <cell r="AF246">
            <v>1375.64</v>
          </cell>
          <cell r="AG246">
            <v>1429.57</v>
          </cell>
          <cell r="AH246">
            <v>1554.0899999999997</v>
          </cell>
          <cell r="AI246">
            <v>1584.02</v>
          </cell>
          <cell r="AJ246">
            <v>1548.3199999999997</v>
          </cell>
          <cell r="AK246">
            <v>1510.9899999999998</v>
          </cell>
          <cell r="AL246">
            <v>1589.2300000000002</v>
          </cell>
          <cell r="AM246">
            <v>1559.6800000000003</v>
          </cell>
          <cell r="AN246">
            <v>1532.94</v>
          </cell>
          <cell r="AO246">
            <v>1590.6799999999998</v>
          </cell>
          <cell r="AP246">
            <v>1675.9199999999998</v>
          </cell>
          <cell r="AQ246">
            <v>1735.8199999999997</v>
          </cell>
          <cell r="AR246">
            <v>1822.7000000000003</v>
          </cell>
          <cell r="AS246">
            <v>1929.62</v>
          </cell>
          <cell r="AT246">
            <v>2004.9700000000003</v>
          </cell>
          <cell r="AU246">
            <v>1959.2</v>
          </cell>
          <cell r="AV246">
            <v>1920.48</v>
          </cell>
          <cell r="AW246">
            <v>1872.1199999999997</v>
          </cell>
          <cell r="AX246">
            <v>1958.9100000000003</v>
          </cell>
          <cell r="AY246">
            <v>1945.38</v>
          </cell>
          <cell r="AZ246">
            <v>1954.0400000000004</v>
          </cell>
          <cell r="BA246">
            <v>1995.5600000000002</v>
          </cell>
          <cell r="BB246">
            <v>2102.8299999999995</v>
          </cell>
          <cell r="BC246">
            <v>2132.8200000000002</v>
          </cell>
          <cell r="BD246">
            <v>2162.7000000000003</v>
          </cell>
          <cell r="BE246">
            <v>2207.0000000000005</v>
          </cell>
          <cell r="BF246">
            <v>2222.37</v>
          </cell>
          <cell r="BG246">
            <v>1954.0400000000004</v>
          </cell>
          <cell r="BH246">
            <v>2132.8200000000002</v>
          </cell>
          <cell r="BI246">
            <v>2222.37</v>
          </cell>
          <cell r="BJ246">
            <v>2229.1799999999998</v>
          </cell>
          <cell r="BK246">
            <v>2229.1799999999994</v>
          </cell>
          <cell r="BL246">
            <v>2229.1799999999994</v>
          </cell>
          <cell r="BM246">
            <v>2229.1799999999994</v>
          </cell>
          <cell r="BN246">
            <v>2229.1799999999998</v>
          </cell>
          <cell r="BO246">
            <v>1510.9899999999998</v>
          </cell>
          <cell r="BP246">
            <v>1872.1199999999997</v>
          </cell>
          <cell r="BQ246">
            <v>2229.1799999999998</v>
          </cell>
          <cell r="BR246">
            <v>2229.1799999999998</v>
          </cell>
          <cell r="BS246">
            <v>2362.9299999999998</v>
          </cell>
          <cell r="BU246">
            <v>0.12478813092958241</v>
          </cell>
          <cell r="BV246">
            <v>0.26192812952098432</v>
          </cell>
          <cell r="BW246">
            <v>0.29012476754885541</v>
          </cell>
          <cell r="BX246">
            <v>0.2390022435621677</v>
          </cell>
          <cell r="BY246">
            <v>0.27470090153561144</v>
          </cell>
          <cell r="BZ246">
            <v>0.22871035015151375</v>
          </cell>
          <cell r="CA246">
            <v>0.10843055008304336</v>
          </cell>
          <cell r="CB246">
            <v>0.19072495352862018</v>
          </cell>
          <cell r="CD246">
            <v>0.28201757007111672</v>
          </cell>
          <cell r="CE246">
            <v>0.17393094660948472</v>
          </cell>
          <cell r="CF246">
            <v>0.2390022435621677</v>
          </cell>
          <cell r="CG246">
            <v>0.19072495352862018</v>
          </cell>
          <cell r="CH246">
            <v>0</v>
          </cell>
          <cell r="CI246">
            <v>5.9999641123641867E-2</v>
          </cell>
        </row>
        <row r="248">
          <cell r="A248" t="str">
            <v>Memorandum item:</v>
          </cell>
        </row>
        <row r="250">
          <cell r="A250" t="str">
            <v>Underlying credit to the private sector</v>
          </cell>
          <cell r="AK250">
            <v>55831.313955869999</v>
          </cell>
          <cell r="AL250">
            <v>56663.196861099997</v>
          </cell>
          <cell r="AM250">
            <v>56366.398484160003</v>
          </cell>
          <cell r="AN250">
            <v>56509.959507170002</v>
          </cell>
          <cell r="AO250">
            <v>56016.761904799998</v>
          </cell>
          <cell r="AP250">
            <v>56551.801809080011</v>
          </cell>
          <cell r="AQ250">
            <v>56932.400486370003</v>
          </cell>
          <cell r="AR250">
            <v>57341.951103969994</v>
          </cell>
          <cell r="AS250">
            <v>56835.062300509999</v>
          </cell>
          <cell r="AT250">
            <v>57493.043959510011</v>
          </cell>
          <cell r="AU250">
            <v>56994.001778250007</v>
          </cell>
          <cell r="AV250">
            <v>57900.891793170005</v>
          </cell>
          <cell r="AW250">
            <v>57763.514934632098</v>
          </cell>
          <cell r="AX250">
            <v>57059.367209139993</v>
          </cell>
          <cell r="AY250">
            <v>56336.401387679987</v>
          </cell>
          <cell r="AZ250">
            <v>56778.256179860007</v>
          </cell>
          <cell r="BA250">
            <v>57162.98726098999</v>
          </cell>
          <cell r="BB250">
            <v>57554.078322479996</v>
          </cell>
          <cell r="BC250">
            <v>57658.446333639993</v>
          </cell>
          <cell r="BD250">
            <v>57721.434453939997</v>
          </cell>
          <cell r="BE250">
            <v>57280.846507819988</v>
          </cell>
          <cell r="BF250">
            <v>58003.141083849994</v>
          </cell>
          <cell r="BG250">
            <v>56778.256179860007</v>
          </cell>
          <cell r="BH250">
            <v>57658.446333639993</v>
          </cell>
          <cell r="BI250">
            <v>58003.141083849994</v>
          </cell>
          <cell r="BJ250">
            <v>58887.58483199546</v>
          </cell>
          <cell r="BK250">
            <v>58635.954270714807</v>
          </cell>
          <cell r="BL250">
            <v>59180.587257523235</v>
          </cell>
          <cell r="BM250">
            <v>60153.791308429922</v>
          </cell>
          <cell r="BN250">
            <v>65150.622593634354</v>
          </cell>
          <cell r="BO250">
            <v>55831.313955869999</v>
          </cell>
          <cell r="BP250">
            <v>57763.514934632098</v>
          </cell>
          <cell r="BQ250">
            <v>57827.369731995466</v>
          </cell>
          <cell r="BR250">
            <v>64091.898398401754</v>
          </cell>
          <cell r="BS250">
            <v>73869.788866206218</v>
          </cell>
          <cell r="BU250" t="str">
            <v>n.d</v>
          </cell>
          <cell r="BV250" t="str">
            <v>n.d</v>
          </cell>
          <cell r="BW250" t="str">
            <v>n.d</v>
          </cell>
          <cell r="BX250">
            <v>3.4607836388900637E-2</v>
          </cell>
          <cell r="BY250">
            <v>4.7477767641288526E-3</v>
          </cell>
          <cell r="BZ250">
            <v>1.2752770673068792E-2</v>
          </cell>
          <cell r="CA250">
            <v>8.8723276627904468E-3</v>
          </cell>
          <cell r="CB250">
            <v>1.9459859716560057E-2</v>
          </cell>
          <cell r="CD250" t="str">
            <v>n.d</v>
          </cell>
          <cell r="CE250" t="str">
            <v>n.d</v>
          </cell>
          <cell r="CF250">
            <v>3.4607836388900637E-2</v>
          </cell>
          <cell r="CG250">
            <v>1.1054520736077933E-3</v>
          </cell>
          <cell r="CH250">
            <v>0.10833155122634208</v>
          </cell>
          <cell r="CI250">
            <v>0.15256047507009551</v>
          </cell>
        </row>
        <row r="251">
          <cell r="A251" t="str">
            <v>1.  Credit to private sector (reported)</v>
          </cell>
          <cell r="AK251">
            <v>51661.813955869999</v>
          </cell>
          <cell r="AL251">
            <v>52089.4968611</v>
          </cell>
          <cell r="AM251">
            <v>51631.998484160002</v>
          </cell>
          <cell r="AN251">
            <v>51485.559507170001</v>
          </cell>
          <cell r="AO251">
            <v>50988.661904799999</v>
          </cell>
          <cell r="AP251">
            <v>51308.501809080008</v>
          </cell>
          <cell r="AQ251">
            <v>51477.500486370001</v>
          </cell>
          <cell r="AR251">
            <v>51286.251103969997</v>
          </cell>
          <cell r="AS251">
            <v>50614.96230051</v>
          </cell>
          <cell r="AT251">
            <v>51134.143959510009</v>
          </cell>
          <cell r="AU251">
            <v>50540.001778250007</v>
          </cell>
          <cell r="AV251">
            <v>51409.491793170004</v>
          </cell>
          <cell r="AW251">
            <v>50531.614934632096</v>
          </cell>
          <cell r="AX251">
            <v>49529.267209139995</v>
          </cell>
          <cell r="AY251">
            <v>48539.101387679984</v>
          </cell>
          <cell r="AZ251">
            <v>47926.356179860006</v>
          </cell>
          <cell r="BA251">
            <v>48003.287260989993</v>
          </cell>
          <cell r="BB251">
            <v>47466.178322480002</v>
          </cell>
          <cell r="BC251">
            <v>47501.956333639995</v>
          </cell>
          <cell r="BD251">
            <v>47474.934453939997</v>
          </cell>
          <cell r="BE251">
            <v>46993.746507819989</v>
          </cell>
          <cell r="BF251">
            <v>47337.041083849996</v>
          </cell>
          <cell r="BG251">
            <v>47926.356179860006</v>
          </cell>
          <cell r="BH251">
            <v>47501.956333639995</v>
          </cell>
          <cell r="BI251">
            <v>47337.041083849996</v>
          </cell>
          <cell r="BJ251">
            <v>46742.08483199546</v>
          </cell>
          <cell r="BK251">
            <v>46490.454270714807</v>
          </cell>
          <cell r="BL251">
            <v>46235.087257523235</v>
          </cell>
          <cell r="BM251">
            <v>47208.291308429922</v>
          </cell>
          <cell r="BN251">
            <v>52205.122593634354</v>
          </cell>
          <cell r="BO251">
            <v>51661.813955869999</v>
          </cell>
          <cell r="BP251">
            <v>50531.614934632096</v>
          </cell>
          <cell r="BQ251">
            <v>46742.08483199546</v>
          </cell>
          <cell r="BR251">
            <v>52206.613498401748</v>
          </cell>
          <cell r="BS251">
            <v>61984.503966206212</v>
          </cell>
          <cell r="BU251" t="str">
            <v>n.d</v>
          </cell>
          <cell r="BV251" t="str">
            <v>n.d</v>
          </cell>
          <cell r="BW251" t="str">
            <v>n.d</v>
          </cell>
          <cell r="BX251">
            <v>-2.1876874517091638E-2</v>
          </cell>
          <cell r="BY251">
            <v>-6.9130128163690907E-2</v>
          </cell>
          <cell r="BZ251">
            <v>-7.7228772088159814E-2</v>
          </cell>
          <cell r="CA251">
            <v>-7.4257679539266541E-2</v>
          </cell>
          <cell r="CB251">
            <v>-7.4993251403874361E-2</v>
          </cell>
          <cell r="CD251" t="str">
            <v>n.d</v>
          </cell>
          <cell r="CE251" t="str">
            <v>n.d</v>
          </cell>
          <cell r="CF251">
            <v>-2.1876874517091638E-2</v>
          </cell>
          <cell r="CG251">
            <v>-7.4993251403874361E-2</v>
          </cell>
          <cell r="CH251">
            <v>0.1169081072452669</v>
          </cell>
          <cell r="CI251">
            <v>0.18729218029251804</v>
          </cell>
        </row>
        <row r="252">
          <cell r="A252" t="str">
            <v>2.  Credit that was written off because of fin. Restructuring</v>
          </cell>
          <cell r="AK252">
            <v>4169.5</v>
          </cell>
          <cell r="AL252">
            <v>4573.7</v>
          </cell>
          <cell r="AM252">
            <v>4734.3999999999996</v>
          </cell>
          <cell r="AN252">
            <v>5024.3999999999996</v>
          </cell>
          <cell r="AO252">
            <v>5028.1000000000004</v>
          </cell>
          <cell r="AP252">
            <v>5243.3</v>
          </cell>
          <cell r="AQ252">
            <v>5454.9</v>
          </cell>
          <cell r="AR252">
            <v>6055.7</v>
          </cell>
          <cell r="AS252">
            <v>6220.1</v>
          </cell>
          <cell r="AT252">
            <v>6358.9</v>
          </cell>
          <cell r="AU252">
            <v>6454</v>
          </cell>
          <cell r="AV252">
            <v>6491.4</v>
          </cell>
          <cell r="AW252">
            <v>7231.9</v>
          </cell>
          <cell r="AX252">
            <v>7530.1</v>
          </cell>
          <cell r="AY252">
            <v>7608.3</v>
          </cell>
          <cell r="AZ252">
            <v>7842.1</v>
          </cell>
          <cell r="BA252">
            <v>7735.5</v>
          </cell>
          <cell r="BB252">
            <v>8533.2000000000007</v>
          </cell>
          <cell r="BC252">
            <v>8549.99</v>
          </cell>
          <cell r="BD252">
            <v>8358.1</v>
          </cell>
          <cell r="BE252">
            <v>8411.9</v>
          </cell>
          <cell r="BF252">
            <v>8801</v>
          </cell>
          <cell r="BG252">
            <v>7842.1</v>
          </cell>
          <cell r="BH252">
            <v>8549.99</v>
          </cell>
          <cell r="BI252">
            <v>8801</v>
          </cell>
          <cell r="BJ252">
            <v>10266.1</v>
          </cell>
          <cell r="BK252">
            <v>10266.1</v>
          </cell>
          <cell r="BL252">
            <v>10266.1</v>
          </cell>
          <cell r="BM252">
            <v>10266.1</v>
          </cell>
          <cell r="BN252">
            <v>10266.1</v>
          </cell>
          <cell r="BO252">
            <v>4169.5</v>
          </cell>
          <cell r="BP252">
            <v>7231.9</v>
          </cell>
          <cell r="BQ252">
            <v>8920.59</v>
          </cell>
          <cell r="BR252">
            <v>8920.59</v>
          </cell>
          <cell r="BS252">
            <v>8920.59</v>
          </cell>
          <cell r="BU252" t="str">
            <v>n.d</v>
          </cell>
          <cell r="BV252" t="str">
            <v>n.d</v>
          </cell>
          <cell r="BW252" t="str">
            <v>n.d</v>
          </cell>
          <cell r="BX252">
            <v>0.73447655594195949</v>
          </cell>
          <cell r="BY252">
            <v>0.56080327999363133</v>
          </cell>
          <cell r="BZ252">
            <v>0.56739628590808278</v>
          </cell>
          <cell r="CA252">
            <v>0.38404441019673219</v>
          </cell>
          <cell r="CB252">
            <v>0.41955779255797254</v>
          </cell>
          <cell r="CD252" t="str">
            <v>n.d</v>
          </cell>
          <cell r="CE252" t="str">
            <v>n.d</v>
          </cell>
          <cell r="CF252" t="str">
            <v>n.d</v>
          </cell>
          <cell r="CG252">
            <v>0.23350571772286677</v>
          </cell>
          <cell r="CH252">
            <v>0</v>
          </cell>
          <cell r="CI252">
            <v>0</v>
          </cell>
        </row>
        <row r="253">
          <cell r="A253" t="str">
            <v>3.  Credit that was written off because of mortgage relief prog.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189</v>
          </cell>
          <cell r="AZ253">
            <v>1009.8</v>
          </cell>
          <cell r="BA253">
            <v>1424.2</v>
          </cell>
          <cell r="BB253">
            <v>1554.7</v>
          </cell>
          <cell r="BC253">
            <v>1606.5</v>
          </cell>
          <cell r="BD253">
            <v>1888.4</v>
          </cell>
          <cell r="BE253">
            <v>1875.2</v>
          </cell>
          <cell r="BF253">
            <v>1865.1</v>
          </cell>
          <cell r="BG253">
            <v>1009.8</v>
          </cell>
          <cell r="BH253">
            <v>1606.5</v>
          </cell>
          <cell r="BI253">
            <v>1865.1</v>
          </cell>
          <cell r="BJ253">
            <v>1879.4</v>
          </cell>
          <cell r="BK253">
            <v>1879.4</v>
          </cell>
          <cell r="BL253">
            <v>2679.4</v>
          </cell>
          <cell r="BM253">
            <v>2679.4</v>
          </cell>
          <cell r="BN253">
            <v>2679.4</v>
          </cell>
          <cell r="BO253">
            <v>0</v>
          </cell>
          <cell r="BP253">
            <v>0</v>
          </cell>
          <cell r="BQ253">
            <v>2164.6949</v>
          </cell>
          <cell r="BR253">
            <v>2964.6949</v>
          </cell>
          <cell r="BS253">
            <v>2964.6949</v>
          </cell>
          <cell r="BU253" t="str">
            <v>n.d</v>
          </cell>
          <cell r="BV253" t="str">
            <v>n.d</v>
          </cell>
          <cell r="BW253" t="str">
            <v>n.d</v>
          </cell>
          <cell r="BX253" t="str">
            <v>n.d</v>
          </cell>
          <cell r="BY253" t="str">
            <v>n.d</v>
          </cell>
          <cell r="BZ253" t="str">
            <v>n.d</v>
          </cell>
          <cell r="CA253" t="str">
            <v>n.d</v>
          </cell>
          <cell r="CB253" t="str">
            <v>n.d</v>
          </cell>
          <cell r="CD253" t="str">
            <v>n.d</v>
          </cell>
          <cell r="CE253" t="str">
            <v>n.d</v>
          </cell>
          <cell r="CF253" t="str">
            <v>n.d</v>
          </cell>
          <cell r="CG253" t="str">
            <v>n.d</v>
          </cell>
          <cell r="CH253">
            <v>0.3695670923417429</v>
          </cell>
          <cell r="CI253">
            <v>0</v>
          </cell>
        </row>
        <row r="255">
          <cell r="A255" t="str">
            <v>Source:  Banco de la Republica and Fund staff estimates.</v>
          </cell>
        </row>
      </sheetData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"/>
      <sheetName val="amort"/>
      <sheetName val="terms"/>
      <sheetName val="int"/>
      <sheetName val="dod"/>
      <sheetName val="arr"/>
      <sheetName val="ds"/>
      <sheetName val="npv"/>
      <sheetName val="int$"/>
      <sheetName val="amort$"/>
      <sheetName val="dod$"/>
      <sheetName val="arr$"/>
      <sheetName val="ds$"/>
      <sheetName val="npv$"/>
      <sheetName val="ir"/>
      <sheetName val="er"/>
      <sheetName val="cirr_all"/>
      <sheetName val="cirr"/>
      <sheetName val="info"/>
      <sheetName val="pvtReport"/>
      <sheetName val="pvtSource"/>
      <sheetName val="A"/>
      <sheetName val="Expenditure &amp; Saving"/>
      <sheetName val="Guinea Bissau_mdb"/>
      <sheetName val="Q6"/>
      <sheetName val="Q7"/>
      <sheetName val="Q5"/>
      <sheetName val="ASSUM"/>
      <sheetName val="Q1"/>
      <sheetName val="Q3"/>
      <sheetName val="Q2"/>
      <sheetName val="Q4"/>
      <sheetName val="BD"/>
      <sheetName val="Serie mensual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ciado 1"/>
      <sheetName val="Detalles Op. Cred 3"/>
      <sheetName val="Hoja Cualitativa 2"/>
      <sheetName val="Proyecciones 4"/>
      <sheetName val="Check List"/>
      <sheetName val="Resumen Grafico del Rating"/>
      <sheetName val="MATRIZ"/>
      <sheetName val="Analisis de datos "/>
      <sheetName val="Riesgo Industria"/>
      <sheetName val="INFLACION"/>
      <sheetName val="Q6"/>
      <sheetName val="Q7"/>
      <sheetName val="Q2"/>
      <sheetName val="terms"/>
      <sheetName val="BD"/>
      <sheetName val="Serie mensual"/>
      <sheetName val="Codigos"/>
    </sheetNames>
    <sheetDataSet>
      <sheetData sheetId="0" refreshError="1">
        <row r="126">
          <cell r="E126">
            <v>-3591560</v>
          </cell>
          <cell r="F126">
            <v>-6000000</v>
          </cell>
        </row>
        <row r="153">
          <cell r="F153">
            <v>2489311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IMP2000"/>
      <sheetName val="RECIMP99"/>
      <sheetName val="RECIMP2000real"/>
      <sheetName val="MACROS"/>
      <sheetName val="RECIMP99real"/>
      <sheetName val="IPC"/>
      <sheetName val="Internet"/>
      <sheetName val="Control"/>
    </sheetNames>
    <sheetDataSet>
      <sheetData sheetId="0" refreshError="1">
        <row r="1">
          <cell r="B1" t="str">
            <v>(L:\Y\MENSUAL\RECIMP2000)</v>
          </cell>
          <cell r="D1" t="str">
            <v xml:space="preserve">                              *** Dirección Nacional de Investigaciones y Análisis Fiscal ***</v>
          </cell>
          <cell r="O1">
            <v>37075.568050925925</v>
          </cell>
          <cell r="W1" t="str">
            <v>(L:\Y\MENSUAL\RECIMP2000)                                                                    ***Dirección Nacional de Investigaciones y Análisis Fiscal***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Diciem.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3004.35562046</v>
          </cell>
          <cell r="D11">
            <v>2814.9726569499999</v>
          </cell>
          <cell r="E11">
            <v>2915.9545127299998</v>
          </cell>
          <cell r="F11">
            <v>3106.5169631000003</v>
          </cell>
          <cell r="G11">
            <v>3484.9621809099999</v>
          </cell>
          <cell r="H11">
            <v>3922.3247189799995</v>
          </cell>
          <cell r="I11">
            <v>3062.8905909200002</v>
          </cell>
          <cell r="J11">
            <v>3343.8331704099996</v>
          </cell>
          <cell r="K11">
            <v>3070.4153010700002</v>
          </cell>
          <cell r="L11">
            <v>3162.6530284999999</v>
          </cell>
          <cell r="M11">
            <v>3075.7640632900002</v>
          </cell>
          <cell r="N11">
            <v>3131.0161508800002</v>
          </cell>
          <cell r="O11">
            <v>38095.658958199994</v>
          </cell>
          <cell r="W11" t="str">
            <v xml:space="preserve"> 1- DGI (Excl. Sist. Seg. Social)</v>
          </cell>
          <cell r="Z11">
            <v>8735.2827901399996</v>
          </cell>
          <cell r="AB11">
            <v>10513.80386299</v>
          </cell>
          <cell r="AD11">
            <v>9477.1390624000014</v>
          </cell>
          <cell r="AF11">
            <v>9369.4332426700003</v>
          </cell>
          <cell r="AI11">
            <v>38095.658958199994</v>
          </cell>
        </row>
        <row r="12">
          <cell r="B12">
            <v>38095.65625</v>
          </cell>
          <cell r="W12">
            <v>38095.65625</v>
          </cell>
        </row>
        <row r="13">
          <cell r="B13" t="str">
            <v xml:space="preserve"> Ganancias</v>
          </cell>
          <cell r="C13">
            <v>739.58327029999998</v>
          </cell>
          <cell r="D13">
            <v>706.74945939999998</v>
          </cell>
          <cell r="E13">
            <v>695.56865977999996</v>
          </cell>
          <cell r="F13">
            <v>774.00921158000006</v>
          </cell>
          <cell r="G13">
            <v>1189.20581367</v>
          </cell>
          <cell r="H13">
            <v>1361.56222252</v>
          </cell>
          <cell r="I13">
            <v>802.29480040999999</v>
          </cell>
          <cell r="J13">
            <v>900.35667937000005</v>
          </cell>
          <cell r="K13">
            <v>731.97161862999997</v>
          </cell>
          <cell r="L13">
            <v>860.50489604999996</v>
          </cell>
          <cell r="M13">
            <v>817.58624206000002</v>
          </cell>
          <cell r="N13">
            <v>875.75183126000002</v>
          </cell>
          <cell r="O13">
            <v>10455.144705030001</v>
          </cell>
          <cell r="W13" t="str">
            <v xml:space="preserve"> Ganancias</v>
          </cell>
          <cell r="Z13">
            <v>2141.90138948</v>
          </cell>
          <cell r="AB13">
            <v>3324.77724777</v>
          </cell>
          <cell r="AD13">
            <v>2434.6230984100002</v>
          </cell>
          <cell r="AF13">
            <v>2553.84296937</v>
          </cell>
          <cell r="AI13">
            <v>10455.144705030001</v>
          </cell>
        </row>
        <row r="14">
          <cell r="B14" t="str">
            <v xml:space="preserve"> IVA      </v>
          </cell>
          <cell r="C14">
            <v>1650.62823989</v>
          </cell>
          <cell r="D14">
            <v>1378.90537455</v>
          </cell>
          <cell r="E14">
            <v>1615.34146246</v>
          </cell>
          <cell r="F14">
            <v>1559.60285232</v>
          </cell>
          <cell r="G14">
            <v>1547.77815037</v>
          </cell>
          <cell r="H14">
            <v>1709.94685396</v>
          </cell>
          <cell r="I14">
            <v>1630.32382766</v>
          </cell>
          <cell r="J14">
            <v>1640.05486541</v>
          </cell>
          <cell r="K14">
            <v>1666.9294999399999</v>
          </cell>
          <cell r="L14">
            <v>1508.3728451699999</v>
          </cell>
          <cell r="M14">
            <v>1557.9095529000001</v>
          </cell>
          <cell r="N14">
            <v>1542.7499218400001</v>
          </cell>
          <cell r="O14">
            <v>19008.543446470001</v>
          </cell>
          <cell r="W14" t="str">
            <v xml:space="preserve"> IVA      </v>
          </cell>
          <cell r="Z14">
            <v>4644.8750768999998</v>
          </cell>
          <cell r="AB14">
            <v>4817.3278566500003</v>
          </cell>
          <cell r="AD14">
            <v>4937.3081930099997</v>
          </cell>
          <cell r="AF14">
            <v>4609.0323199100003</v>
          </cell>
          <cell r="AI14">
            <v>19008.543446470001</v>
          </cell>
        </row>
        <row r="15">
          <cell r="B15" t="str">
            <v xml:space="preserve"> Reintegros (-)         </v>
          </cell>
          <cell r="C15">
            <v>34.375483090000003</v>
          </cell>
          <cell r="D15">
            <v>42.390375830000004</v>
          </cell>
          <cell r="E15">
            <v>65.263212159999995</v>
          </cell>
          <cell r="F15">
            <v>43.302492770000001</v>
          </cell>
          <cell r="G15">
            <v>52.377686539999999</v>
          </cell>
          <cell r="H15">
            <v>50.365551660000001</v>
          </cell>
          <cell r="I15">
            <v>45.44892454</v>
          </cell>
          <cell r="J15">
            <v>52.965958430000001</v>
          </cell>
          <cell r="K15">
            <v>54.016320759999999</v>
          </cell>
          <cell r="L15">
            <v>49.451572609999999</v>
          </cell>
          <cell r="M15">
            <v>48.272943949999998</v>
          </cell>
          <cell r="N15">
            <v>44.427730930000003</v>
          </cell>
          <cell r="O15">
            <v>582.65825327000005</v>
          </cell>
          <cell r="W15" t="str">
            <v xml:space="preserve"> Reintegros (-)         </v>
          </cell>
          <cell r="Z15">
            <v>142.02907107999999</v>
          </cell>
          <cell r="AB15">
            <v>146.04573096999999</v>
          </cell>
          <cell r="AD15">
            <v>152.43120372999999</v>
          </cell>
          <cell r="AF15">
            <v>142.15224749000001</v>
          </cell>
          <cell r="AI15">
            <v>582.65825327000005</v>
          </cell>
        </row>
        <row r="16">
          <cell r="B16" t="str">
            <v xml:space="preserve"> Internos coparticipados</v>
          </cell>
          <cell r="C16">
            <v>179.07205904</v>
          </cell>
          <cell r="D16">
            <v>90.034120560000005</v>
          </cell>
          <cell r="E16">
            <v>119.19461062000001</v>
          </cell>
          <cell r="F16">
            <v>130.76697214000001</v>
          </cell>
          <cell r="G16">
            <v>111.36492575</v>
          </cell>
          <cell r="H16">
            <v>115.04021942999999</v>
          </cell>
          <cell r="I16">
            <v>125.51845983</v>
          </cell>
          <cell r="J16">
            <v>129.02651929000001</v>
          </cell>
          <cell r="K16">
            <v>124.53442699999999</v>
          </cell>
          <cell r="L16">
            <v>149.13235735999999</v>
          </cell>
          <cell r="M16">
            <v>116.3855875</v>
          </cell>
          <cell r="N16">
            <v>138.36836915999999</v>
          </cell>
          <cell r="O16">
            <v>1528.4386276799999</v>
          </cell>
          <cell r="W16" t="str">
            <v xml:space="preserve"> Internos coparticipados</v>
          </cell>
          <cell r="Z16">
            <v>388.30079022000001</v>
          </cell>
          <cell r="AB16">
            <v>357.17211731999998</v>
          </cell>
          <cell r="AD16">
            <v>379.07940611999999</v>
          </cell>
          <cell r="AF16">
            <v>403.88631401999999</v>
          </cell>
          <cell r="AI16">
            <v>1528.4386276799999</v>
          </cell>
        </row>
        <row r="17">
          <cell r="B17" t="str">
            <v xml:space="preserve"> Premios de juegos</v>
          </cell>
          <cell r="C17">
            <v>8.3074518800000003</v>
          </cell>
          <cell r="D17">
            <v>7.3790377500000002</v>
          </cell>
          <cell r="E17">
            <v>13.421217909999999</v>
          </cell>
          <cell r="F17">
            <v>3.96073114</v>
          </cell>
          <cell r="G17">
            <v>5.8679885699999996</v>
          </cell>
          <cell r="H17">
            <v>3.9706233399999999</v>
          </cell>
          <cell r="I17">
            <v>2.9380738100000001</v>
          </cell>
          <cell r="J17">
            <v>9.1042980300000007</v>
          </cell>
          <cell r="K17">
            <v>3.2397916699999998</v>
          </cell>
          <cell r="L17">
            <v>11.730542270000001</v>
          </cell>
          <cell r="M17">
            <v>7.3749810699999996</v>
          </cell>
          <cell r="N17">
            <v>5.0310916299999997</v>
          </cell>
          <cell r="O17">
            <v>82.325829070000026</v>
          </cell>
          <cell r="W17" t="str">
            <v xml:space="preserve"> Premios de juegos</v>
          </cell>
          <cell r="Z17">
            <v>29.10770754</v>
          </cell>
          <cell r="AB17">
            <v>13.799343049999999</v>
          </cell>
          <cell r="AD17">
            <v>15.28216351</v>
          </cell>
          <cell r="AF17">
            <v>24.13661497</v>
          </cell>
          <cell r="AI17">
            <v>82.325829070000026</v>
          </cell>
        </row>
        <row r="18">
          <cell r="B18" t="str">
            <v xml:space="preserve"> Transferencias de inmuebles</v>
          </cell>
          <cell r="C18">
            <v>5.8248477999999997</v>
          </cell>
          <cell r="D18">
            <v>2.7666681999999998</v>
          </cell>
          <cell r="E18">
            <v>3.9194865499999998</v>
          </cell>
          <cell r="F18">
            <v>4.5092357300000003</v>
          </cell>
          <cell r="G18">
            <v>3.92812553</v>
          </cell>
          <cell r="H18">
            <v>4.6492902899999997</v>
          </cell>
          <cell r="I18">
            <v>4.9037592999999999</v>
          </cell>
          <cell r="J18">
            <v>4.5580742299999999</v>
          </cell>
          <cell r="K18">
            <v>5.14943171</v>
          </cell>
          <cell r="L18">
            <v>4.73468497</v>
          </cell>
          <cell r="M18">
            <v>4.53949304</v>
          </cell>
          <cell r="N18">
            <v>4.9120901300000002</v>
          </cell>
          <cell r="O18">
            <v>54.395187479999997</v>
          </cell>
          <cell r="W18" t="str">
            <v xml:space="preserve"> Transferencias de inmuebles</v>
          </cell>
          <cell r="Z18">
            <v>12.511002549999999</v>
          </cell>
          <cell r="AB18">
            <v>13.086651549999999</v>
          </cell>
          <cell r="AD18">
            <v>14.61126524</v>
          </cell>
          <cell r="AF18">
            <v>14.186268139999999</v>
          </cell>
          <cell r="AI18">
            <v>54.395187479999997</v>
          </cell>
        </row>
        <row r="19">
          <cell r="B19" t="str">
            <v xml:space="preserve"> Ganancia mínima presunta</v>
          </cell>
          <cell r="C19">
            <v>48.328661369999999</v>
          </cell>
          <cell r="D19">
            <v>50.46043126</v>
          </cell>
          <cell r="E19">
            <v>46.924793680000001</v>
          </cell>
          <cell r="F19">
            <v>48.187196270000001</v>
          </cell>
          <cell r="G19">
            <v>55.27855581</v>
          </cell>
          <cell r="H19">
            <v>48.411299769999999</v>
          </cell>
          <cell r="I19">
            <v>44.940106540000002</v>
          </cell>
          <cell r="J19">
            <v>47.56057569</v>
          </cell>
          <cell r="K19">
            <v>45.678188509999998</v>
          </cell>
          <cell r="L19">
            <v>49.201580100000001</v>
          </cell>
          <cell r="M19">
            <v>51.195835879999997</v>
          </cell>
          <cell r="N19">
            <v>63.967491780000003</v>
          </cell>
          <cell r="O19">
            <v>600.13471665999998</v>
          </cell>
          <cell r="W19" t="str">
            <v xml:space="preserve"> Ganancia mínima presunta</v>
          </cell>
          <cell r="Z19">
            <v>145.71388630999999</v>
          </cell>
          <cell r="AB19">
            <v>151.87705184999999</v>
          </cell>
          <cell r="AD19">
            <v>138.17887073999998</v>
          </cell>
          <cell r="AF19">
            <v>164.36490775999999</v>
          </cell>
          <cell r="AI19">
            <v>600.13471665999998</v>
          </cell>
        </row>
        <row r="20">
          <cell r="B20" t="str">
            <v xml:space="preserve"> Intereses pagados</v>
          </cell>
          <cell r="C20">
            <v>61.670701989999998</v>
          </cell>
          <cell r="D20">
            <v>69.487651799999995</v>
          </cell>
          <cell r="E20">
            <v>90.255332280000005</v>
          </cell>
          <cell r="F20">
            <v>73.565844100000007</v>
          </cell>
          <cell r="G20">
            <v>74.616551110000003</v>
          </cell>
          <cell r="H20">
            <v>73.776994950000002</v>
          </cell>
          <cell r="I20">
            <v>66.131774809999996</v>
          </cell>
          <cell r="J20">
            <v>70.950321259999996</v>
          </cell>
          <cell r="K20">
            <v>72.34000159</v>
          </cell>
          <cell r="L20">
            <v>61.447339560000003</v>
          </cell>
          <cell r="M20">
            <v>79.264818820000002</v>
          </cell>
          <cell r="N20">
            <v>61.60634718</v>
          </cell>
          <cell r="O20">
            <v>855.11367945000006</v>
          </cell>
          <cell r="W20" t="str">
            <v xml:space="preserve"> Intereses pagados</v>
          </cell>
          <cell r="Z20">
            <v>221.41368606999998</v>
          </cell>
          <cell r="AB20">
            <v>221.95939016</v>
          </cell>
          <cell r="AD20">
            <v>209.42209765999996</v>
          </cell>
          <cell r="AF20">
            <v>202.31850556000001</v>
          </cell>
          <cell r="AI20">
            <v>855.11367945000006</v>
          </cell>
        </row>
        <row r="21">
          <cell r="B21" t="str">
            <v xml:space="preserve"> Otros coparticipados</v>
          </cell>
          <cell r="C21">
            <v>4.472611044999999</v>
          </cell>
          <cell r="D21">
            <v>5.4823581399999997</v>
          </cell>
          <cell r="E21">
            <v>7.4667636700000006</v>
          </cell>
          <cell r="F21">
            <v>43.482764330000002</v>
          </cell>
          <cell r="G21">
            <v>31.007893679999999</v>
          </cell>
          <cell r="H21">
            <v>29.58259164</v>
          </cell>
          <cell r="I21">
            <v>27.317464469999997</v>
          </cell>
          <cell r="J21">
            <v>25.703203070000001</v>
          </cell>
          <cell r="K21">
            <v>24.304069115000001</v>
          </cell>
          <cell r="L21">
            <v>15.244486774999999</v>
          </cell>
          <cell r="M21">
            <v>6.2438350049999984</v>
          </cell>
          <cell r="N21">
            <v>6.5602509500000004</v>
          </cell>
          <cell r="O21">
            <v>226.86829189000002</v>
          </cell>
          <cell r="W21" t="str">
            <v xml:space="preserve"> Otros coparticipados</v>
          </cell>
          <cell r="Z21">
            <v>17.421732855000002</v>
          </cell>
          <cell r="AB21">
            <v>104.07324965000001</v>
          </cell>
          <cell r="AD21">
            <v>77.324736654999995</v>
          </cell>
          <cell r="AF21">
            <v>28.048572729999997</v>
          </cell>
          <cell r="AI21">
            <v>226.86829189000002</v>
          </cell>
        </row>
        <row r="22">
          <cell r="B22" t="str">
            <v xml:space="preserve"> Sellos</v>
          </cell>
          <cell r="C22">
            <v>4.2385405599999997</v>
          </cell>
          <cell r="D22">
            <v>3.07973981</v>
          </cell>
          <cell r="E22">
            <v>3.2038001899999999</v>
          </cell>
          <cell r="F22">
            <v>5.0117201900000001</v>
          </cell>
          <cell r="G22">
            <v>3.0553590599999998</v>
          </cell>
          <cell r="H22">
            <v>3.7276558400000002</v>
          </cell>
          <cell r="I22">
            <v>3.757015</v>
          </cell>
          <cell r="J22">
            <v>3.6543839999999999</v>
          </cell>
          <cell r="K22">
            <v>3.6654490800000001</v>
          </cell>
          <cell r="L22">
            <v>4.0963803099999998</v>
          </cell>
          <cell r="M22">
            <v>3.75743464</v>
          </cell>
          <cell r="N22">
            <v>4.6633258499999997</v>
          </cell>
          <cell r="O22">
            <v>45.91080453</v>
          </cell>
          <cell r="W22" t="str">
            <v xml:space="preserve"> Sellos</v>
          </cell>
          <cell r="Z22">
            <v>10.522080559999999</v>
          </cell>
          <cell r="AB22">
            <v>11.79473509</v>
          </cell>
          <cell r="AD22">
            <v>11.07684808</v>
          </cell>
          <cell r="AF22">
            <v>12.5171408</v>
          </cell>
          <cell r="AI22">
            <v>45.91080453</v>
          </cell>
        </row>
        <row r="23">
          <cell r="B23" t="str">
            <v xml:space="preserve"> Bienes personales</v>
          </cell>
          <cell r="C23">
            <v>9.8937066799999993</v>
          </cell>
          <cell r="D23">
            <v>88.591603770000006</v>
          </cell>
          <cell r="E23">
            <v>10.61355041</v>
          </cell>
          <cell r="F23">
            <v>78.958612689999995</v>
          </cell>
          <cell r="G23">
            <v>89.637525940000003</v>
          </cell>
          <cell r="H23">
            <v>181.43691498999999</v>
          </cell>
          <cell r="I23">
            <v>42.796177059999998</v>
          </cell>
          <cell r="J23">
            <v>168.92251246999999</v>
          </cell>
          <cell r="K23">
            <v>36.550239189999999</v>
          </cell>
          <cell r="L23">
            <v>159.86869551000001</v>
          </cell>
          <cell r="M23">
            <v>12.39481149</v>
          </cell>
          <cell r="N23">
            <v>144.56633934999999</v>
          </cell>
          <cell r="O23">
            <v>1024.2306895500001</v>
          </cell>
          <cell r="W23" t="str">
            <v xml:space="preserve"> Bienes personales</v>
          </cell>
          <cell r="Z23">
            <v>109.09886086</v>
          </cell>
          <cell r="AB23">
            <v>350.03305361999998</v>
          </cell>
          <cell r="AD23">
            <v>248.26892871999996</v>
          </cell>
          <cell r="AF23">
            <v>316.82984635000003</v>
          </cell>
          <cell r="AI23">
            <v>1024.2306895500001</v>
          </cell>
        </row>
        <row r="24">
          <cell r="B24" t="str">
            <v xml:space="preserve"> Combustibles - Naftas</v>
          </cell>
          <cell r="C24">
            <v>161.08620055</v>
          </cell>
          <cell r="D24">
            <v>198.91721423000001</v>
          </cell>
          <cell r="E24">
            <v>181.19423008000001</v>
          </cell>
          <cell r="F24">
            <v>199.01151286000001</v>
          </cell>
          <cell r="G24">
            <v>162.26889066999999</v>
          </cell>
          <cell r="H24">
            <v>178.05847804999999</v>
          </cell>
          <cell r="I24">
            <v>171.1529386</v>
          </cell>
          <cell r="J24">
            <v>172.23299399999999</v>
          </cell>
          <cell r="K24">
            <v>198.70516501</v>
          </cell>
          <cell r="L24">
            <v>172.19112138</v>
          </cell>
          <cell r="M24">
            <v>161.89207263</v>
          </cell>
          <cell r="N24">
            <v>196.91746465</v>
          </cell>
          <cell r="O24">
            <v>2153.6282827099999</v>
          </cell>
          <cell r="W24" t="str">
            <v xml:space="preserve"> Combustibles - Naftas</v>
          </cell>
          <cell r="Z24">
            <v>541.19764486000008</v>
          </cell>
          <cell r="AB24">
            <v>539.33888158000002</v>
          </cell>
          <cell r="AD24">
            <v>542.09109761000002</v>
          </cell>
          <cell r="AF24">
            <v>531.00065866</v>
          </cell>
          <cell r="AI24">
            <v>2153.6282827099999</v>
          </cell>
        </row>
        <row r="25">
          <cell r="B25" t="str">
            <v xml:space="preserve"> Combustibles - Otros</v>
          </cell>
          <cell r="C25">
            <v>57.943985990000002</v>
          </cell>
          <cell r="D25">
            <v>108.13994775</v>
          </cell>
          <cell r="E25">
            <v>78.50298823</v>
          </cell>
          <cell r="F25">
            <v>114.94172248</v>
          </cell>
          <cell r="G25">
            <v>103.59138236</v>
          </cell>
          <cell r="H25">
            <v>120.51085275</v>
          </cell>
          <cell r="I25">
            <v>117.70394214</v>
          </cell>
          <cell r="J25">
            <v>125.66344869</v>
          </cell>
          <cell r="K25">
            <v>124.2856659</v>
          </cell>
          <cell r="L25">
            <v>105.76861823</v>
          </cell>
          <cell r="M25">
            <v>89.761765850000003</v>
          </cell>
          <cell r="N25">
            <v>177.77194155000001</v>
          </cell>
          <cell r="O25">
            <v>1324.5862619200002</v>
          </cell>
          <cell r="W25" t="str">
            <v xml:space="preserve"> Combustibles - Otros</v>
          </cell>
          <cell r="Z25">
            <v>244.58692197000002</v>
          </cell>
          <cell r="AB25">
            <v>339.04395758999999</v>
          </cell>
          <cell r="AD25">
            <v>367.65305673</v>
          </cell>
          <cell r="AF25">
            <v>373.30232563000004</v>
          </cell>
          <cell r="AI25">
            <v>1324.5862619200002</v>
          </cell>
        </row>
        <row r="26">
          <cell r="B26" t="str">
            <v xml:space="preserve"> Internos seguros</v>
          </cell>
          <cell r="C26">
            <v>20.21731638</v>
          </cell>
          <cell r="D26">
            <v>16.081749380000002</v>
          </cell>
          <cell r="E26">
            <v>19.348256450000001</v>
          </cell>
          <cell r="F26">
            <v>18.857126189999999</v>
          </cell>
          <cell r="G26">
            <v>17.747108350000001</v>
          </cell>
          <cell r="H26">
            <v>19.202763480000002</v>
          </cell>
          <cell r="I26">
            <v>19.98766221</v>
          </cell>
          <cell r="J26">
            <v>13.434946760000001</v>
          </cell>
          <cell r="K26">
            <v>13.54160345</v>
          </cell>
          <cell r="L26">
            <v>12.053553409999999</v>
          </cell>
          <cell r="M26">
            <v>12.21598339</v>
          </cell>
          <cell r="N26">
            <v>11.41717427</v>
          </cell>
          <cell r="O26">
            <v>194.10524372</v>
          </cell>
          <cell r="W26" t="str">
            <v xml:space="preserve"> Internos seguros</v>
          </cell>
          <cell r="Z26">
            <v>55.647322210000006</v>
          </cell>
          <cell r="AB26">
            <v>55.806998020000002</v>
          </cell>
          <cell r="AD26">
            <v>46.964212419999996</v>
          </cell>
          <cell r="AF26">
            <v>35.686711070000001</v>
          </cell>
          <cell r="AI26">
            <v>194.10524372</v>
          </cell>
        </row>
        <row r="27">
          <cell r="B27" t="str">
            <v xml:space="preserve"> Internos automotores gasoleros</v>
          </cell>
          <cell r="C27">
            <v>0.48647382</v>
          </cell>
          <cell r="D27">
            <v>1.5206390299999999</v>
          </cell>
          <cell r="E27">
            <v>1.77474599</v>
          </cell>
          <cell r="F27">
            <v>1.4370073699999999</v>
          </cell>
          <cell r="G27">
            <v>1.5874652600000001</v>
          </cell>
          <cell r="H27">
            <v>1.64610218</v>
          </cell>
          <cell r="I27">
            <v>1.76739522</v>
          </cell>
          <cell r="J27">
            <v>1.27711756</v>
          </cell>
          <cell r="K27">
            <v>1.0497299499999999</v>
          </cell>
          <cell r="L27">
            <v>1.05556206</v>
          </cell>
          <cell r="M27">
            <v>0.99150769000000005</v>
          </cell>
          <cell r="N27">
            <v>1.0104833499999999</v>
          </cell>
          <cell r="O27">
            <v>15.604229480000001</v>
          </cell>
          <cell r="W27" t="str">
            <v xml:space="preserve"> Internos automotores gasoleros</v>
          </cell>
          <cell r="Z27">
            <v>3.7818588399999999</v>
          </cell>
          <cell r="AB27">
            <v>4.6705748099999997</v>
          </cell>
          <cell r="AD27">
            <v>4.0942427299999995</v>
          </cell>
          <cell r="AF27">
            <v>3.0575530999999998</v>
          </cell>
          <cell r="AI27">
            <v>15.604229480000001</v>
          </cell>
        </row>
        <row r="28">
          <cell r="B28" t="str">
            <v xml:space="preserve"> Adicional s/cigarrillos</v>
          </cell>
          <cell r="C28">
            <v>31.0468391</v>
          </cell>
          <cell r="D28">
            <v>49.270084539999999</v>
          </cell>
          <cell r="E28">
            <v>40.197968080000003</v>
          </cell>
          <cell r="F28">
            <v>50.831705669999998</v>
          </cell>
          <cell r="G28">
            <v>57.176789579999998</v>
          </cell>
          <cell r="H28">
            <v>47.571928800000002</v>
          </cell>
          <cell r="I28">
            <v>41.448262579999998</v>
          </cell>
          <cell r="J28">
            <v>39.396092439999997</v>
          </cell>
          <cell r="K28">
            <v>28.85015701</v>
          </cell>
          <cell r="L28">
            <v>56.198981860000004</v>
          </cell>
          <cell r="M28">
            <v>18.664029419999999</v>
          </cell>
          <cell r="N28">
            <v>26.601916150000001</v>
          </cell>
          <cell r="O28">
            <v>487.25475523000006</v>
          </cell>
          <cell r="W28" t="str">
            <v xml:space="preserve"> Adicional s/cigarrillos</v>
          </cell>
          <cell r="Z28">
            <v>120.51489172000001</v>
          </cell>
          <cell r="AB28">
            <v>155.58042405</v>
          </cell>
          <cell r="AD28">
            <v>109.69451203</v>
          </cell>
          <cell r="AF28">
            <v>101.46492742999999</v>
          </cell>
          <cell r="AI28">
            <v>487.25475523000006</v>
          </cell>
        </row>
        <row r="29">
          <cell r="B29" t="str">
            <v xml:space="preserve"> Radiodifusión p/TV, AM y FM</v>
          </cell>
          <cell r="C29">
            <v>12.712900080000001</v>
          </cell>
          <cell r="D29">
            <v>11.167656600000001</v>
          </cell>
          <cell r="E29">
            <v>10.493060120000001</v>
          </cell>
          <cell r="F29">
            <v>9.8155588100000006</v>
          </cell>
          <cell r="G29">
            <v>11.3368614</v>
          </cell>
          <cell r="H29">
            <v>12.39062038</v>
          </cell>
          <cell r="I29">
            <v>10.71955571</v>
          </cell>
          <cell r="J29">
            <v>12.46459458</v>
          </cell>
          <cell r="K29">
            <v>13.997419600000001</v>
          </cell>
          <cell r="L29">
            <v>12.75518076</v>
          </cell>
          <cell r="M29">
            <v>11.01541746</v>
          </cell>
          <cell r="N29">
            <v>9.6467378799999999</v>
          </cell>
          <cell r="O29">
            <v>138.51556337999997</v>
          </cell>
          <cell r="W29" t="str">
            <v xml:space="preserve"> Radiodifusión p/TV, AM y FM</v>
          </cell>
          <cell r="Z29">
            <v>34.373616800000001</v>
          </cell>
          <cell r="AB29">
            <v>33.543040590000004</v>
          </cell>
          <cell r="AD29">
            <v>37.181569889999999</v>
          </cell>
          <cell r="AF29">
            <v>33.4173361</v>
          </cell>
          <cell r="AI29">
            <v>138.51556337999997</v>
          </cell>
        </row>
        <row r="30">
          <cell r="B30" t="str">
            <v xml:space="preserve"> Otros impuestos (2)</v>
          </cell>
          <cell r="C30">
            <v>43.217297075000005</v>
          </cell>
          <cell r="D30">
            <v>69.329296009999993</v>
          </cell>
          <cell r="E30">
            <v>43.796798389999992</v>
          </cell>
          <cell r="F30">
            <v>32.869682000000005</v>
          </cell>
          <cell r="G30">
            <v>71.890480339999996</v>
          </cell>
          <cell r="H30">
            <v>61.204858270000003</v>
          </cell>
          <cell r="I30">
            <v>-5.3616998900000041</v>
          </cell>
          <cell r="J30">
            <v>32.438501989999999</v>
          </cell>
          <cell r="K30">
            <v>29.639164474999994</v>
          </cell>
          <cell r="L30">
            <v>27.747775335</v>
          </cell>
          <cell r="M30">
            <v>172.84363839500003</v>
          </cell>
          <cell r="N30">
            <v>-96.098895170000006</v>
          </cell>
          <cell r="O30">
            <v>483.51689722000003</v>
          </cell>
          <cell r="W30" t="str">
            <v xml:space="preserve"> Otros impuestos (2)</v>
          </cell>
          <cell r="Z30">
            <v>156.34339147499998</v>
          </cell>
          <cell r="AB30">
            <v>165.96502061000001</v>
          </cell>
          <cell r="AD30">
            <v>56.715966574999989</v>
          </cell>
          <cell r="AF30">
            <v>104.49251856000002</v>
          </cell>
          <cell r="AI30">
            <v>483.51689722000003</v>
          </cell>
        </row>
        <row r="31">
          <cell r="B31">
            <v>483.516845703125</v>
          </cell>
          <cell r="W31">
            <v>483.516845703125</v>
          </cell>
        </row>
        <row r="32">
          <cell r="B32" t="str">
            <v xml:space="preserve"> 2-SISTEMA DE SEG. SOCIAL</v>
          </cell>
          <cell r="C32">
            <v>938.32449601000008</v>
          </cell>
          <cell r="D32">
            <v>767.28533749999997</v>
          </cell>
          <cell r="E32">
            <v>718.43319212999995</v>
          </cell>
          <cell r="F32">
            <v>633.06947424999998</v>
          </cell>
          <cell r="G32">
            <v>673.81614559000002</v>
          </cell>
          <cell r="H32">
            <v>729.17981451000014</v>
          </cell>
          <cell r="I32">
            <v>994.22189930000002</v>
          </cell>
          <cell r="J32">
            <v>690.44983873000001</v>
          </cell>
          <cell r="K32">
            <v>835.02717342000005</v>
          </cell>
          <cell r="L32">
            <v>687.24001499999986</v>
          </cell>
          <cell r="M32">
            <v>674.7644463900001</v>
          </cell>
          <cell r="N32">
            <v>656.63556430999984</v>
          </cell>
          <cell r="O32">
            <v>8998.4473971399984</v>
          </cell>
          <cell r="W32" t="str">
            <v xml:space="preserve"> 2-SISTEMA DE SEG. SOCIAL</v>
          </cell>
          <cell r="Z32">
            <v>2424.04302564</v>
          </cell>
          <cell r="AB32">
            <v>2036.06543435</v>
          </cell>
          <cell r="AD32">
            <v>2519.6989114500002</v>
          </cell>
          <cell r="AF32">
            <v>2018.6400256999998</v>
          </cell>
          <cell r="AI32">
            <v>8998.4473971399984</v>
          </cell>
        </row>
        <row r="33">
          <cell r="B33">
            <v>8998.4453125</v>
          </cell>
          <cell r="W33">
            <v>8998.4453125</v>
          </cell>
        </row>
        <row r="34">
          <cell r="B34" t="str">
            <v xml:space="preserve"> Aportes personales</v>
          </cell>
          <cell r="C34">
            <v>682.54027644999996</v>
          </cell>
          <cell r="D34">
            <v>498.53416283000001</v>
          </cell>
          <cell r="E34">
            <v>506.96449698999999</v>
          </cell>
          <cell r="F34">
            <v>488.30187100000001</v>
          </cell>
          <cell r="G34">
            <v>488.38504023000002</v>
          </cell>
          <cell r="H34">
            <v>498.5382343</v>
          </cell>
          <cell r="I34">
            <v>690.12477703000002</v>
          </cell>
          <cell r="J34">
            <v>495.47432319000001</v>
          </cell>
          <cell r="K34">
            <v>476.98377876000001</v>
          </cell>
          <cell r="L34">
            <v>482.39509704</v>
          </cell>
          <cell r="M34">
            <v>464.83513483000002</v>
          </cell>
          <cell r="N34">
            <v>487.21864364999999</v>
          </cell>
          <cell r="O34">
            <v>6260.2958362999998</v>
          </cell>
          <cell r="W34" t="str">
            <v xml:space="preserve"> Aportes personales</v>
          </cell>
          <cell r="Z34">
            <v>1688.03893627</v>
          </cell>
          <cell r="AB34">
            <v>1475.2251455300002</v>
          </cell>
          <cell r="AD34">
            <v>1662.58287898</v>
          </cell>
          <cell r="AF34">
            <v>1434.44887552</v>
          </cell>
          <cell r="AI34">
            <v>6260.2958362999998</v>
          </cell>
        </row>
        <row r="35">
          <cell r="B35" t="str">
            <v xml:space="preserve"> Contribuciones patronales</v>
          </cell>
          <cell r="C35">
            <v>719.66047518000005</v>
          </cell>
          <cell r="D35">
            <v>528.03720135000003</v>
          </cell>
          <cell r="E35">
            <v>495.46339302000001</v>
          </cell>
          <cell r="F35">
            <v>466.05584918</v>
          </cell>
          <cell r="G35">
            <v>498.62122970000001</v>
          </cell>
          <cell r="H35">
            <v>538.43755624999994</v>
          </cell>
          <cell r="I35">
            <v>757.93033082999989</v>
          </cell>
          <cell r="J35">
            <v>510.89589238000002</v>
          </cell>
          <cell r="K35">
            <v>518.11854061999998</v>
          </cell>
          <cell r="L35">
            <v>518.36408521999999</v>
          </cell>
          <cell r="M35">
            <v>472.73319951000002</v>
          </cell>
          <cell r="N35">
            <v>502.50508524999998</v>
          </cell>
          <cell r="O35">
            <v>6526.8228384900003</v>
          </cell>
          <cell r="W35" t="str">
            <v xml:space="preserve"> Contribuciones patronales</v>
          </cell>
          <cell r="Z35">
            <v>1743.1610695500001</v>
          </cell>
          <cell r="AB35">
            <v>1503.1146351299999</v>
          </cell>
          <cell r="AD35">
            <v>1786.9447638299998</v>
          </cell>
          <cell r="AF35">
            <v>1493.6023699799998</v>
          </cell>
          <cell r="AI35">
            <v>6526.8228384900003</v>
          </cell>
        </row>
        <row r="36">
          <cell r="B36" t="str">
            <v xml:space="preserve"> Facilidades de pago</v>
          </cell>
          <cell r="Z36">
            <v>6526.8203125</v>
          </cell>
          <cell r="AB36">
            <v>6526.8203125</v>
          </cell>
          <cell r="AD36">
            <v>6526.8203125</v>
          </cell>
          <cell r="AF36">
            <v>6526.8203125</v>
          </cell>
          <cell r="AI36">
            <v>6526.8203125</v>
          </cell>
        </row>
        <row r="37">
          <cell r="B37" t="str">
            <v xml:space="preserve"> Otros ingresos (3)</v>
          </cell>
          <cell r="C37">
            <v>27.794731609999999</v>
          </cell>
          <cell r="D37">
            <v>24.623360720000001</v>
          </cell>
          <cell r="E37">
            <v>41.954859660000004</v>
          </cell>
          <cell r="F37">
            <v>31.406495579999998</v>
          </cell>
          <cell r="G37">
            <v>35.067662089999999</v>
          </cell>
          <cell r="H37">
            <v>45.168593809999997</v>
          </cell>
          <cell r="I37">
            <v>40.701097050000001</v>
          </cell>
          <cell r="J37">
            <v>39.795273460000004</v>
          </cell>
          <cell r="K37">
            <v>36.416851569999999</v>
          </cell>
          <cell r="L37">
            <v>35.637714389999999</v>
          </cell>
          <cell r="M37">
            <v>31.630768570000004</v>
          </cell>
          <cell r="N37">
            <v>33.760975330000001</v>
          </cell>
          <cell r="O37">
            <v>423.95838383999995</v>
          </cell>
          <cell r="W37" t="str">
            <v xml:space="preserve"> Otros ingresos (3)</v>
          </cell>
          <cell r="Z37">
            <v>94.372951990000004</v>
          </cell>
          <cell r="AB37">
            <v>111.64275147999999</v>
          </cell>
          <cell r="AD37">
            <v>116.91322208</v>
          </cell>
          <cell r="AF37">
            <v>101.02945829000001</v>
          </cell>
          <cell r="AI37">
            <v>423.95838383999995</v>
          </cell>
        </row>
        <row r="38">
          <cell r="B38" t="str">
            <v xml:space="preserve"> Capitalización (-)</v>
          </cell>
          <cell r="C38">
            <v>477.46698837000002</v>
          </cell>
          <cell r="D38">
            <v>366.11329479</v>
          </cell>
          <cell r="E38">
            <v>341.31422599000001</v>
          </cell>
          <cell r="F38">
            <v>333.20469012000001</v>
          </cell>
          <cell r="G38">
            <v>332.44911029999997</v>
          </cell>
          <cell r="H38">
            <v>330.89071474999997</v>
          </cell>
          <cell r="I38">
            <v>461.60885715000001</v>
          </cell>
          <cell r="J38">
            <v>335.94667335000003</v>
          </cell>
          <cell r="K38">
            <v>322.88358319999998</v>
          </cell>
          <cell r="L38">
            <v>327.65705320000001</v>
          </cell>
          <cell r="M38">
            <v>364.48775853000001</v>
          </cell>
          <cell r="N38">
            <v>314.16430431999999</v>
          </cell>
          <cell r="O38">
            <v>4308.1872540699997</v>
          </cell>
          <cell r="W38" t="str">
            <v xml:space="preserve"> Capitalización (-)</v>
          </cell>
          <cell r="Z38">
            <v>1184.89450915</v>
          </cell>
          <cell r="AB38">
            <v>996.54451516999984</v>
          </cell>
          <cell r="AD38">
            <v>1120.4391137</v>
          </cell>
          <cell r="AF38">
            <v>1006.3091160500001</v>
          </cell>
          <cell r="AI38">
            <v>4308.1872540699997</v>
          </cell>
        </row>
        <row r="39">
          <cell r="B39" t="str">
            <v xml:space="preserve"> Rezagos, transitorios y otros (-)</v>
          </cell>
          <cell r="C39">
            <v>14.20399886</v>
          </cell>
          <cell r="D39">
            <v>-82.203907389999998</v>
          </cell>
          <cell r="E39">
            <v>-15.36466845</v>
          </cell>
          <cell r="F39">
            <v>19.490051390000001</v>
          </cell>
          <cell r="G39">
            <v>15.80867613</v>
          </cell>
          <cell r="H39">
            <v>22.073855099999999</v>
          </cell>
          <cell r="I39">
            <v>32.925448459999998</v>
          </cell>
          <cell r="J39">
            <v>19.768976949999999</v>
          </cell>
          <cell r="K39">
            <v>-126.39158567</v>
          </cell>
          <cell r="L39">
            <v>21.499828449999999</v>
          </cell>
          <cell r="M39">
            <v>-70.053102010000003</v>
          </cell>
          <cell r="N39">
            <v>52.6848356</v>
          </cell>
          <cell r="O39">
            <v>-95.557592579999991</v>
          </cell>
          <cell r="W39" t="str">
            <v xml:space="preserve"> Rezagos, transitorios y otros (-)</v>
          </cell>
          <cell r="Z39">
            <v>-83.364576979999995</v>
          </cell>
          <cell r="AB39">
            <v>57.372582620000003</v>
          </cell>
          <cell r="AD39">
            <v>-73.697160260000004</v>
          </cell>
          <cell r="AF39">
            <v>4.1315620399999915</v>
          </cell>
          <cell r="AI39">
            <v>-95.557592579999991</v>
          </cell>
        </row>
        <row r="40">
          <cell r="B40">
            <v>-95.55755615234375</v>
          </cell>
          <cell r="W40">
            <v>-95.55755615234375</v>
          </cell>
        </row>
        <row r="41">
          <cell r="B41" t="str">
            <v xml:space="preserve"> 3-COMERCIO EXTERIOR</v>
          </cell>
          <cell r="C41">
            <v>167.90002504000003</v>
          </cell>
          <cell r="D41">
            <v>157.08114383999998</v>
          </cell>
          <cell r="E41">
            <v>178.5092976</v>
          </cell>
          <cell r="F41">
            <v>152.98573995999999</v>
          </cell>
          <cell r="G41">
            <v>182.54417907000001</v>
          </cell>
          <cell r="H41">
            <v>172.77056703000002</v>
          </cell>
          <cell r="I41">
            <v>168.77128762999999</v>
          </cell>
          <cell r="J41">
            <v>174.42711451</v>
          </cell>
          <cell r="K41">
            <v>166.42289720000002</v>
          </cell>
          <cell r="L41">
            <v>172.99126876</v>
          </cell>
          <cell r="M41">
            <v>170.27139229000002</v>
          </cell>
          <cell r="N41">
            <v>143.64861069</v>
          </cell>
          <cell r="O41">
            <v>2008.3235236199998</v>
          </cell>
          <cell r="W41" t="str">
            <v xml:space="preserve"> 3-COMERCIO EXTERIOR</v>
          </cell>
          <cell r="Z41">
            <v>503.49046648000001</v>
          </cell>
          <cell r="AB41">
            <v>508.30048606000003</v>
          </cell>
          <cell r="AD41">
            <v>509.62129934000001</v>
          </cell>
          <cell r="AF41">
            <v>486.91127174000002</v>
          </cell>
          <cell r="AI41">
            <v>2008.3235236199998</v>
          </cell>
        </row>
        <row r="42">
          <cell r="B42">
            <v>2008.3232421875</v>
          </cell>
          <cell r="W42">
            <v>2008.3232421875</v>
          </cell>
        </row>
        <row r="43">
          <cell r="B43" t="str">
            <v xml:space="preserve"> Derechos de importación</v>
          </cell>
          <cell r="C43">
            <v>164.04822311000001</v>
          </cell>
          <cell r="D43">
            <v>153.88753858999999</v>
          </cell>
          <cell r="E43">
            <v>173.71322651</v>
          </cell>
          <cell r="F43">
            <v>145.65627751</v>
          </cell>
          <cell r="G43">
            <v>167.27808865</v>
          </cell>
          <cell r="H43">
            <v>164.00890289</v>
          </cell>
          <cell r="I43">
            <v>161.40122334</v>
          </cell>
          <cell r="J43">
            <v>169.35959456000001</v>
          </cell>
          <cell r="K43">
            <v>163.03259206000001</v>
          </cell>
          <cell r="L43">
            <v>169.16925681999999</v>
          </cell>
          <cell r="M43">
            <v>166.7072536</v>
          </cell>
          <cell r="N43">
            <v>139.57704742000001</v>
          </cell>
          <cell r="O43">
            <v>1937.8392250600002</v>
          </cell>
          <cell r="W43" t="str">
            <v xml:space="preserve"> Derechos de importación</v>
          </cell>
          <cell r="Z43">
            <v>491.64898820999997</v>
          </cell>
          <cell r="AB43">
            <v>476.94326904999997</v>
          </cell>
          <cell r="AD43">
            <v>493.79340996000002</v>
          </cell>
          <cell r="AF43">
            <v>475.45355784000003</v>
          </cell>
          <cell r="AI43">
            <v>1937.8392250600002</v>
          </cell>
        </row>
        <row r="44">
          <cell r="B44" t="str">
            <v xml:space="preserve"> Derechos de exportación</v>
          </cell>
          <cell r="C44">
            <v>0.58412629999999999</v>
          </cell>
          <cell r="D44">
            <v>0.17551207999999999</v>
          </cell>
          <cell r="E44">
            <v>1.3102489399999999</v>
          </cell>
          <cell r="F44">
            <v>4.4042125399999996</v>
          </cell>
          <cell r="G44">
            <v>11.96390373</v>
          </cell>
          <cell r="H44">
            <v>5.5603076299999996</v>
          </cell>
          <cell r="I44">
            <v>4.3200536400000003</v>
          </cell>
          <cell r="J44">
            <v>1.5947077000000001</v>
          </cell>
          <cell r="K44">
            <v>0.39302443999999997</v>
          </cell>
          <cell r="L44">
            <v>0.44535403000000001</v>
          </cell>
          <cell r="M44">
            <v>0.20640227</v>
          </cell>
          <cell r="N44">
            <v>1.1145900399999999</v>
          </cell>
          <cell r="O44">
            <v>32.072443340000007</v>
          </cell>
          <cell r="W44" t="str">
            <v xml:space="preserve"> Derechos de exportación</v>
          </cell>
          <cell r="Z44">
            <v>2.0698873199999999</v>
          </cell>
          <cell r="AB44">
            <v>21.928423900000002</v>
          </cell>
          <cell r="AD44">
            <v>6.3077857799999997</v>
          </cell>
          <cell r="AF44">
            <v>1.7663463399999999</v>
          </cell>
          <cell r="AI44">
            <v>32.072443340000007</v>
          </cell>
        </row>
        <row r="45">
          <cell r="B45" t="str">
            <v xml:space="preserve"> Tasa de estadística</v>
          </cell>
          <cell r="C45">
            <v>3.2676756299999998</v>
          </cell>
          <cell r="D45">
            <v>3.0180931700000002</v>
          </cell>
          <cell r="E45">
            <v>3.4858221500000002</v>
          </cell>
          <cell r="F45">
            <v>2.9252499099999998</v>
          </cell>
          <cell r="G45">
            <v>3.3021866900000001</v>
          </cell>
          <cell r="H45">
            <v>3.2013565100000001</v>
          </cell>
          <cell r="I45">
            <v>3.0500106499999999</v>
          </cell>
          <cell r="J45">
            <v>3.47281225</v>
          </cell>
          <cell r="K45">
            <v>2.9972807000000001</v>
          </cell>
          <cell r="L45">
            <v>3.37665791</v>
          </cell>
          <cell r="M45">
            <v>3.3577364200000002</v>
          </cell>
          <cell r="N45">
            <v>2.95697323</v>
          </cell>
          <cell r="O45">
            <v>38.411855220000007</v>
          </cell>
          <cell r="W45" t="str">
            <v xml:space="preserve"> Tasa de estadística</v>
          </cell>
          <cell r="Z45">
            <v>9.7715909500000002</v>
          </cell>
          <cell r="AB45">
            <v>9.4287931100000009</v>
          </cell>
          <cell r="AD45">
            <v>9.5201035999999988</v>
          </cell>
          <cell r="AF45">
            <v>9.6913675599999998</v>
          </cell>
          <cell r="AI45">
            <v>38.411855220000007</v>
          </cell>
        </row>
        <row r="46">
          <cell r="B46">
            <v>38.411834716796875</v>
          </cell>
          <cell r="W46">
            <v>38.411834716796875</v>
          </cell>
        </row>
        <row r="47">
          <cell r="B47">
            <v>38.411834716796875</v>
          </cell>
          <cell r="W47">
            <v>38.411834716796875</v>
          </cell>
        </row>
        <row r="48">
          <cell r="B48" t="str">
            <v xml:space="preserve"> TOTAL REC. TRIBUTARIOS</v>
          </cell>
          <cell r="C48">
            <v>4110.5801415099995</v>
          </cell>
          <cell r="D48">
            <v>3739.3391382899999</v>
          </cell>
          <cell r="E48">
            <v>3812.8970024599998</v>
          </cell>
          <cell r="F48">
            <v>3892.5721773100004</v>
          </cell>
          <cell r="G48">
            <v>4341.3225055700004</v>
          </cell>
          <cell r="H48">
            <v>4824.2751005199998</v>
          </cell>
          <cell r="I48">
            <v>4225.8837778500001</v>
          </cell>
          <cell r="J48">
            <v>4208.7101236499993</v>
          </cell>
          <cell r="K48">
            <v>4071.8653716900003</v>
          </cell>
          <cell r="L48">
            <v>4022.8843122599997</v>
          </cell>
          <cell r="M48">
            <v>3920.7999019700001</v>
          </cell>
          <cell r="N48">
            <v>3931.3003258799999</v>
          </cell>
          <cell r="O48">
            <v>49102.429878960007</v>
          </cell>
          <cell r="W48" t="str">
            <v xml:space="preserve"> TOTAL REC. TRIBUTARIOS</v>
          </cell>
          <cell r="Z48">
            <v>11662.816282259999</v>
          </cell>
          <cell r="AB48">
            <v>13058.169783400001</v>
          </cell>
          <cell r="AD48">
            <v>12506.459273190001</v>
          </cell>
          <cell r="AF48">
            <v>11874.984540109999</v>
          </cell>
          <cell r="AI48">
            <v>49102.429878960007</v>
          </cell>
        </row>
        <row r="49">
          <cell r="B49">
            <v>49102.40625</v>
          </cell>
          <cell r="W49">
            <v>49102.40625</v>
          </cell>
        </row>
        <row r="50">
          <cell r="B50">
            <v>49102.40625</v>
          </cell>
          <cell r="W50">
            <v>49102.40625</v>
          </cell>
        </row>
        <row r="51">
          <cell r="B51" t="str">
            <v xml:space="preserve"> TOTAL CON CAP.Y TRANSIT.</v>
          </cell>
          <cell r="C51">
            <v>4602.2511287399993</v>
          </cell>
          <cell r="D51">
            <v>4023.2485256899995</v>
          </cell>
          <cell r="E51">
            <v>4138.84656</v>
          </cell>
          <cell r="F51">
            <v>4245.2669188200007</v>
          </cell>
          <cell r="G51">
            <v>4689.5802920000006</v>
          </cell>
          <cell r="H51">
            <v>5177.2396703700006</v>
          </cell>
          <cell r="I51">
            <v>4720.4180834600002</v>
          </cell>
          <cell r="J51">
            <v>4564.4257739499999</v>
          </cell>
          <cell r="K51">
            <v>4268.3573692200007</v>
          </cell>
          <cell r="L51">
            <v>4372.0411939099995</v>
          </cell>
          <cell r="M51">
            <v>4215.2345584900004</v>
          </cell>
          <cell r="N51">
            <v>4298.1494658000001</v>
          </cell>
          <cell r="O51">
            <v>53315.059540450005</v>
          </cell>
          <cell r="W51" t="str">
            <v xml:space="preserve"> TOTAL CON CAP.Y TRANSIT.</v>
          </cell>
          <cell r="Z51">
            <v>12764.346214429999</v>
          </cell>
          <cell r="AB51">
            <v>14112.08688119</v>
          </cell>
          <cell r="AD51">
            <v>13553.201226630001</v>
          </cell>
          <cell r="AF51">
            <v>12885.425218200002</v>
          </cell>
          <cell r="AI51">
            <v>53315.059540450005</v>
          </cell>
        </row>
        <row r="52">
          <cell r="B52">
            <v>53315.03125</v>
          </cell>
          <cell r="W52">
            <v>53315.03125</v>
          </cell>
        </row>
        <row r="53">
          <cell r="B53">
            <v>53315.03125</v>
          </cell>
          <cell r="W53">
            <v>53315.03125</v>
          </cell>
        </row>
        <row r="54">
          <cell r="B54" t="str">
            <v xml:space="preserve"> COPARTICIPADO (Bruto)</v>
          </cell>
          <cell r="C54">
            <v>2186.9333390242928</v>
          </cell>
          <cell r="D54">
            <v>1835.0667244969541</v>
          </cell>
          <cell r="E54">
            <v>2072.3847796763857</v>
          </cell>
          <cell r="F54">
            <v>2117.6460262752198</v>
          </cell>
          <cell r="G54">
            <v>2341.9930914864435</v>
          </cell>
          <cell r="H54">
            <v>2592.1563533990097</v>
          </cell>
          <cell r="I54">
            <v>2164.2549772799412</v>
          </cell>
          <cell r="J54">
            <v>2242.9449233619603</v>
          </cell>
          <cell r="K54">
            <v>2147.6400799773378</v>
          </cell>
          <cell r="L54">
            <v>2107.450277295708</v>
          </cell>
          <cell r="M54">
            <v>2099.4755672794686</v>
          </cell>
          <cell r="N54">
            <v>2142.5264616279801</v>
          </cell>
          <cell r="O54">
            <v>26050.4726011807</v>
          </cell>
          <cell r="W54" t="str">
            <v xml:space="preserve"> COPARTICIPADO (Bruto)</v>
          </cell>
        </row>
        <row r="55">
          <cell r="B55" t="str">
            <v xml:space="preserve"> COPARTICIPADO (Neto) (4)</v>
          </cell>
          <cell r="C55">
            <v>1813.0933381706488</v>
          </cell>
          <cell r="D55">
            <v>1514.006715822411</v>
          </cell>
          <cell r="E55">
            <v>1715.7270627249279</v>
          </cell>
          <cell r="F55">
            <v>1754.1991223339369</v>
          </cell>
          <cell r="G55">
            <v>1944.8941277634769</v>
          </cell>
          <cell r="H55">
            <v>2157.5329003891579</v>
          </cell>
          <cell r="I55">
            <v>1793.81673068795</v>
          </cell>
          <cell r="J55">
            <v>1860.7031848576662</v>
          </cell>
          <cell r="K55">
            <v>1779.6940679807371</v>
          </cell>
          <cell r="L55">
            <v>1745.5327357013518</v>
          </cell>
          <cell r="M55">
            <v>1738.7542321875483</v>
          </cell>
          <cell r="N55">
            <v>1775.347492383783</v>
          </cell>
          <cell r="O55">
            <v>21593.301711003594</v>
          </cell>
          <cell r="W55" t="str">
            <v xml:space="preserve"> COPARTICIPADO (Neto) (4)</v>
          </cell>
        </row>
        <row r="56">
          <cell r="B56">
            <v>21593.296875</v>
          </cell>
          <cell r="W56">
            <v>21593.296875</v>
          </cell>
        </row>
        <row r="57">
          <cell r="B57">
            <v>21593.296875</v>
          </cell>
          <cell r="W57">
            <v>21593.296875</v>
          </cell>
        </row>
        <row r="58">
          <cell r="B58" t="str">
            <v xml:space="preserve"> CLASIF. PRESUPUEST.</v>
          </cell>
          <cell r="C58">
            <v>4110.5801415099995</v>
          </cell>
          <cell r="D58">
            <v>3739.3391382899995</v>
          </cell>
          <cell r="E58">
            <v>3812.8970024599998</v>
          </cell>
          <cell r="F58">
            <v>3892.5721773100004</v>
          </cell>
          <cell r="G58">
            <v>4341.3225055700013</v>
          </cell>
          <cell r="H58">
            <v>4824.2751005199989</v>
          </cell>
          <cell r="I58">
            <v>4225.8837778500001</v>
          </cell>
          <cell r="J58">
            <v>4208.7101236499993</v>
          </cell>
          <cell r="K58">
            <v>4071.8653716900003</v>
          </cell>
          <cell r="L58">
            <v>4022.8843122599997</v>
          </cell>
          <cell r="M58">
            <v>3920.7999019700005</v>
          </cell>
          <cell r="N58">
            <v>3931.3003258799999</v>
          </cell>
          <cell r="O58">
            <v>49102.429878960007</v>
          </cell>
          <cell r="W58" t="str">
            <v xml:space="preserve"> CLASIF. PRESUPUEST.</v>
          </cell>
          <cell r="Z58">
            <v>11662.816282259999</v>
          </cell>
          <cell r="AB58">
            <v>13058.169783400001</v>
          </cell>
          <cell r="AD58">
            <v>12506.459273190001</v>
          </cell>
          <cell r="AF58">
            <v>11874.984540109999</v>
          </cell>
          <cell r="AI58">
            <v>49102.429878960007</v>
          </cell>
        </row>
        <row r="59">
          <cell r="B59">
            <v>49102.40625</v>
          </cell>
          <cell r="W59">
            <v>49102.40625</v>
          </cell>
        </row>
        <row r="60">
          <cell r="B60" t="str">
            <v xml:space="preserve"> Administración Nacional</v>
          </cell>
          <cell r="C60">
            <v>2074.7556454999994</v>
          </cell>
          <cell r="D60">
            <v>1874.5538007899997</v>
          </cell>
          <cell r="E60">
            <v>1996.9638103299999</v>
          </cell>
          <cell r="F60">
            <v>2162.0027030600004</v>
          </cell>
          <cell r="G60">
            <v>2570.0063599800005</v>
          </cell>
          <cell r="H60">
            <v>2997.5952860099992</v>
          </cell>
          <cell r="I60">
            <v>2134.16187855</v>
          </cell>
          <cell r="J60">
            <v>2420.7602849199993</v>
          </cell>
          <cell r="K60">
            <v>2139.3381982700002</v>
          </cell>
          <cell r="L60">
            <v>2238.1442972599998</v>
          </cell>
          <cell r="M60">
            <v>2148.53545558</v>
          </cell>
          <cell r="N60">
            <v>2177.1647615700003</v>
          </cell>
          <cell r="O60">
            <v>26933.98248182</v>
          </cell>
          <cell r="W60" t="str">
            <v xml:space="preserve"> Administración Nacional</v>
          </cell>
          <cell r="Z60">
            <v>5946.2732566199993</v>
          </cell>
          <cell r="AB60">
            <v>7729.6043490499997</v>
          </cell>
          <cell r="AD60">
            <v>6694.2603617399991</v>
          </cell>
          <cell r="AF60">
            <v>6563.8445144100006</v>
          </cell>
          <cell r="AI60">
            <v>26933.98248182</v>
          </cell>
        </row>
        <row r="61">
          <cell r="B61" t="str">
            <v xml:space="preserve"> Contribuciones Seguridad Social (4)</v>
          </cell>
          <cell r="C61">
            <v>898.61449601000004</v>
          </cell>
          <cell r="D61">
            <v>747.74133749999999</v>
          </cell>
          <cell r="E61">
            <v>716.32819212999993</v>
          </cell>
          <cell r="F61">
            <v>603.92047424999998</v>
          </cell>
          <cell r="G61">
            <v>655.96214558999998</v>
          </cell>
          <cell r="H61">
            <v>707.39581451000015</v>
          </cell>
          <cell r="I61">
            <v>975.11889930000007</v>
          </cell>
          <cell r="J61">
            <v>662.96383873000002</v>
          </cell>
          <cell r="K61">
            <v>832.12717342000008</v>
          </cell>
          <cell r="L61">
            <v>666.09101499999986</v>
          </cell>
          <cell r="M61">
            <v>645.60044639000012</v>
          </cell>
          <cell r="N61">
            <v>643.94456430999981</v>
          </cell>
          <cell r="O61">
            <v>8755.808397140001</v>
          </cell>
          <cell r="W61" t="str">
            <v xml:space="preserve"> Contribuciones Seguridad Social (4)</v>
          </cell>
          <cell r="Z61">
            <v>2362.6840256400001</v>
          </cell>
          <cell r="AB61">
            <v>1967.2784343500002</v>
          </cell>
          <cell r="AD61">
            <v>2470.2099114500002</v>
          </cell>
          <cell r="AF61">
            <v>1955.6360256999997</v>
          </cell>
          <cell r="AI61">
            <v>8755.808397140001</v>
          </cell>
        </row>
        <row r="62">
          <cell r="B62" t="str">
            <v xml:space="preserve"> Provincias (5)</v>
          </cell>
          <cell r="C62">
            <v>1097.5</v>
          </cell>
          <cell r="D62">
            <v>1097.5</v>
          </cell>
          <cell r="E62">
            <v>1097.5</v>
          </cell>
          <cell r="F62">
            <v>1097.5</v>
          </cell>
          <cell r="G62">
            <v>1097.5</v>
          </cell>
          <cell r="H62">
            <v>1097.5</v>
          </cell>
          <cell r="I62">
            <v>1097.5</v>
          </cell>
          <cell r="J62">
            <v>1097.5</v>
          </cell>
          <cell r="K62">
            <v>1097.5</v>
          </cell>
          <cell r="L62">
            <v>1097.5</v>
          </cell>
          <cell r="M62">
            <v>1097.5</v>
          </cell>
          <cell r="N62">
            <v>1097.5</v>
          </cell>
          <cell r="O62">
            <v>13170</v>
          </cell>
          <cell r="W62" t="str">
            <v xml:space="preserve"> Provincias (5)</v>
          </cell>
          <cell r="Z62">
            <v>3292.5</v>
          </cell>
          <cell r="AB62">
            <v>3292.5</v>
          </cell>
          <cell r="AD62">
            <v>3292.5</v>
          </cell>
          <cell r="AF62">
            <v>3292.5</v>
          </cell>
          <cell r="AI62">
            <v>13170</v>
          </cell>
        </row>
        <row r="63">
          <cell r="B63" t="str">
            <v xml:space="preserve"> No presupuestarios (6)</v>
          </cell>
          <cell r="C63">
            <v>39.71</v>
          </cell>
          <cell r="D63">
            <v>19.544</v>
          </cell>
          <cell r="E63">
            <v>2.105</v>
          </cell>
          <cell r="F63">
            <v>29.149000000000001</v>
          </cell>
          <cell r="G63">
            <v>17.853999999999999</v>
          </cell>
          <cell r="H63">
            <v>21.783999999999999</v>
          </cell>
          <cell r="I63">
            <v>19.103000000000002</v>
          </cell>
          <cell r="J63">
            <v>27.486000000000001</v>
          </cell>
          <cell r="K63">
            <v>2.9</v>
          </cell>
          <cell r="L63">
            <v>21.149000000000001</v>
          </cell>
          <cell r="M63">
            <v>29.164000000000001</v>
          </cell>
          <cell r="N63">
            <v>12.691000000000001</v>
          </cell>
          <cell r="O63">
            <v>242.63900000000004</v>
          </cell>
          <cell r="W63" t="str">
            <v xml:space="preserve"> No presupuestarios (6)</v>
          </cell>
          <cell r="Z63">
            <v>61.359000000000002</v>
          </cell>
          <cell r="AB63">
            <v>68.787000000000006</v>
          </cell>
          <cell r="AD63">
            <v>49.488999999999997</v>
          </cell>
          <cell r="AF63">
            <v>63.004000000000005</v>
          </cell>
          <cell r="AI63">
            <v>242.63900000000004</v>
          </cell>
        </row>
        <row r="64">
          <cell r="B64">
            <v>242.638916015625</v>
          </cell>
          <cell r="W64">
            <v>242.638916015625</v>
          </cell>
        </row>
        <row r="65">
          <cell r="B65">
            <v>242.638916015625</v>
          </cell>
          <cell r="W65">
            <v>242.638916015625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1" refreshError="1">
        <row r="1">
          <cell r="B1" t="str">
            <v>(L:\Y\MENSUAL\RECIMP2000)</v>
          </cell>
          <cell r="D1" t="str">
            <v xml:space="preserve">              ***  Dirección Nacional de Investigaciones y Análisis Fiscal ***</v>
          </cell>
          <cell r="O1">
            <v>37075.568050925925</v>
          </cell>
          <cell r="W1" t="str">
            <v>(L:\Y\MENSUAL\RECIMP2000)</v>
          </cell>
          <cell r="Y1" t="str">
            <v xml:space="preserve">      *** Dirección Nacional de Investigaciones y Análisis Fiscal ***</v>
          </cell>
          <cell r="AI1">
            <v>37075.568050925925</v>
          </cell>
        </row>
        <row r="5">
          <cell r="B5" t="str">
            <v>RECURSOS TRIBUTARIOS AÑO 1999 (1)</v>
          </cell>
          <cell r="W5" t="str">
            <v>RECURSOS TRIBUTARIOS AÑO 1999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2844.83418282</v>
          </cell>
          <cell r="D11">
            <v>2807.7018626700001</v>
          </cell>
          <cell r="E11">
            <v>2961.0663284399998</v>
          </cell>
          <cell r="F11">
            <v>2914.3124999200004</v>
          </cell>
          <cell r="G11">
            <v>3303.7276434000005</v>
          </cell>
          <cell r="H11">
            <v>3323.7120419700004</v>
          </cell>
          <cell r="I11">
            <v>2850.8760287599998</v>
          </cell>
          <cell r="J11">
            <v>3102.5560018699998</v>
          </cell>
          <cell r="K11">
            <v>2974.1215195300001</v>
          </cell>
          <cell r="L11">
            <v>3000.4908136899999</v>
          </cell>
          <cell r="M11">
            <v>3084.1640444400005</v>
          </cell>
          <cell r="N11">
            <v>3031.2476342000004</v>
          </cell>
          <cell r="O11">
            <v>36198.810601710007</v>
          </cell>
          <cell r="W11" t="str">
            <v xml:space="preserve"> 1- DGI (Excl. Sist. Seg. Social)</v>
          </cell>
          <cell r="Z11">
            <v>8613.6023739299999</v>
          </cell>
          <cell r="AB11">
            <v>9541.7521852900009</v>
          </cell>
          <cell r="AD11">
            <v>8927.5535501599988</v>
          </cell>
          <cell r="AF11">
            <v>9115.9024923300003</v>
          </cell>
          <cell r="AI11">
            <v>36198.810601710007</v>
          </cell>
        </row>
        <row r="12">
          <cell r="B12">
            <v>36198.78125</v>
          </cell>
          <cell r="W12">
            <v>36198.78125</v>
          </cell>
        </row>
        <row r="13">
          <cell r="B13" t="str">
            <v xml:space="preserve"> Ganancias</v>
          </cell>
          <cell r="C13">
            <v>721.09741006000002</v>
          </cell>
          <cell r="D13">
            <v>650.44939910000005</v>
          </cell>
          <cell r="E13">
            <v>650.74920055999996</v>
          </cell>
          <cell r="F13">
            <v>681.88997438000001</v>
          </cell>
          <cell r="G13">
            <v>1138.4506885200001</v>
          </cell>
          <cell r="H13">
            <v>801.35496326999998</v>
          </cell>
          <cell r="I13">
            <v>753.85612484000001</v>
          </cell>
          <cell r="J13">
            <v>795.20111195000004</v>
          </cell>
          <cell r="K13">
            <v>701.11780422000004</v>
          </cell>
          <cell r="L13">
            <v>764.77254070000004</v>
          </cell>
          <cell r="M13">
            <v>845.93648456000005</v>
          </cell>
          <cell r="N13">
            <v>735.09195791000002</v>
          </cell>
          <cell r="O13">
            <v>9239.9676600700004</v>
          </cell>
          <cell r="W13" t="str">
            <v xml:space="preserve"> Ganancias</v>
          </cell>
          <cell r="Z13">
            <v>2022.29600972</v>
          </cell>
          <cell r="AB13">
            <v>2621.6956261700002</v>
          </cell>
          <cell r="AD13">
            <v>2250.1750410099999</v>
          </cell>
          <cell r="AF13">
            <v>2345.8009831700001</v>
          </cell>
          <cell r="AI13">
            <v>9239.9676600700004</v>
          </cell>
        </row>
        <row r="14">
          <cell r="B14" t="str">
            <v xml:space="preserve"> IVA      </v>
          </cell>
          <cell r="C14">
            <v>1660.40595319</v>
          </cell>
          <cell r="D14">
            <v>1496.30420731</v>
          </cell>
          <cell r="E14">
            <v>1676.2396244399999</v>
          </cell>
          <cell r="F14">
            <v>1522.8833160900001</v>
          </cell>
          <cell r="G14">
            <v>1438.38371407</v>
          </cell>
          <cell r="H14">
            <v>1600.8952980700001</v>
          </cell>
          <cell r="I14">
            <v>1450.50091479</v>
          </cell>
          <cell r="J14">
            <v>1604.5988253</v>
          </cell>
          <cell r="K14">
            <v>1651.5352085500001</v>
          </cell>
          <cell r="L14">
            <v>1577.32375718</v>
          </cell>
          <cell r="M14">
            <v>1611.5785761699999</v>
          </cell>
          <cell r="N14">
            <v>1480.3867870199999</v>
          </cell>
          <cell r="O14">
            <v>18771.03618218</v>
          </cell>
          <cell r="W14" t="str">
            <v xml:space="preserve"> IVA      </v>
          </cell>
          <cell r="Z14">
            <v>4832.9497849399995</v>
          </cell>
          <cell r="AB14">
            <v>4562.1623282300006</v>
          </cell>
          <cell r="AD14">
            <v>4706.6349486400004</v>
          </cell>
          <cell r="AF14">
            <v>4669.2891203700001</v>
          </cell>
          <cell r="AI14">
            <v>18771.03618218</v>
          </cell>
        </row>
        <row r="15">
          <cell r="B15" t="str">
            <v xml:space="preserve"> Reintegros (-)         </v>
          </cell>
          <cell r="C15">
            <v>30.77860802</v>
          </cell>
          <cell r="D15">
            <v>30.48298432</v>
          </cell>
          <cell r="E15">
            <v>44.531958789999997</v>
          </cell>
          <cell r="F15">
            <v>53.905450039999998</v>
          </cell>
          <cell r="G15">
            <v>49.109405620000004</v>
          </cell>
          <cell r="H15">
            <v>48.469783739999997</v>
          </cell>
          <cell r="I15">
            <v>41.265229380000001</v>
          </cell>
          <cell r="J15">
            <v>50.955074259999996</v>
          </cell>
          <cell r="K15">
            <v>48.985256710000002</v>
          </cell>
          <cell r="L15">
            <v>69.159302249999996</v>
          </cell>
          <cell r="M15">
            <v>52.572533280000002</v>
          </cell>
          <cell r="N15">
            <v>53.89247554</v>
          </cell>
          <cell r="O15">
            <v>574.10806194999986</v>
          </cell>
          <cell r="W15" t="str">
            <v xml:space="preserve"> Reintegros (-)         </v>
          </cell>
          <cell r="Z15">
            <v>105.79355113</v>
          </cell>
          <cell r="AB15">
            <v>151.48463939999999</v>
          </cell>
          <cell r="AD15">
            <v>141.20556034999998</v>
          </cell>
          <cell r="AF15">
            <v>175.62431107</v>
          </cell>
          <cell r="AI15">
            <v>574.10806194999986</v>
          </cell>
        </row>
        <row r="16">
          <cell r="B16" t="str">
            <v xml:space="preserve"> Internos coparticipados</v>
          </cell>
          <cell r="C16">
            <v>149.40538841</v>
          </cell>
          <cell r="D16">
            <v>116.95517363</v>
          </cell>
          <cell r="E16">
            <v>121.32238877</v>
          </cell>
          <cell r="F16">
            <v>112.98443211</v>
          </cell>
          <cell r="G16">
            <v>116.22696786</v>
          </cell>
          <cell r="H16">
            <v>120.76387751999999</v>
          </cell>
          <cell r="I16">
            <v>114.08699202</v>
          </cell>
          <cell r="J16">
            <v>124.20076937</v>
          </cell>
          <cell r="K16">
            <v>122.12022656000001</v>
          </cell>
          <cell r="L16">
            <v>116.74033987999999</v>
          </cell>
          <cell r="M16">
            <v>130.12595268999999</v>
          </cell>
          <cell r="N16">
            <v>130.17136121999999</v>
          </cell>
          <cell r="O16">
            <v>1475.1038700399999</v>
          </cell>
          <cell r="W16" t="str">
            <v xml:space="preserve"> Internos coparticipados</v>
          </cell>
          <cell r="Z16">
            <v>387.68295080999997</v>
          </cell>
          <cell r="AB16">
            <v>349.97527749</v>
          </cell>
          <cell r="AD16">
            <v>360.40798795000001</v>
          </cell>
          <cell r="AF16">
            <v>377.03765378999998</v>
          </cell>
          <cell r="AI16">
            <v>1475.1038700399999</v>
          </cell>
        </row>
        <row r="17">
          <cell r="B17" t="str">
            <v xml:space="preserve"> Premios de juegos</v>
          </cell>
          <cell r="C17">
            <v>8.4833313500000003</v>
          </cell>
          <cell r="D17">
            <v>9.9496013100000003</v>
          </cell>
          <cell r="E17">
            <v>7.0829576400000001</v>
          </cell>
          <cell r="F17">
            <v>2.6098722200000002</v>
          </cell>
          <cell r="G17">
            <v>9.4416052199999996</v>
          </cell>
          <cell r="H17">
            <v>6.4331138599999997</v>
          </cell>
          <cell r="I17">
            <v>7.0799801799999997</v>
          </cell>
          <cell r="J17">
            <v>5.3964045799999996</v>
          </cell>
          <cell r="K17">
            <v>13.041440769999999</v>
          </cell>
          <cell r="L17">
            <v>4.3087636900000001</v>
          </cell>
          <cell r="M17">
            <v>5.2564243800000003</v>
          </cell>
          <cell r="N17">
            <v>9.1939266800000006</v>
          </cell>
          <cell r="O17">
            <v>88.277421880000006</v>
          </cell>
          <cell r="W17" t="str">
            <v xml:space="preserve"> Premios de juegos</v>
          </cell>
          <cell r="Z17">
            <v>25.515890299999999</v>
          </cell>
          <cell r="AB17">
            <v>18.484591299999998</v>
          </cell>
          <cell r="AD17">
            <v>25.517825529999996</v>
          </cell>
          <cell r="AF17">
            <v>18.759114750000002</v>
          </cell>
          <cell r="AI17">
            <v>88.277421880000006</v>
          </cell>
        </row>
        <row r="18">
          <cell r="B18" t="str">
            <v xml:space="preserve"> Transferencias de inmuebles</v>
          </cell>
          <cell r="C18">
            <v>6.4889934199999999</v>
          </cell>
          <cell r="D18">
            <v>3.4021337900000002</v>
          </cell>
          <cell r="E18">
            <v>4.6978262300000004</v>
          </cell>
          <cell r="F18">
            <v>4.9842295500000002</v>
          </cell>
          <cell r="G18">
            <v>7.9320830100000004</v>
          </cell>
          <cell r="H18">
            <v>5.1444766499999997</v>
          </cell>
          <cell r="I18">
            <v>5.1886377299999999</v>
          </cell>
          <cell r="J18">
            <v>5.03713955</v>
          </cell>
          <cell r="K18">
            <v>4.9488721499999997</v>
          </cell>
          <cell r="L18">
            <v>4.98566968</v>
          </cell>
          <cell r="M18">
            <v>5.1035553699999996</v>
          </cell>
          <cell r="N18">
            <v>5.3679932399999997</v>
          </cell>
          <cell r="O18">
            <v>63.281610370000003</v>
          </cell>
          <cell r="W18" t="str">
            <v xml:space="preserve"> Transferencias de inmuebles</v>
          </cell>
          <cell r="Z18">
            <v>14.588953440000001</v>
          </cell>
          <cell r="AB18">
            <v>18.060789210000003</v>
          </cell>
          <cell r="AD18">
            <v>15.174649429999999</v>
          </cell>
          <cell r="AF18">
            <v>15.45721829</v>
          </cell>
          <cell r="AI18">
            <v>63.281610370000003</v>
          </cell>
        </row>
        <row r="19">
          <cell r="B19" t="str">
            <v xml:space="preserve"> Ganancia mínima presunta</v>
          </cell>
          <cell r="C19">
            <v>63.281585693359375</v>
          </cell>
          <cell r="D19">
            <v>95.490163179999996</v>
          </cell>
          <cell r="E19">
            <v>100.97462728000001</v>
          </cell>
          <cell r="F19">
            <v>104.75293496</v>
          </cell>
          <cell r="G19">
            <v>82.268936940000003</v>
          </cell>
          <cell r="H19">
            <v>50.824376940000001</v>
          </cell>
          <cell r="I19">
            <v>49.985487470000002</v>
          </cell>
          <cell r="J19">
            <v>52.554010030000001</v>
          </cell>
          <cell r="K19">
            <v>50.905508449999999</v>
          </cell>
          <cell r="L19">
            <v>52.032050900000002</v>
          </cell>
          <cell r="M19">
            <v>50.170705769999998</v>
          </cell>
          <cell r="N19">
            <v>49.75889368</v>
          </cell>
          <cell r="O19">
            <v>739.71769560000007</v>
          </cell>
          <cell r="W19" t="str">
            <v xml:space="preserve"> Ganancia mínima presunta</v>
          </cell>
          <cell r="Z19">
            <v>196.46479046000002</v>
          </cell>
          <cell r="AB19">
            <v>237.84624884000002</v>
          </cell>
          <cell r="AD19">
            <v>153.44500595</v>
          </cell>
          <cell r="AF19">
            <v>151.96165035000001</v>
          </cell>
          <cell r="AI19">
            <v>739.71769560000007</v>
          </cell>
        </row>
        <row r="20">
          <cell r="B20" t="str">
            <v xml:space="preserve"> Intereses pagados</v>
          </cell>
          <cell r="C20">
            <v>739.71728515625</v>
          </cell>
          <cell r="D20">
            <v>44.877677650000003</v>
          </cell>
          <cell r="E20">
            <v>64.745904999999993</v>
          </cell>
          <cell r="F20">
            <v>69.199706359999993</v>
          </cell>
          <cell r="G20">
            <v>60.977345790000001</v>
          </cell>
          <cell r="H20">
            <v>66.216526169999995</v>
          </cell>
          <cell r="I20">
            <v>58.850524759999999</v>
          </cell>
          <cell r="J20">
            <v>69.295121539999997</v>
          </cell>
          <cell r="K20">
            <v>64.345249809999999</v>
          </cell>
          <cell r="L20">
            <v>60.843190559999996</v>
          </cell>
          <cell r="M20">
            <v>64.47875449</v>
          </cell>
          <cell r="N20">
            <v>70.961606739999993</v>
          </cell>
          <cell r="O20">
            <v>694.79160887</v>
          </cell>
          <cell r="W20" t="str">
            <v xml:space="preserve"> Intereses pagados</v>
          </cell>
          <cell r="Z20">
            <v>109.62358265</v>
          </cell>
          <cell r="AB20">
            <v>196.39357832000002</v>
          </cell>
          <cell r="AD20">
            <v>192.49089610999999</v>
          </cell>
          <cell r="AF20">
            <v>196.28355178999999</v>
          </cell>
          <cell r="AI20">
            <v>694.79160887</v>
          </cell>
        </row>
        <row r="21">
          <cell r="B21" t="str">
            <v xml:space="preserve"> Otros coparticipados</v>
          </cell>
          <cell r="C21">
            <v>1.926418025</v>
          </cell>
          <cell r="D21">
            <v>4.6687045100000004</v>
          </cell>
          <cell r="E21">
            <v>2.8728127450000001</v>
          </cell>
          <cell r="F21">
            <v>1.1954607499999998</v>
          </cell>
          <cell r="G21">
            <v>3.954583865</v>
          </cell>
          <cell r="H21">
            <v>1.2368110099999994</v>
          </cell>
          <cell r="I21">
            <v>3.1820436500000002</v>
          </cell>
          <cell r="J21">
            <v>3.2976929499999996</v>
          </cell>
          <cell r="K21">
            <v>2.4796560900000002</v>
          </cell>
          <cell r="L21">
            <v>3.1578649300000006</v>
          </cell>
          <cell r="M21">
            <v>4.1204278850000007</v>
          </cell>
          <cell r="N21">
            <v>3.3739141150000003</v>
          </cell>
          <cell r="O21">
            <v>35.466390524999994</v>
          </cell>
          <cell r="W21" t="str">
            <v xml:space="preserve"> Otros coparticipados</v>
          </cell>
          <cell r="Z21">
            <v>9.4679352800000007</v>
          </cell>
          <cell r="AB21">
            <v>6.386855624999999</v>
          </cell>
          <cell r="AD21">
            <v>8.9593926899999996</v>
          </cell>
          <cell r="AF21">
            <v>10.652206930000002</v>
          </cell>
          <cell r="AI21">
            <v>35.466390524999994</v>
          </cell>
        </row>
        <row r="22">
          <cell r="B22" t="str">
            <v xml:space="preserve"> Sellos</v>
          </cell>
          <cell r="C22">
            <v>5.3334077600000001</v>
          </cell>
          <cell r="D22">
            <v>3.1990789300000002</v>
          </cell>
          <cell r="E22">
            <v>3.14186692</v>
          </cell>
          <cell r="F22">
            <v>3.4348273499999999</v>
          </cell>
          <cell r="G22">
            <v>4.1801158000000003</v>
          </cell>
          <cell r="H22">
            <v>3.7844151400000001</v>
          </cell>
          <cell r="I22">
            <v>5.3346447000000001</v>
          </cell>
          <cell r="J22">
            <v>4.2715096800000003</v>
          </cell>
          <cell r="K22">
            <v>3.8240297399999998</v>
          </cell>
          <cell r="L22">
            <v>4.5830853300000003</v>
          </cell>
          <cell r="M22">
            <v>4.58297255</v>
          </cell>
          <cell r="N22">
            <v>4.4781256899999997</v>
          </cell>
          <cell r="O22">
            <v>50.148079590000002</v>
          </cell>
          <cell r="W22" t="str">
            <v xml:space="preserve"> Sellos</v>
          </cell>
          <cell r="Z22">
            <v>11.674353610000001</v>
          </cell>
          <cell r="AB22">
            <v>11.39935829</v>
          </cell>
          <cell r="AD22">
            <v>13.43018412</v>
          </cell>
          <cell r="AF22">
            <v>13.644183569999999</v>
          </cell>
          <cell r="AI22">
            <v>50.148079590000002</v>
          </cell>
        </row>
        <row r="23">
          <cell r="B23" t="str">
            <v xml:space="preserve"> Bienes personales</v>
          </cell>
          <cell r="C23">
            <v>8.3731950899999994</v>
          </cell>
          <cell r="D23">
            <v>4.1429105599999998</v>
          </cell>
          <cell r="E23">
            <v>5.4491122599999997</v>
          </cell>
          <cell r="F23">
            <v>57.378754610000001</v>
          </cell>
          <cell r="G23">
            <v>58.440684920000002</v>
          </cell>
          <cell r="H23">
            <v>89.83598843</v>
          </cell>
          <cell r="I23">
            <v>18.087029340000001</v>
          </cell>
          <cell r="J23">
            <v>88.539869749999994</v>
          </cell>
          <cell r="K23">
            <v>14.0448957</v>
          </cell>
          <cell r="L23">
            <v>96.809563929999996</v>
          </cell>
          <cell r="M23">
            <v>12.891826229999999</v>
          </cell>
          <cell r="N23">
            <v>91.538664449999999</v>
          </cell>
          <cell r="O23">
            <v>545.53249527000003</v>
          </cell>
          <cell r="W23" t="str">
            <v xml:space="preserve"> Bienes personales</v>
          </cell>
          <cell r="Z23">
            <v>17.96521791</v>
          </cell>
          <cell r="AB23">
            <v>205.65542796</v>
          </cell>
          <cell r="AD23">
            <v>120.67179478999999</v>
          </cell>
          <cell r="AF23">
            <v>201.24005460999999</v>
          </cell>
          <cell r="AI23">
            <v>545.53249527000003</v>
          </cell>
        </row>
        <row r="24">
          <cell r="B24" t="str">
            <v xml:space="preserve"> Combustibles - Naftas</v>
          </cell>
          <cell r="C24">
            <v>153.54764764000001</v>
          </cell>
          <cell r="D24">
            <v>208.52423831999999</v>
          </cell>
          <cell r="E24">
            <v>178.2431516</v>
          </cell>
          <cell r="F24">
            <v>170.98134275000001</v>
          </cell>
          <cell r="G24">
            <v>189.27952166</v>
          </cell>
          <cell r="H24">
            <v>168.50662316</v>
          </cell>
          <cell r="I24">
            <v>169.82151927999999</v>
          </cell>
          <cell r="J24">
            <v>178.93264692</v>
          </cell>
          <cell r="K24">
            <v>179.50032415000001</v>
          </cell>
          <cell r="L24">
            <v>175.73637421999999</v>
          </cell>
          <cell r="M24">
            <v>177.88181298999999</v>
          </cell>
          <cell r="N24">
            <v>225.55483599999999</v>
          </cell>
          <cell r="O24">
            <v>2176.5100386900003</v>
          </cell>
          <cell r="W24" t="str">
            <v xml:space="preserve"> Combustibles - Naftas</v>
          </cell>
          <cell r="Z24">
            <v>540.31503756000006</v>
          </cell>
          <cell r="AB24">
            <v>528.76748756999996</v>
          </cell>
          <cell r="AD24">
            <v>528.25449034999997</v>
          </cell>
          <cell r="AF24">
            <v>579.17302321</v>
          </cell>
          <cell r="AI24">
            <v>2176.5100386900003</v>
          </cell>
        </row>
        <row r="25">
          <cell r="B25" t="str">
            <v xml:space="preserve"> Combustibles - Otros</v>
          </cell>
          <cell r="C25">
            <v>63.294507930000002</v>
          </cell>
          <cell r="D25">
            <v>108.08562163000001</v>
          </cell>
          <cell r="E25">
            <v>78.816537729999993</v>
          </cell>
          <cell r="F25">
            <v>124.65286072000001</v>
          </cell>
          <cell r="G25">
            <v>138.00113934000001</v>
          </cell>
          <cell r="H25">
            <v>117.28596974</v>
          </cell>
          <cell r="I25">
            <v>124.39270974</v>
          </cell>
          <cell r="J25">
            <v>114.17654671</v>
          </cell>
          <cell r="K25">
            <v>116.98357872</v>
          </cell>
          <cell r="L25">
            <v>115.52614314</v>
          </cell>
          <cell r="M25">
            <v>117.06686829</v>
          </cell>
          <cell r="N25">
            <v>193.08228609</v>
          </cell>
          <cell r="O25">
            <v>1411.36476978</v>
          </cell>
          <cell r="W25" t="str">
            <v xml:space="preserve"> Combustibles - Otros</v>
          </cell>
          <cell r="Z25">
            <v>250.19666728999999</v>
          </cell>
          <cell r="AB25">
            <v>379.93996980000003</v>
          </cell>
          <cell r="AD25">
            <v>355.55283516999998</v>
          </cell>
          <cell r="AF25">
            <v>425.67529751999996</v>
          </cell>
          <cell r="AI25">
            <v>1411.36476978</v>
          </cell>
        </row>
        <row r="26">
          <cell r="B26" t="str">
            <v xml:space="preserve"> Internos seguros</v>
          </cell>
          <cell r="C26">
            <v>22.564476890000002</v>
          </cell>
          <cell r="D26">
            <v>21.370655639999999</v>
          </cell>
          <cell r="E26">
            <v>23.654253319999999</v>
          </cell>
          <cell r="F26">
            <v>25.959491199999999</v>
          </cell>
          <cell r="G26">
            <v>24.1244242</v>
          </cell>
          <cell r="H26">
            <v>23.11338099</v>
          </cell>
          <cell r="I26">
            <v>23.390021539999999</v>
          </cell>
          <cell r="J26">
            <v>17.591827819999999</v>
          </cell>
          <cell r="K26">
            <v>18.044989869999998</v>
          </cell>
          <cell r="L26">
            <v>17.90877244</v>
          </cell>
          <cell r="M26">
            <v>19.596516829999999</v>
          </cell>
          <cell r="N26">
            <v>18.001283560000001</v>
          </cell>
          <cell r="O26">
            <v>255.32009429999999</v>
          </cell>
          <cell r="W26" t="str">
            <v xml:space="preserve"> Internos seguros</v>
          </cell>
          <cell r="Z26">
            <v>67.589385849999999</v>
          </cell>
          <cell r="AB26">
            <v>73.197296389999991</v>
          </cell>
          <cell r="AD26">
            <v>59.026839229999993</v>
          </cell>
          <cell r="AF26">
            <v>55.506572829999996</v>
          </cell>
          <cell r="AI26">
            <v>255.32009429999999</v>
          </cell>
        </row>
        <row r="27">
          <cell r="B27" t="str">
            <v xml:space="preserve"> Internos automotores gasoleros</v>
          </cell>
          <cell r="C27">
            <v>12.526967580000001</v>
          </cell>
          <cell r="D27">
            <v>8.4568088400000008</v>
          </cell>
          <cell r="E27">
            <v>8.6977206099999993</v>
          </cell>
          <cell r="F27">
            <v>10.98024624</v>
          </cell>
          <cell r="G27">
            <v>8.3604681000000003</v>
          </cell>
          <cell r="H27">
            <v>6.5720830499999998</v>
          </cell>
          <cell r="I27">
            <v>12.41197391</v>
          </cell>
          <cell r="J27">
            <v>13.66535805</v>
          </cell>
          <cell r="K27">
            <v>4.7820535700000004</v>
          </cell>
          <cell r="L27">
            <v>5.7902974499999997</v>
          </cell>
          <cell r="M27">
            <v>5.9224450500000003</v>
          </cell>
          <cell r="N27">
            <v>1.58770674</v>
          </cell>
          <cell r="O27">
            <v>99.75412919</v>
          </cell>
          <cell r="W27" t="str">
            <v xml:space="preserve"> Internos automotores gasoleros</v>
          </cell>
          <cell r="Z27">
            <v>29.681497030000003</v>
          </cell>
          <cell r="AB27">
            <v>25.912797389999998</v>
          </cell>
          <cell r="AD27">
            <v>30.859385530000004</v>
          </cell>
          <cell r="AF27">
            <v>13.300449240000001</v>
          </cell>
          <cell r="AI27">
            <v>99.75412919</v>
          </cell>
        </row>
        <row r="28">
          <cell r="B28" t="str">
            <v xml:space="preserve"> Adicional s/cigarrillos</v>
          </cell>
          <cell r="C28">
            <v>14.583774999999999</v>
          </cell>
          <cell r="D28">
            <v>15.17854546</v>
          </cell>
          <cell r="E28">
            <v>19.947850809999998</v>
          </cell>
          <cell r="F28">
            <v>16.044148610000001</v>
          </cell>
          <cell r="G28">
            <v>16.336265999999998</v>
          </cell>
          <cell r="H28">
            <v>16.19096523</v>
          </cell>
          <cell r="I28">
            <v>15.288965060000001</v>
          </cell>
          <cell r="J28">
            <v>17.009517890000001</v>
          </cell>
          <cell r="K28">
            <v>15.595628939999999</v>
          </cell>
          <cell r="L28">
            <v>12.955415670000001</v>
          </cell>
          <cell r="M28">
            <v>20.7905753</v>
          </cell>
          <cell r="N28">
            <v>17.07081741</v>
          </cell>
          <cell r="O28">
            <v>196.99247138000001</v>
          </cell>
          <cell r="W28" t="str">
            <v xml:space="preserve"> Adicional s/cigarrillos</v>
          </cell>
          <cell r="Z28">
            <v>49.710171269999996</v>
          </cell>
          <cell r="AB28">
            <v>48.571379840000006</v>
          </cell>
          <cell r="AD28">
            <v>47.894111889999998</v>
          </cell>
          <cell r="AF28">
            <v>50.816808379999998</v>
          </cell>
          <cell r="AI28">
            <v>196.99247138000001</v>
          </cell>
        </row>
        <row r="29">
          <cell r="B29" t="str">
            <v xml:space="preserve"> Radiodifusión p/TV, AM y FM</v>
          </cell>
          <cell r="C29">
            <v>10.77572842</v>
          </cell>
          <cell r="D29">
            <v>9.0708328700000003</v>
          </cell>
          <cell r="E29">
            <v>9.7724049700000002</v>
          </cell>
          <cell r="F29">
            <v>11.043774750000001</v>
          </cell>
          <cell r="G29">
            <v>9.6312711600000007</v>
          </cell>
          <cell r="H29">
            <v>9.7930307699999997</v>
          </cell>
          <cell r="I29">
            <v>11.764573029999999</v>
          </cell>
          <cell r="J29">
            <v>11.8265972</v>
          </cell>
          <cell r="K29">
            <v>10.579588680000001</v>
          </cell>
          <cell r="L29">
            <v>10.689779379999999</v>
          </cell>
          <cell r="M29">
            <v>12.32252824</v>
          </cell>
          <cell r="N29">
            <v>6.8291977599999996</v>
          </cell>
          <cell r="O29">
            <v>124.09930722999999</v>
          </cell>
          <cell r="W29" t="str">
            <v xml:space="preserve"> Radiodifusión p/TV, AM y FM</v>
          </cell>
          <cell r="Z29">
            <v>29.618966260000001</v>
          </cell>
          <cell r="AB29">
            <v>30.468076680000003</v>
          </cell>
          <cell r="AD29">
            <v>34.170758910000004</v>
          </cell>
          <cell r="AF29">
            <v>29.841505380000001</v>
          </cell>
          <cell r="AI29">
            <v>124.09930722999999</v>
          </cell>
        </row>
        <row r="30">
          <cell r="B30" t="str">
            <v xml:space="preserve"> Otros impuestos (2)</v>
          </cell>
          <cell r="C30">
            <v>36.805590074999998</v>
          </cell>
          <cell r="D30">
            <v>38.059094259999995</v>
          </cell>
          <cell r="E30">
            <v>49.190046345000006</v>
          </cell>
          <cell r="F30">
            <v>47.242577310000001</v>
          </cell>
          <cell r="G30">
            <v>46.847232564999999</v>
          </cell>
          <cell r="H30">
            <v>284.22992570999997</v>
          </cell>
          <cell r="I30">
            <v>68.919116099999997</v>
          </cell>
          <cell r="J30">
            <v>47.916126840000004</v>
          </cell>
          <cell r="K30">
            <v>49.25772027</v>
          </cell>
          <cell r="L30">
            <v>45.486506859999992</v>
          </cell>
          <cell r="M30">
            <v>48.910150925000003</v>
          </cell>
          <cell r="N30">
            <v>42.690751435000003</v>
          </cell>
          <cell r="O30">
            <v>805.55483869500017</v>
          </cell>
          <cell r="W30" t="str">
            <v xml:space="preserve"> Otros impuestos (2)</v>
          </cell>
          <cell r="Z30">
            <v>124.05473068000001</v>
          </cell>
          <cell r="AB30">
            <v>378.31973558499999</v>
          </cell>
          <cell r="AD30">
            <v>166.09296320999999</v>
          </cell>
          <cell r="AF30">
            <v>137.08740922000001</v>
          </cell>
          <cell r="AI30">
            <v>805.55483869500017</v>
          </cell>
        </row>
        <row r="31">
          <cell r="B31">
            <v>805.5546875</v>
          </cell>
          <cell r="W31">
            <v>805.5546875</v>
          </cell>
        </row>
        <row r="32">
          <cell r="B32" t="str">
            <v xml:space="preserve"> 2-SISTEMA DE SEG. SOCIAL</v>
          </cell>
          <cell r="C32">
            <v>1145.1231064400004</v>
          </cell>
          <cell r="D32">
            <v>780.09458230000018</v>
          </cell>
          <cell r="E32">
            <v>737.90180076000001</v>
          </cell>
          <cell r="F32">
            <v>712.75665818999994</v>
          </cell>
          <cell r="G32">
            <v>690.7932015099999</v>
          </cell>
          <cell r="H32">
            <v>665.36254854000026</v>
          </cell>
          <cell r="I32">
            <v>1018.4695106799998</v>
          </cell>
          <cell r="J32">
            <v>690.7184242300001</v>
          </cell>
          <cell r="K32">
            <v>756.46287343999984</v>
          </cell>
          <cell r="L32">
            <v>605.0620234999999</v>
          </cell>
          <cell r="M32">
            <v>686.17800719999991</v>
          </cell>
          <cell r="N32">
            <v>652.47963787000003</v>
          </cell>
          <cell r="O32">
            <v>9141.4023746599996</v>
          </cell>
          <cell r="W32" t="str">
            <v xml:space="preserve"> 2-SISTEMA DE SEG. SOCIAL</v>
          </cell>
          <cell r="Z32">
            <v>2663.1194895000008</v>
          </cell>
          <cell r="AB32">
            <v>2068.9124082400003</v>
          </cell>
          <cell r="AD32">
            <v>2465.6508083499998</v>
          </cell>
          <cell r="AF32">
            <v>1943.7196685699998</v>
          </cell>
          <cell r="AI32">
            <v>9141.4023746599996</v>
          </cell>
        </row>
        <row r="33">
          <cell r="B33">
            <v>9141.3984375</v>
          </cell>
          <cell r="W33">
            <v>9141.3984375</v>
          </cell>
        </row>
        <row r="34">
          <cell r="B34" t="str">
            <v xml:space="preserve"> Aportes personales</v>
          </cell>
          <cell r="C34">
            <v>702.93974877000005</v>
          </cell>
          <cell r="D34">
            <v>496.03093596000002</v>
          </cell>
          <cell r="E34">
            <v>496.21269853000001</v>
          </cell>
          <cell r="F34">
            <v>471.32184842999999</v>
          </cell>
          <cell r="G34">
            <v>476.92492522999999</v>
          </cell>
          <cell r="H34">
            <v>471.05899232000002</v>
          </cell>
          <cell r="I34">
            <v>671.50123341999995</v>
          </cell>
          <cell r="J34">
            <v>479.62557004000001</v>
          </cell>
          <cell r="K34">
            <v>473.30772537000001</v>
          </cell>
          <cell r="L34">
            <v>466.05512693999998</v>
          </cell>
          <cell r="M34">
            <v>482.63714317</v>
          </cell>
          <cell r="N34">
            <v>464.32899264999998</v>
          </cell>
          <cell r="O34">
            <v>6151.9449408300006</v>
          </cell>
          <cell r="W34" t="str">
            <v xml:space="preserve"> Aportes personales</v>
          </cell>
          <cell r="Z34">
            <v>1695.18338326</v>
          </cell>
          <cell r="AB34">
            <v>1419.3057659799999</v>
          </cell>
          <cell r="AD34">
            <v>1624.4345288300001</v>
          </cell>
          <cell r="AF34">
            <v>1413.0212627599999</v>
          </cell>
          <cell r="AI34">
            <v>6151.9449408300006</v>
          </cell>
        </row>
        <row r="35">
          <cell r="B35" t="str">
            <v xml:space="preserve"> Contribuciones patronales</v>
          </cell>
          <cell r="C35">
            <v>916.14038773000004</v>
          </cell>
          <cell r="D35">
            <v>599.08962242000007</v>
          </cell>
          <cell r="E35">
            <v>576.61496289000013</v>
          </cell>
          <cell r="F35">
            <v>551.64160140000001</v>
          </cell>
          <cell r="G35">
            <v>523.64487922000001</v>
          </cell>
          <cell r="H35">
            <v>523.28511277000007</v>
          </cell>
          <cell r="I35">
            <v>775.72563639999987</v>
          </cell>
          <cell r="J35">
            <v>529.64469451000002</v>
          </cell>
          <cell r="K35">
            <v>523.41036569000005</v>
          </cell>
          <cell r="L35">
            <v>443.77686550999999</v>
          </cell>
          <cell r="M35">
            <v>525.11070902000006</v>
          </cell>
          <cell r="N35">
            <v>506.77891202000006</v>
          </cell>
          <cell r="O35">
            <v>6994.8637495800003</v>
          </cell>
          <cell r="W35" t="str">
            <v xml:space="preserve"> Contribuciones patronales</v>
          </cell>
          <cell r="Z35">
            <v>2091.8449730400002</v>
          </cell>
          <cell r="AB35">
            <v>1598.5715933900001</v>
          </cell>
          <cell r="AD35">
            <v>1828.7806965999998</v>
          </cell>
          <cell r="AF35">
            <v>1475.6664865500002</v>
          </cell>
          <cell r="AI35">
            <v>6994.8637495800003</v>
          </cell>
        </row>
        <row r="36">
          <cell r="B36" t="str">
            <v xml:space="preserve"> Facilidades de pago</v>
          </cell>
          <cell r="W36" t="str">
            <v xml:space="preserve"> Facilidades de pago</v>
          </cell>
        </row>
        <row r="37">
          <cell r="B37" t="str">
            <v xml:space="preserve"> Otros ingresos (3)</v>
          </cell>
          <cell r="C37">
            <v>38.343122699999995</v>
          </cell>
          <cell r="D37">
            <v>35.602095980000001</v>
          </cell>
          <cell r="E37">
            <v>40.112948500000002</v>
          </cell>
          <cell r="F37">
            <v>35.304697539999999</v>
          </cell>
          <cell r="G37">
            <v>34.406697000000001</v>
          </cell>
          <cell r="H37">
            <v>30.729828120000001</v>
          </cell>
          <cell r="I37">
            <v>31.547733270000002</v>
          </cell>
          <cell r="J37">
            <v>32.857277519999997</v>
          </cell>
          <cell r="K37">
            <v>29.30924109</v>
          </cell>
          <cell r="L37">
            <v>30.48014427</v>
          </cell>
          <cell r="M37">
            <v>34.581200080000002</v>
          </cell>
          <cell r="N37">
            <v>29.426185639999996</v>
          </cell>
          <cell r="O37">
            <v>402.70117171000004</v>
          </cell>
          <cell r="W37" t="str">
            <v xml:space="preserve"> Otros ingresos (3)</v>
          </cell>
          <cell r="Z37">
            <v>114.05816718</v>
          </cell>
          <cell r="AB37">
            <v>100.44122265999999</v>
          </cell>
          <cell r="AD37">
            <v>93.714251880000006</v>
          </cell>
          <cell r="AF37">
            <v>94.487529989999999</v>
          </cell>
          <cell r="AI37">
            <v>402.70117171000004</v>
          </cell>
        </row>
        <row r="38">
          <cell r="B38" t="str">
            <v xml:space="preserve"> Capitalización (-)</v>
          </cell>
          <cell r="C38">
            <v>480.51916040999998</v>
          </cell>
          <cell r="D38">
            <v>342.23095024999998</v>
          </cell>
          <cell r="E38">
            <v>351.33282702999998</v>
          </cell>
          <cell r="F38">
            <v>344.38214539000001</v>
          </cell>
          <cell r="G38">
            <v>336.44545319999997</v>
          </cell>
          <cell r="H38">
            <v>325.54368168000002</v>
          </cell>
          <cell r="I38">
            <v>478.13134377</v>
          </cell>
          <cell r="J38">
            <v>338.59473580999997</v>
          </cell>
          <cell r="K38">
            <v>352.15121536999999</v>
          </cell>
          <cell r="L38">
            <v>333.10977829000001</v>
          </cell>
          <cell r="M38">
            <v>339.69092423000001</v>
          </cell>
          <cell r="N38">
            <v>329.63636638000003</v>
          </cell>
          <cell r="O38">
            <v>4351.7685818100008</v>
          </cell>
          <cell r="W38" t="str">
            <v xml:space="preserve"> Capitalización (-)</v>
          </cell>
          <cell r="Z38">
            <v>1174.0829376900001</v>
          </cell>
          <cell r="AB38">
            <v>1006.3712802699999</v>
          </cell>
          <cell r="AD38">
            <v>1168.8772949500001</v>
          </cell>
          <cell r="AF38">
            <v>1002.4370689</v>
          </cell>
          <cell r="AI38">
            <v>4351.7685818100008</v>
          </cell>
        </row>
        <row r="39">
          <cell r="B39" t="str">
            <v xml:space="preserve"> Rezagos, transitorios y otros (-)</v>
          </cell>
          <cell r="C39">
            <v>31.780992349999998</v>
          </cell>
          <cell r="D39">
            <v>8.3971218099999998</v>
          </cell>
          <cell r="E39">
            <v>23.705982129999999</v>
          </cell>
          <cell r="F39">
            <v>1.1293437900000001</v>
          </cell>
          <cell r="G39">
            <v>7.7378467400000002</v>
          </cell>
          <cell r="H39">
            <v>34.167702990000002</v>
          </cell>
          <cell r="I39">
            <v>-17.826251360000001</v>
          </cell>
          <cell r="J39">
            <v>12.814382030000001</v>
          </cell>
          <cell r="K39">
            <v>-82.586756660000006</v>
          </cell>
          <cell r="L39">
            <v>2.1403349299999999</v>
          </cell>
          <cell r="M39">
            <v>16.460120839999998</v>
          </cell>
          <cell r="N39">
            <v>18.41808606</v>
          </cell>
          <cell r="O39">
            <v>56.338905649999994</v>
          </cell>
          <cell r="W39" t="str">
            <v xml:space="preserve"> Rezagos, transitorios y otros (-)</v>
          </cell>
          <cell r="Z39">
            <v>63.884096290000002</v>
          </cell>
          <cell r="AB39">
            <v>43.034893520000004</v>
          </cell>
          <cell r="AD39">
            <v>-87.598625990000002</v>
          </cell>
          <cell r="AF39">
            <v>37.018541829999997</v>
          </cell>
          <cell r="AI39">
            <v>56.338905649999994</v>
          </cell>
        </row>
        <row r="40">
          <cell r="B40">
            <v>56.338897705078125</v>
          </cell>
          <cell r="W40">
            <v>56.338897705078125</v>
          </cell>
        </row>
        <row r="41">
          <cell r="B41" t="str">
            <v xml:space="preserve"> 3-COMERCIO EXTERIOR</v>
          </cell>
          <cell r="C41">
            <v>189.75932001000001</v>
          </cell>
          <cell r="D41">
            <v>165.58271429000001</v>
          </cell>
          <cell r="E41">
            <v>205.82796614999998</v>
          </cell>
          <cell r="F41">
            <v>180.55259097000001</v>
          </cell>
          <cell r="G41">
            <v>171.98858965000002</v>
          </cell>
          <cell r="H41">
            <v>190.0073893</v>
          </cell>
          <cell r="I41">
            <v>205.18224969000002</v>
          </cell>
          <cell r="J41">
            <v>196.83126699000002</v>
          </cell>
          <cell r="K41">
            <v>190.89900495999998</v>
          </cell>
          <cell r="L41">
            <v>189.86650822000001</v>
          </cell>
          <cell r="M41">
            <v>213.82880664999999</v>
          </cell>
          <cell r="N41">
            <v>202.49717573000001</v>
          </cell>
          <cell r="O41">
            <v>2302.8235826099999</v>
          </cell>
          <cell r="W41" t="str">
            <v xml:space="preserve"> 3-COMERCIO EXTERIOR</v>
          </cell>
          <cell r="Z41">
            <v>561.17000044999997</v>
          </cell>
          <cell r="AB41">
            <v>542.54856992000009</v>
          </cell>
          <cell r="AD41">
            <v>592.91252164000002</v>
          </cell>
          <cell r="AF41">
            <v>606.19249060000004</v>
          </cell>
          <cell r="AI41">
            <v>2302.8235826099999</v>
          </cell>
        </row>
        <row r="42">
          <cell r="B42">
            <v>2302.822265625</v>
          </cell>
          <cell r="W42">
            <v>2302.822265625</v>
          </cell>
        </row>
        <row r="43">
          <cell r="B43" t="str">
            <v xml:space="preserve"> Derechos de importación</v>
          </cell>
          <cell r="C43">
            <v>185.26380351</v>
          </cell>
          <cell r="D43">
            <v>159.54815608000001</v>
          </cell>
          <cell r="E43">
            <v>198.29346391999999</v>
          </cell>
          <cell r="F43">
            <v>173.37091842999999</v>
          </cell>
          <cell r="G43">
            <v>162.50039065000001</v>
          </cell>
          <cell r="H43">
            <v>181.22875658000001</v>
          </cell>
          <cell r="I43">
            <v>198.60854763</v>
          </cell>
          <cell r="J43">
            <v>190.20533087000001</v>
          </cell>
          <cell r="K43">
            <v>184.97662462</v>
          </cell>
          <cell r="L43">
            <v>185.45563489</v>
          </cell>
          <cell r="M43">
            <v>209.33001809000001</v>
          </cell>
          <cell r="N43">
            <v>198.37549652000001</v>
          </cell>
          <cell r="O43">
            <v>2227.15714179</v>
          </cell>
          <cell r="W43" t="str">
            <v xml:space="preserve"> Derechos de importación</v>
          </cell>
          <cell r="Z43">
            <v>543.10542351000004</v>
          </cell>
          <cell r="AB43">
            <v>517.10006566000004</v>
          </cell>
          <cell r="AD43">
            <v>573.79050312000004</v>
          </cell>
          <cell r="AF43">
            <v>593.16114949999996</v>
          </cell>
          <cell r="AI43">
            <v>2227.15714179</v>
          </cell>
        </row>
        <row r="44">
          <cell r="B44" t="str">
            <v xml:space="preserve"> Derechos de exportación</v>
          </cell>
          <cell r="C44">
            <v>6.7394679999999998E-2</v>
          </cell>
          <cell r="D44">
            <v>0.21361881999999999</v>
          </cell>
          <cell r="E44">
            <v>2.6378600400000001</v>
          </cell>
          <cell r="F44">
            <v>2.9760081500000002</v>
          </cell>
          <cell r="G44">
            <v>5.4923151299999997</v>
          </cell>
          <cell r="H44">
            <v>5.2615034100000004</v>
          </cell>
          <cell r="I44">
            <v>2.8436313900000001</v>
          </cell>
          <cell r="J44">
            <v>2.7161349800000001</v>
          </cell>
          <cell r="K44">
            <v>2.3378180400000002</v>
          </cell>
          <cell r="L44">
            <v>0.25645896000000001</v>
          </cell>
          <cell r="M44">
            <v>0.13662688000000001</v>
          </cell>
          <cell r="N44">
            <v>0.13959566000000001</v>
          </cell>
          <cell r="O44">
            <v>25.078966139999999</v>
          </cell>
          <cell r="W44" t="str">
            <v xml:space="preserve"> Derechos de exportación</v>
          </cell>
          <cell r="Z44">
            <v>2.9188735399999999</v>
          </cell>
          <cell r="AB44">
            <v>13.729826689999999</v>
          </cell>
          <cell r="AD44">
            <v>7.8975844100000003</v>
          </cell>
          <cell r="AF44">
            <v>0.53268150000000003</v>
          </cell>
          <cell r="AI44">
            <v>25.078966139999999</v>
          </cell>
        </row>
        <row r="45">
          <cell r="B45" t="str">
            <v xml:space="preserve"> Tasa de estadística</v>
          </cell>
          <cell r="C45">
            <v>4.4281218200000003</v>
          </cell>
          <cell r="D45">
            <v>5.8209393900000004</v>
          </cell>
          <cell r="E45">
            <v>4.8966421899999997</v>
          </cell>
          <cell r="F45">
            <v>4.2056643899999999</v>
          </cell>
          <cell r="G45">
            <v>3.9958838700000001</v>
          </cell>
          <cell r="H45">
            <v>3.5171293100000001</v>
          </cell>
          <cell r="I45">
            <v>3.7300706699999999</v>
          </cell>
          <cell r="J45">
            <v>3.9098011399999999</v>
          </cell>
          <cell r="K45">
            <v>3.5845623</v>
          </cell>
          <cell r="L45">
            <v>4.1544143699999996</v>
          </cell>
          <cell r="M45">
            <v>4.3621616799999998</v>
          </cell>
          <cell r="N45">
            <v>3.98208355</v>
          </cell>
          <cell r="O45">
            <v>50.58747468</v>
          </cell>
          <cell r="W45" t="str">
            <v xml:space="preserve"> Tasa de estadística</v>
          </cell>
          <cell r="Z45">
            <v>15.1457034</v>
          </cell>
          <cell r="AB45">
            <v>11.718677569999999</v>
          </cell>
          <cell r="AD45">
            <v>11.224434110000001</v>
          </cell>
          <cell r="AF45">
            <v>12.4986596</v>
          </cell>
          <cell r="AI45">
            <v>50.58747468</v>
          </cell>
        </row>
        <row r="46">
          <cell r="B46">
            <v>50.58746337890625</v>
          </cell>
          <cell r="W46">
            <v>50.58746337890625</v>
          </cell>
        </row>
        <row r="47">
          <cell r="B47">
            <v>50.58746337890625</v>
          </cell>
          <cell r="W47">
            <v>50.58746337890625</v>
          </cell>
        </row>
        <row r="48">
          <cell r="B48" t="str">
            <v xml:space="preserve"> TOTAL REC. TRIBUTARIOS</v>
          </cell>
          <cell r="C48">
            <v>4179.7166092700008</v>
          </cell>
          <cell r="D48">
            <v>3753.3791592600001</v>
          </cell>
          <cell r="E48">
            <v>3904.7960953499996</v>
          </cell>
          <cell r="F48">
            <v>3807.6217490800004</v>
          </cell>
          <cell r="G48">
            <v>4166.50943456</v>
          </cell>
          <cell r="H48">
            <v>4179.081979810001</v>
          </cell>
          <cell r="I48">
            <v>4074.5277891299993</v>
          </cell>
          <cell r="J48">
            <v>3990.1056930899999</v>
          </cell>
          <cell r="K48">
            <v>3921.4833979300001</v>
          </cell>
          <cell r="L48">
            <v>3795.4193454099996</v>
          </cell>
          <cell r="M48">
            <v>3984.1708582900001</v>
          </cell>
          <cell r="N48">
            <v>3886.2244478000002</v>
          </cell>
          <cell r="O48">
            <v>47643.036558980006</v>
          </cell>
          <cell r="W48" t="str">
            <v xml:space="preserve"> TOTAL REC. TRIBUTARIOS</v>
          </cell>
          <cell r="Z48">
            <v>11837.891863880001</v>
          </cell>
          <cell r="AB48">
            <v>12153.21316345</v>
          </cell>
          <cell r="AD48">
            <v>11986.116880149999</v>
          </cell>
          <cell r="AF48">
            <v>11665.814651500001</v>
          </cell>
          <cell r="AI48">
            <v>47643.036558980006</v>
          </cell>
        </row>
        <row r="49">
          <cell r="B49">
            <v>47643.03125</v>
          </cell>
          <cell r="W49">
            <v>47643.03125</v>
          </cell>
        </row>
        <row r="50">
          <cell r="B50">
            <v>47643.03125</v>
          </cell>
          <cell r="W50">
            <v>47643.03125</v>
          </cell>
        </row>
        <row r="51">
          <cell r="B51" t="str">
            <v xml:space="preserve"> TOTAL CON CAP.Y TRANSIT.</v>
          </cell>
          <cell r="C51">
            <v>4692.0167620300008</v>
          </cell>
          <cell r="D51">
            <v>4104.0072313199998</v>
          </cell>
          <cell r="E51">
            <v>4279.8349045099994</v>
          </cell>
          <cell r="F51">
            <v>4153.1332382600012</v>
          </cell>
          <cell r="G51">
            <v>4510.6927345000004</v>
          </cell>
          <cell r="H51">
            <v>4538.7933644800014</v>
          </cell>
          <cell r="I51">
            <v>4534.8328815399991</v>
          </cell>
          <cell r="J51">
            <v>4341.5148109299998</v>
          </cell>
          <cell r="K51">
            <v>4191.0478566399997</v>
          </cell>
          <cell r="L51">
            <v>4130.6694586299991</v>
          </cell>
          <cell r="M51">
            <v>4340.3219033599999</v>
          </cell>
          <cell r="N51">
            <v>4234.2789002400004</v>
          </cell>
          <cell r="O51">
            <v>52051.14404644</v>
          </cell>
          <cell r="W51" t="str">
            <v xml:space="preserve"> TOTAL CON CAP.Y TRANSIT.</v>
          </cell>
          <cell r="Z51">
            <v>13075.858897860002</v>
          </cell>
          <cell r="AB51">
            <v>13202.619337240003</v>
          </cell>
          <cell r="AD51">
            <v>13067.395549109999</v>
          </cell>
          <cell r="AF51">
            <v>12705.27026223</v>
          </cell>
          <cell r="AI51">
            <v>52051.14404644</v>
          </cell>
        </row>
        <row r="52">
          <cell r="B52">
            <v>52051.125</v>
          </cell>
          <cell r="W52">
            <v>52051.125</v>
          </cell>
        </row>
        <row r="53">
          <cell r="B53">
            <v>52051.125</v>
          </cell>
          <cell r="W53">
            <v>52051.125</v>
          </cell>
        </row>
        <row r="54">
          <cell r="B54" t="str">
            <v xml:space="preserve"> COPARTICIPADO (Bruto)</v>
          </cell>
          <cell r="C54">
            <v>2045.5995287285741</v>
          </cell>
          <cell r="D54">
            <v>1963.3528792882164</v>
          </cell>
          <cell r="E54">
            <v>2138.0915886673442</v>
          </cell>
          <cell r="F54">
            <v>2008.0880462361858</v>
          </cell>
          <cell r="G54">
            <v>2213.1033418346356</v>
          </cell>
          <cell r="H54">
            <v>2112.9666038755636</v>
          </cell>
          <cell r="I54">
            <v>1942.7576822253279</v>
          </cell>
          <cell r="J54">
            <v>2119.4749806538075</v>
          </cell>
          <cell r="K54">
            <v>2099.3683014740336</v>
          </cell>
          <cell r="L54">
            <v>2042.0213760301669</v>
          </cell>
          <cell r="M54">
            <v>2156.2198346034174</v>
          </cell>
          <cell r="N54">
            <v>1976.1536681123523</v>
          </cell>
          <cell r="O54">
            <v>24817.197831729623</v>
          </cell>
          <cell r="W54" t="str">
            <v xml:space="preserve"> COPARTICIPADO (Bruto)</v>
          </cell>
          <cell r="Z54">
            <v>6147.043996684135</v>
          </cell>
          <cell r="AB54">
            <v>6334.1579919463857</v>
          </cell>
          <cell r="AD54">
            <v>6161.6009643531688</v>
          </cell>
          <cell r="AF54">
            <v>6174.3948787459367</v>
          </cell>
          <cell r="AI54">
            <v>24817.197831729623</v>
          </cell>
        </row>
        <row r="55">
          <cell r="B55" t="str">
            <v xml:space="preserve"> COPARTICIPADO (Neto) (4)</v>
          </cell>
          <cell r="C55">
            <v>1692.959599419288</v>
          </cell>
          <cell r="D55">
            <v>1623.049947394984</v>
          </cell>
          <cell r="E55">
            <v>1771.5778503672425</v>
          </cell>
          <cell r="F55">
            <v>1661.074839300758</v>
          </cell>
          <cell r="G55">
            <v>1835.3378405594401</v>
          </cell>
          <cell r="H55">
            <v>1750.221613294229</v>
          </cell>
          <cell r="I55">
            <v>1605.5440298915287</v>
          </cell>
          <cell r="J55">
            <v>1755.7537335557363</v>
          </cell>
          <cell r="K55">
            <v>1738.6630562529285</v>
          </cell>
          <cell r="L55">
            <v>1689.9181696256419</v>
          </cell>
          <cell r="M55">
            <v>1786.9868594129048</v>
          </cell>
          <cell r="N55">
            <v>1633.9306178954994</v>
          </cell>
          <cell r="O55">
            <v>20545.018156970182</v>
          </cell>
          <cell r="W55" t="str">
            <v xml:space="preserve"> COPARTICIPADO (Neto) (4)</v>
          </cell>
          <cell r="Z55">
            <v>5087.5873971815145</v>
          </cell>
          <cell r="AB55">
            <v>5246.6342931544277</v>
          </cell>
          <cell r="AD55">
            <v>5099.9608197001935</v>
          </cell>
          <cell r="AF55">
            <v>5110.8356469340461</v>
          </cell>
          <cell r="AI55">
            <v>20545.018156970182</v>
          </cell>
        </row>
        <row r="56">
          <cell r="B56">
            <v>20545.015625</v>
          </cell>
          <cell r="W56">
            <v>20545.015625</v>
          </cell>
        </row>
        <row r="57">
          <cell r="B57">
            <v>20545.015625</v>
          </cell>
          <cell r="W57">
            <v>20545.015625</v>
          </cell>
        </row>
        <row r="58">
          <cell r="B58" t="str">
            <v xml:space="preserve"> CLASIF. PRESUPUEST.</v>
          </cell>
          <cell r="C58">
            <v>4179.7166092700008</v>
          </cell>
          <cell r="D58">
            <v>3753.3791592599996</v>
          </cell>
          <cell r="E58">
            <v>3904.7960953499996</v>
          </cell>
          <cell r="F58">
            <v>3807.62174908</v>
          </cell>
          <cell r="G58">
            <v>4166.50943456</v>
          </cell>
          <cell r="H58">
            <v>4179.081979810001</v>
          </cell>
          <cell r="I58">
            <v>4074.5277891299993</v>
          </cell>
          <cell r="J58">
            <v>3990.1056930899999</v>
          </cell>
          <cell r="K58">
            <v>3921.4833979300001</v>
          </cell>
          <cell r="L58">
            <v>3795.4193454099996</v>
          </cell>
          <cell r="M58">
            <v>3984.1708582900001</v>
          </cell>
          <cell r="N58">
            <v>3886.2244478000002</v>
          </cell>
          <cell r="O58">
            <v>47643.036558980006</v>
          </cell>
          <cell r="W58" t="str">
            <v xml:space="preserve"> CLASIF. PRESUPUEST.</v>
          </cell>
          <cell r="Z58">
            <v>11837.891863879999</v>
          </cell>
          <cell r="AB58">
            <v>12153.21316345</v>
          </cell>
          <cell r="AD58">
            <v>11986.116880149999</v>
          </cell>
          <cell r="AF58">
            <v>11665.814651500001</v>
          </cell>
          <cell r="AI58">
            <v>47643.036558980006</v>
          </cell>
        </row>
        <row r="59">
          <cell r="B59">
            <v>47643.03125</v>
          </cell>
          <cell r="W59">
            <v>47643.03125</v>
          </cell>
        </row>
        <row r="60">
          <cell r="B60" t="str">
            <v xml:space="preserve"> Administración Nacional</v>
          </cell>
          <cell r="C60">
            <v>1978.4754774879634</v>
          </cell>
          <cell r="D60">
            <v>1959.2436329288701</v>
          </cell>
          <cell r="E60">
            <v>2067.0844753870456</v>
          </cell>
          <cell r="F60">
            <v>2031.1240998135975</v>
          </cell>
          <cell r="G60">
            <v>2312.7406813218277</v>
          </cell>
          <cell r="H60">
            <v>2382.8569699858722</v>
          </cell>
          <cell r="I60">
            <v>2044.4893922054164</v>
          </cell>
          <cell r="J60">
            <v>2165.5330926388651</v>
          </cell>
          <cell r="K60">
            <v>2080.2890400823608</v>
          </cell>
          <cell r="L60">
            <v>2089.8551366001616</v>
          </cell>
          <cell r="M60">
            <v>2186.5120623821813</v>
          </cell>
          <cell r="N60">
            <v>2167.6819947186641</v>
          </cell>
          <cell r="O60">
            <v>25465.886055552823</v>
          </cell>
          <cell r="W60" t="str">
            <v xml:space="preserve"> Administración Nacional</v>
          </cell>
          <cell r="Z60">
            <v>6004.8035858038784</v>
          </cell>
          <cell r="AB60">
            <v>6726.7217511212966</v>
          </cell>
          <cell r="AD60">
            <v>6290.3115249266421</v>
          </cell>
          <cell r="AF60">
            <v>6444.0491937010074</v>
          </cell>
          <cell r="AI60">
            <v>25465.886055552823</v>
          </cell>
        </row>
        <row r="61">
          <cell r="B61" t="str">
            <v xml:space="preserve"> Contribuciones Seguridad Social (4)</v>
          </cell>
          <cell r="C61">
            <v>1116.3889074100005</v>
          </cell>
          <cell r="D61">
            <v>761.9286471700002</v>
          </cell>
          <cell r="E61">
            <v>730.31683853000004</v>
          </cell>
          <cell r="F61">
            <v>696.97604476999993</v>
          </cell>
          <cell r="G61">
            <v>676.17135007999991</v>
          </cell>
          <cell r="H61">
            <v>651.11920243000031</v>
          </cell>
          <cell r="I61">
            <v>992.01386981999974</v>
          </cell>
          <cell r="J61">
            <v>675.50314681000009</v>
          </cell>
          <cell r="K61">
            <v>739.3105934099998</v>
          </cell>
          <cell r="L61">
            <v>589.80981522999991</v>
          </cell>
          <cell r="M61">
            <v>670.31682764999994</v>
          </cell>
          <cell r="N61">
            <v>636.84395827000003</v>
          </cell>
          <cell r="O61">
            <v>8936.6992015799988</v>
          </cell>
          <cell r="W61" t="str">
            <v xml:space="preserve"> Contribuciones Seguridad Social (4)</v>
          </cell>
          <cell r="Z61">
            <v>2608.6343931100009</v>
          </cell>
          <cell r="AB61">
            <v>2024.26659728</v>
          </cell>
          <cell r="AD61">
            <v>2406.8276100399999</v>
          </cell>
          <cell r="AF61">
            <v>1896.97060115</v>
          </cell>
          <cell r="AI61">
            <v>8936.6992015799988</v>
          </cell>
        </row>
        <row r="62">
          <cell r="B62" t="str">
            <v xml:space="preserve"> Provincias (5)</v>
          </cell>
          <cell r="C62">
            <v>1056.1180253420368</v>
          </cell>
          <cell r="D62">
            <v>1014.0409440311298</v>
          </cell>
          <cell r="E62">
            <v>1099.8098192029538</v>
          </cell>
          <cell r="F62">
            <v>1063.7409910764029</v>
          </cell>
          <cell r="G62">
            <v>1162.9755517281726</v>
          </cell>
          <cell r="H62">
            <v>1130.8624612841286</v>
          </cell>
          <cell r="I62">
            <v>1011.5688862445832</v>
          </cell>
          <cell r="J62">
            <v>1133.8541762211348</v>
          </cell>
          <cell r="K62">
            <v>1084.7314844076393</v>
          </cell>
          <cell r="L62">
            <v>1100.5021853098378</v>
          </cell>
          <cell r="M62">
            <v>1111.4807887078184</v>
          </cell>
          <cell r="N62">
            <v>1066.0628152113356</v>
          </cell>
          <cell r="O62">
            <v>13035.748128767174</v>
          </cell>
          <cell r="W62" t="str">
            <v xml:space="preserve"> Provincias (5)</v>
          </cell>
          <cell r="Z62">
            <v>3169.9687885761205</v>
          </cell>
          <cell r="AB62">
            <v>3357.5790040887041</v>
          </cell>
          <cell r="AD62">
            <v>3230.1545468733575</v>
          </cell>
          <cell r="AF62">
            <v>3278.0457892289924</v>
          </cell>
          <cell r="AI62">
            <v>13035.748128767174</v>
          </cell>
        </row>
        <row r="63">
          <cell r="B63" t="str">
            <v xml:space="preserve"> No presupuestarios (7)</v>
          </cell>
          <cell r="C63">
            <v>28.734199030000003</v>
          </cell>
          <cell r="D63">
            <v>18.165935129999998</v>
          </cell>
          <cell r="E63">
            <v>7.5849622299999986</v>
          </cell>
          <cell r="F63">
            <v>15.780613419999998</v>
          </cell>
          <cell r="G63">
            <v>14.62185143</v>
          </cell>
          <cell r="H63">
            <v>14.243346110000001</v>
          </cell>
          <cell r="I63">
            <v>26.455640859999999</v>
          </cell>
          <cell r="J63">
            <v>15.21527742</v>
          </cell>
          <cell r="K63">
            <v>17.15228003</v>
          </cell>
          <cell r="L63">
            <v>15.252208270000001</v>
          </cell>
          <cell r="M63">
            <v>15.861179549999999</v>
          </cell>
          <cell r="N63">
            <v>15.6356796</v>
          </cell>
          <cell r="O63">
            <v>204.70317308</v>
          </cell>
          <cell r="W63" t="str">
            <v xml:space="preserve"> No presupuestarios (7)</v>
          </cell>
          <cell r="Z63">
            <v>54.485096389999995</v>
          </cell>
          <cell r="AB63">
            <v>44.645810959999999</v>
          </cell>
          <cell r="AD63">
            <v>58.823198309999995</v>
          </cell>
          <cell r="AF63">
            <v>46.749067420000003</v>
          </cell>
          <cell r="AI63">
            <v>204.70317308</v>
          </cell>
        </row>
        <row r="64">
          <cell r="B64">
            <v>204.703125</v>
          </cell>
          <cell r="W64">
            <v>204.703125</v>
          </cell>
        </row>
        <row r="65">
          <cell r="B65">
            <v>204.703125</v>
          </cell>
          <cell r="W65">
            <v>204.703125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las cajas previsionales de las Fuerzas Armadas y de Seguridad y las Asignaciones Familiares Compensables.</v>
          </cell>
          <cell r="W67" t="str">
            <v xml:space="preserve">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 y otros menores.</v>
          </cell>
          <cell r="W68" t="str">
            <v>(2)  : Entradas de Cine, Monotributo Impositivo, Emerg. s/Automotores, Motos, Embarcaciones y Aeronaves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netos de Asignaciones Familiares Compensables.</v>
          </cell>
          <cell r="W71" t="str">
            <v>(4)  : Datos netos de Asignaciones Familiares Compensables.</v>
          </cell>
        </row>
        <row r="72">
          <cell r="B72" t="str">
            <v>(5)  : 56,66% de Coparticipados (neto), 56,66% del 93,73% de Bienes Personales, 30% de Monotributo impositivo, y sumas fijas por Pacto Fiscal y Ganancias.</v>
          </cell>
          <cell r="W72" t="str">
            <v>(5)  : 56,66% de Coparticipados (neto), 56,66% del 93,73% de Bienes Personales, 30% de Monotributo impositivo, y sumas fijas por Pacto Fiscal y Ganancias.</v>
          </cell>
        </row>
        <row r="73">
          <cell r="B73" t="str">
            <v>(6)  : Fondo Solidario de Redistribución.</v>
          </cell>
          <cell r="W73" t="str">
            <v>(6)  : Fondo Solidario de Redistribución.</v>
          </cell>
        </row>
        <row r="74">
          <cell r="W74">
            <v>204.703125</v>
          </cell>
        </row>
        <row r="274">
          <cell r="W274">
            <v>204.703125</v>
          </cell>
        </row>
      </sheetData>
      <sheetData sheetId="2" refreshError="1">
        <row r="1">
          <cell r="B1" t="str">
            <v>(L:\Y\MENSUAL\RECIMP2000)</v>
          </cell>
          <cell r="D1" t="str">
            <v xml:space="preserve">                      Dirección Nacional de Investigaciones y Análisis Fiscal</v>
          </cell>
          <cell r="O1">
            <v>37075.568050925925</v>
          </cell>
          <cell r="W1" t="str">
            <v>(L:\Y\MENSUAL\RECIMP2000)</v>
          </cell>
          <cell r="Y1" t="str">
            <v xml:space="preserve">                                    Dirección Nacional de Investigaciones y Análisis Fiscal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 de julio de 1999</v>
          </cell>
          <cell r="W6" t="str">
            <v>en millones de pesos de julio de 1999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2957.6760339860011</v>
          </cell>
          <cell r="D11">
            <v>2771.1221759304572</v>
          </cell>
          <cell r="E11">
            <v>2885.7778859465839</v>
          </cell>
          <cell r="F11">
            <v>3077.8289044969442</v>
          </cell>
          <cell r="G11">
            <v>3466.2527440903182</v>
          </cell>
          <cell r="H11">
            <v>3908.4934524540809</v>
          </cell>
          <cell r="I11">
            <v>3038.8917503237763</v>
          </cell>
          <cell r="J11">
            <v>3324.7859140529786</v>
          </cell>
          <cell r="K11">
            <v>3057.6212758320112</v>
          </cell>
          <cell r="L11">
            <v>3143.6928939258387</v>
          </cell>
          <cell r="M11">
            <v>3072.6882992267101</v>
          </cell>
          <cell r="N11">
            <v>3131.0161508800002</v>
          </cell>
          <cell r="O11">
            <v>37835.847481145705</v>
          </cell>
          <cell r="W11" t="str">
            <v xml:space="preserve"> 1- DGI (Excl. Sist. Seg. Social)</v>
          </cell>
          <cell r="Z11">
            <v>8614.5760958630417</v>
          </cell>
          <cell r="AB11">
            <v>10452.575101041342</v>
          </cell>
          <cell r="AD11">
            <v>9421.298940208766</v>
          </cell>
          <cell r="AF11">
            <v>9347.3973440325499</v>
          </cell>
          <cell r="AI11">
            <v>37835.847481145705</v>
          </cell>
        </row>
        <row r="12">
          <cell r="B12">
            <v>37835.84375</v>
          </cell>
          <cell r="W12">
            <v>37835.84375</v>
          </cell>
        </row>
        <row r="13">
          <cell r="B13" t="str">
            <v xml:space="preserve"> Ganancias</v>
          </cell>
          <cell r="C13">
            <v>728.09214022685444</v>
          </cell>
          <cell r="D13">
            <v>695.74000832114984</v>
          </cell>
          <cell r="E13">
            <v>688.37035961558115</v>
          </cell>
          <cell r="F13">
            <v>766.86139237126349</v>
          </cell>
          <cell r="G13">
            <v>1182.8214198426192</v>
          </cell>
          <cell r="H13">
            <v>1356.760955072619</v>
          </cell>
          <cell r="I13">
            <v>796.00853439602668</v>
          </cell>
          <cell r="J13">
            <v>895.2280369973862</v>
          </cell>
          <cell r="K13">
            <v>728.92158713784954</v>
          </cell>
          <cell r="L13">
            <v>855.34616112593187</v>
          </cell>
          <cell r="M13">
            <v>816.76865581793993</v>
          </cell>
          <cell r="N13">
            <v>875.75183126000002</v>
          </cell>
          <cell r="O13">
            <v>10386.671082185221</v>
          </cell>
          <cell r="W13" t="str">
            <v xml:space="preserve"> Ganancias</v>
          </cell>
          <cell r="Z13">
            <v>2112.2025081635852</v>
          </cell>
          <cell r="AB13">
            <v>3306.4437672865015</v>
          </cell>
          <cell r="AD13">
            <v>2420.1581585312624</v>
          </cell>
          <cell r="AF13">
            <v>2547.8666482038716</v>
          </cell>
          <cell r="AI13">
            <v>10386.671082185221</v>
          </cell>
        </row>
        <row r="14">
          <cell r="B14" t="str">
            <v xml:space="preserve"> IVA      </v>
          </cell>
          <cell r="C14">
            <v>1624.9819272046288</v>
          </cell>
          <cell r="D14">
            <v>1357.4253563320028</v>
          </cell>
          <cell r="E14">
            <v>1598.6246185491545</v>
          </cell>
          <cell r="F14">
            <v>1545.2002340319605</v>
          </cell>
          <cell r="G14">
            <v>1539.4687180112048</v>
          </cell>
          <cell r="H14">
            <v>1703.9170801965399</v>
          </cell>
          <cell r="I14">
            <v>1617.549658782983</v>
          </cell>
          <cell r="J14">
            <v>1630.7127290446222</v>
          </cell>
          <cell r="K14">
            <v>1659.9836193339631</v>
          </cell>
          <cell r="L14">
            <v>1499.3301358134197</v>
          </cell>
          <cell r="M14">
            <v>1556.3516433471</v>
          </cell>
          <cell r="N14">
            <v>1542.7499218400001</v>
          </cell>
          <cell r="O14">
            <v>18876.295642487581</v>
          </cell>
          <cell r="W14" t="str">
            <v xml:space="preserve"> IVA      </v>
          </cell>
          <cell r="Z14">
            <v>4581.031902085786</v>
          </cell>
          <cell r="AB14">
            <v>4788.5860322397057</v>
          </cell>
          <cell r="AD14">
            <v>4908.2460071615687</v>
          </cell>
          <cell r="AF14">
            <v>4598.4317010005198</v>
          </cell>
          <cell r="AI14">
            <v>18876.295642487581</v>
          </cell>
        </row>
        <row r="15">
          <cell r="B15" t="str">
            <v xml:space="preserve"> Reintegros (-)         </v>
          </cell>
          <cell r="C15">
            <v>33.841380760516302</v>
          </cell>
          <cell r="D15">
            <v>41.73003606927255</v>
          </cell>
          <cell r="E15">
            <v>64.587816303363198</v>
          </cell>
          <cell r="F15">
            <v>42.902602968978435</v>
          </cell>
          <cell r="G15">
            <v>52.096490657172559</v>
          </cell>
          <cell r="H15">
            <v>50.187947963558585</v>
          </cell>
          <cell r="I15">
            <v>45.092816000394066</v>
          </cell>
          <cell r="J15">
            <v>52.664251934191832</v>
          </cell>
          <cell r="K15">
            <v>53.79124170609289</v>
          </cell>
          <cell r="L15">
            <v>49.155109968306355</v>
          </cell>
          <cell r="M15">
            <v>48.224671006049995</v>
          </cell>
          <cell r="N15">
            <v>44.427730930000003</v>
          </cell>
          <cell r="O15">
            <v>578.70209626789676</v>
          </cell>
          <cell r="W15" t="str">
            <v xml:space="preserve"> Reintegros (-)         </v>
          </cell>
          <cell r="Z15">
            <v>140.15923313315204</v>
          </cell>
          <cell r="AB15">
            <v>145.18704158970957</v>
          </cell>
          <cell r="AD15">
            <v>151.54830964067878</v>
          </cell>
          <cell r="AF15">
            <v>141.80751190435635</v>
          </cell>
          <cell r="AI15">
            <v>578.70209626789676</v>
          </cell>
        </row>
        <row r="16">
          <cell r="B16" t="str">
            <v xml:space="preserve"> Internos coparticipados</v>
          </cell>
          <cell r="C16">
            <v>176.28976202825183</v>
          </cell>
          <cell r="D16">
            <v>88.631606228295922</v>
          </cell>
          <cell r="E16">
            <v>117.96108956760649</v>
          </cell>
          <cell r="F16">
            <v>129.55936548448929</v>
          </cell>
          <cell r="G16">
            <v>110.76704980929063</v>
          </cell>
          <cell r="H16">
            <v>114.63455389995427</v>
          </cell>
          <cell r="I16">
            <v>124.5349779131879</v>
          </cell>
          <cell r="J16">
            <v>128.29155403769067</v>
          </cell>
          <cell r="K16">
            <v>124.0155080767256</v>
          </cell>
          <cell r="L16">
            <v>148.23830747864181</v>
          </cell>
          <cell r="M16">
            <v>116.26920191249999</v>
          </cell>
          <cell r="N16">
            <v>138.36836915999999</v>
          </cell>
          <cell r="O16">
            <v>1517.5613455966345</v>
          </cell>
          <cell r="W16" t="str">
            <v xml:space="preserve"> Internos coparticipados</v>
          </cell>
          <cell r="Z16">
            <v>382.88245782415424</v>
          </cell>
          <cell r="AB16">
            <v>354.96096919373417</v>
          </cell>
          <cell r="AD16">
            <v>376.84204002760418</v>
          </cell>
          <cell r="AF16">
            <v>402.8758785511418</v>
          </cell>
          <cell r="AI16">
            <v>1517.5613455966345</v>
          </cell>
        </row>
        <row r="17">
          <cell r="B17" t="str">
            <v xml:space="preserve"> Premios de juegos</v>
          </cell>
          <cell r="C17">
            <v>8.1783764750212544</v>
          </cell>
          <cell r="D17">
            <v>7.2640901486440947</v>
          </cell>
          <cell r="E17">
            <v>13.28232442518024</v>
          </cell>
          <cell r="F17">
            <v>3.9241545854841409</v>
          </cell>
          <cell r="G17">
            <v>5.8364855706244478</v>
          </cell>
          <cell r="H17">
            <v>3.9566217583808587</v>
          </cell>
          <cell r="I17">
            <v>2.9150529534159744</v>
          </cell>
          <cell r="J17">
            <v>9.0524378175759264</v>
          </cell>
          <cell r="K17">
            <v>3.2262918752401957</v>
          </cell>
          <cell r="L17">
            <v>11.660217559049151</v>
          </cell>
          <cell r="M17">
            <v>7.3676060889299988</v>
          </cell>
          <cell r="N17">
            <v>5.0310916299999997</v>
          </cell>
          <cell r="O17">
            <v>81.694750887546292</v>
          </cell>
          <cell r="W17" t="str">
            <v xml:space="preserve"> Premios de juegos</v>
          </cell>
          <cell r="Z17">
            <v>28.724791048845589</v>
          </cell>
          <cell r="AB17">
            <v>13.717261914489448</v>
          </cell>
          <cell r="AD17">
            <v>15.193782646232098</v>
          </cell>
          <cell r="AF17">
            <v>24.05891527797915</v>
          </cell>
          <cell r="AI17">
            <v>81.694750887546292</v>
          </cell>
        </row>
        <row r="18">
          <cell r="B18" t="str">
            <v xml:space="preserve"> Transferencias de inmuebles</v>
          </cell>
          <cell r="C18">
            <v>5.7343453692204003</v>
          </cell>
          <cell r="D18">
            <v>2.723570185853418</v>
          </cell>
          <cell r="E18">
            <v>3.8789245719973886</v>
          </cell>
          <cell r="F18">
            <v>4.4675938460464213</v>
          </cell>
          <cell r="G18">
            <v>3.907036917668453</v>
          </cell>
          <cell r="H18">
            <v>4.6328955298093959</v>
          </cell>
          <cell r="I18">
            <v>4.8653365962600006</v>
          </cell>
          <cell r="J18">
            <v>4.5321103723765361</v>
          </cell>
          <cell r="K18">
            <v>5.1279746910631543</v>
          </cell>
          <cell r="L18">
            <v>4.7063004891895845</v>
          </cell>
          <cell r="M18">
            <v>4.5349535469599997</v>
          </cell>
          <cell r="N18">
            <v>4.9120901300000002</v>
          </cell>
          <cell r="O18">
            <v>54.023132246444746</v>
          </cell>
          <cell r="W18" t="str">
            <v xml:space="preserve"> Transferencias de inmuebles</v>
          </cell>
          <cell r="Z18">
            <v>12.336840127071206</v>
          </cell>
          <cell r="AB18">
            <v>13.00752629352427</v>
          </cell>
          <cell r="AD18">
            <v>14.525421659699692</v>
          </cell>
          <cell r="AF18">
            <v>14.153344166149584</v>
          </cell>
          <cell r="AI18">
            <v>54.023132246444746</v>
          </cell>
        </row>
        <row r="19">
          <cell r="B19" t="str">
            <v xml:space="preserve"> Ganancia mínima presunta</v>
          </cell>
          <cell r="C19">
            <v>47.577764268395192</v>
          </cell>
          <cell r="D19">
            <v>49.674379509997564</v>
          </cell>
          <cell r="E19">
            <v>46.439178427914179</v>
          </cell>
          <cell r="F19">
            <v>47.742197215775867</v>
          </cell>
          <cell r="G19">
            <v>54.981786263094797</v>
          </cell>
          <cell r="H19">
            <v>48.240587338480779</v>
          </cell>
          <cell r="I19">
            <v>44.587984770966507</v>
          </cell>
          <cell r="J19">
            <v>47.289659519399343</v>
          </cell>
          <cell r="K19">
            <v>45.487853379628902</v>
          </cell>
          <cell r="L19">
            <v>48.906616165748943</v>
          </cell>
          <cell r="M19">
            <v>51.144640044119996</v>
          </cell>
          <cell r="N19">
            <v>63.967491780000003</v>
          </cell>
          <cell r="O19">
            <v>596.04013868352217</v>
          </cell>
          <cell r="W19" t="str">
            <v xml:space="preserve"> Ganancia mínima presunta</v>
          </cell>
          <cell r="Z19">
            <v>143.69132220630695</v>
          </cell>
          <cell r="AB19">
            <v>150.96457081735144</v>
          </cell>
          <cell r="AD19">
            <v>137.36549766999474</v>
          </cell>
          <cell r="AF19">
            <v>164.01874798986893</v>
          </cell>
          <cell r="AI19">
            <v>596.04013868352217</v>
          </cell>
        </row>
        <row r="20">
          <cell r="B20" t="str">
            <v xml:space="preserve"> Intereses pagados</v>
          </cell>
          <cell r="C20">
            <v>60.712505547857887</v>
          </cell>
          <cell r="D20">
            <v>68.405201869687005</v>
          </cell>
          <cell r="E20">
            <v>89.321297998759846</v>
          </cell>
          <cell r="F20">
            <v>72.886478343497572</v>
          </cell>
          <cell r="G20">
            <v>74.215963219450629</v>
          </cell>
          <cell r="H20">
            <v>73.516835643021423</v>
          </cell>
          <cell r="I20">
            <v>65.613608759042933</v>
          </cell>
          <cell r="J20">
            <v>70.546171624303156</v>
          </cell>
          <cell r="K20">
            <v>72.038570117281608</v>
          </cell>
          <cell r="L20">
            <v>61.078962182910885</v>
          </cell>
          <cell r="M20">
            <v>79.185554001179995</v>
          </cell>
          <cell r="N20">
            <v>61.60634718</v>
          </cell>
          <cell r="O20">
            <v>849.12749648699287</v>
          </cell>
          <cell r="W20" t="str">
            <v xml:space="preserve"> Intereses pagados</v>
          </cell>
          <cell r="Z20">
            <v>218.43900541630472</v>
          </cell>
          <cell r="AB20">
            <v>220.61927720596964</v>
          </cell>
          <cell r="AD20">
            <v>208.1983505006277</v>
          </cell>
          <cell r="AF20">
            <v>201.87086336409089</v>
          </cell>
          <cell r="AI20">
            <v>849.12749648699287</v>
          </cell>
        </row>
        <row r="21">
          <cell r="B21" t="str">
            <v xml:space="preserve"> Otros coparticipados</v>
          </cell>
          <cell r="C21">
            <v>4.4031187277064578</v>
          </cell>
          <cell r="D21">
            <v>5.396956229979005</v>
          </cell>
          <cell r="E21">
            <v>7.389491634525549</v>
          </cell>
          <cell r="F21">
            <v>43.081209757422648</v>
          </cell>
          <cell r="G21">
            <v>30.841424089341235</v>
          </cell>
          <cell r="H21">
            <v>29.478274751721905</v>
          </cell>
          <cell r="I21">
            <v>27.103422389211332</v>
          </cell>
          <cell r="J21">
            <v>25.556791609523092</v>
          </cell>
          <cell r="K21">
            <v>24.202797188191017</v>
          </cell>
          <cell r="L21">
            <v>15.153095933777966</v>
          </cell>
          <cell r="M21">
            <v>6.2375911699949977</v>
          </cell>
          <cell r="N21">
            <v>6.5602509500000004</v>
          </cell>
          <cell r="O21">
            <v>225.40442443139523</v>
          </cell>
          <cell r="W21" t="str">
            <v xml:space="preserve"> Otros coparticipados</v>
          </cell>
          <cell r="Z21">
            <v>17.189566592211012</v>
          </cell>
          <cell r="AB21">
            <v>103.40090859848578</v>
          </cell>
          <cell r="AD21">
            <v>76.863011186925434</v>
          </cell>
          <cell r="AF21">
            <v>27.950938053772962</v>
          </cell>
          <cell r="AI21">
            <v>225.40442443139523</v>
          </cell>
        </row>
        <row r="22">
          <cell r="B22" t="str">
            <v xml:space="preserve"> Sellos</v>
          </cell>
          <cell r="C22">
            <v>4.172685066979577</v>
          </cell>
          <cell r="D22">
            <v>3.0317648956610954</v>
          </cell>
          <cell r="E22">
            <v>3.1706447061952292</v>
          </cell>
          <cell r="F22">
            <v>4.9654379632422989</v>
          </cell>
          <cell r="G22">
            <v>3.0389559989832557</v>
          </cell>
          <cell r="H22">
            <v>3.7145110329955089</v>
          </cell>
          <cell r="I22">
            <v>3.7275774470002565</v>
          </cell>
          <cell r="J22">
            <v>3.6335677734337501</v>
          </cell>
          <cell r="K22">
            <v>3.6501756256168938</v>
          </cell>
          <cell r="L22">
            <v>4.0718224716141105</v>
          </cell>
          <cell r="M22">
            <v>3.7536772053599998</v>
          </cell>
          <cell r="N22">
            <v>4.6633258499999997</v>
          </cell>
          <cell r="O22">
            <v>45.594146037081977</v>
          </cell>
          <cell r="W22" t="str">
            <v xml:space="preserve"> Sellos</v>
          </cell>
          <cell r="Z22">
            <v>10.375094668835901</v>
          </cell>
          <cell r="AB22">
            <v>11.718904995221063</v>
          </cell>
          <cell r="AD22">
            <v>11.0113208460509</v>
          </cell>
          <cell r="AF22">
            <v>12.488825526974111</v>
          </cell>
          <cell r="AI22">
            <v>45.594146037081977</v>
          </cell>
        </row>
        <row r="23">
          <cell r="B23" t="str">
            <v xml:space="preserve"> Bienes personales</v>
          </cell>
          <cell r="C23">
            <v>9.7399851520382974</v>
          </cell>
          <cell r="D23">
            <v>87.211560368862195</v>
          </cell>
          <cell r="E23">
            <v>10.503712911448048</v>
          </cell>
          <cell r="F23">
            <v>78.229445801496581</v>
          </cell>
          <cell r="G23">
            <v>89.156296147196599</v>
          </cell>
          <cell r="H23">
            <v>180.7971152516653</v>
          </cell>
          <cell r="I23">
            <v>42.460853743380248</v>
          </cell>
          <cell r="J23">
            <v>167.9602903029492</v>
          </cell>
          <cell r="K23">
            <v>36.39793904920522</v>
          </cell>
          <cell r="L23">
            <v>158.91028118071682</v>
          </cell>
          <cell r="M23">
            <v>12.382416678509999</v>
          </cell>
          <cell r="N23">
            <v>144.56633934999999</v>
          </cell>
          <cell r="O23">
            <v>1018.3162359374686</v>
          </cell>
          <cell r="W23" t="str">
            <v xml:space="preserve"> Bienes personales</v>
          </cell>
          <cell r="Z23">
            <v>107.45525843234854</v>
          </cell>
          <cell r="AB23">
            <v>348.18285720035851</v>
          </cell>
          <cell r="AD23">
            <v>246.81908309553467</v>
          </cell>
          <cell r="AF23">
            <v>315.85903720922681</v>
          </cell>
          <cell r="AI23">
            <v>1018.3162359374686</v>
          </cell>
        </row>
        <row r="24">
          <cell r="B24" t="str">
            <v xml:space="preserve"> Combustibles - Naftas</v>
          </cell>
          <cell r="C24">
            <v>158.58335528856244</v>
          </cell>
          <cell r="D24">
            <v>195.81856405110136</v>
          </cell>
          <cell r="E24">
            <v>179.31908743543474</v>
          </cell>
          <cell r="F24">
            <v>197.17368161316426</v>
          </cell>
          <cell r="G24">
            <v>161.39773069746983</v>
          </cell>
          <cell r="H24">
            <v>177.43059167047824</v>
          </cell>
          <cell r="I24">
            <v>169.81189425998556</v>
          </cell>
          <cell r="J24">
            <v>171.25191455534187</v>
          </cell>
          <cell r="K24">
            <v>197.87718617105571</v>
          </cell>
          <cell r="L24">
            <v>171.15883399203162</v>
          </cell>
          <cell r="M24">
            <v>161.73018055736998</v>
          </cell>
          <cell r="N24">
            <v>196.91746465</v>
          </cell>
          <cell r="O24">
            <v>2138.4704849419954</v>
          </cell>
          <cell r="W24" t="str">
            <v xml:space="preserve"> Combustibles - Naftas</v>
          </cell>
          <cell r="Z24">
            <v>533.72100677509854</v>
          </cell>
          <cell r="AB24">
            <v>536.00200398111224</v>
          </cell>
          <cell r="AD24">
            <v>538.9409949863832</v>
          </cell>
          <cell r="AF24">
            <v>529.80647919940156</v>
          </cell>
          <cell r="AI24">
            <v>2138.4704849419954</v>
          </cell>
        </row>
        <row r="25">
          <cell r="B25" t="str">
            <v xml:space="preserve"> Combustibles - Otros</v>
          </cell>
          <cell r="C25">
            <v>57.043692667116261</v>
          </cell>
          <cell r="D25">
            <v>106.45538832291001</v>
          </cell>
          <cell r="E25">
            <v>77.690576593653262</v>
          </cell>
          <cell r="F25">
            <v>113.88025881841035</v>
          </cell>
          <cell r="G25">
            <v>103.03523961792243</v>
          </cell>
          <cell r="H25">
            <v>120.08589616351819</v>
          </cell>
          <cell r="I25">
            <v>116.78168975745028</v>
          </cell>
          <cell r="J25">
            <v>124.94764027494911</v>
          </cell>
          <cell r="K25">
            <v>123.76778353220085</v>
          </cell>
          <cell r="L25">
            <v>105.13453437151394</v>
          </cell>
          <cell r="M25">
            <v>89.672004084149989</v>
          </cell>
          <cell r="N25">
            <v>177.77194155000001</v>
          </cell>
          <cell r="O25">
            <v>1316.2666457537948</v>
          </cell>
          <cell r="W25" t="str">
            <v xml:space="preserve"> Combustibles - Otros</v>
          </cell>
          <cell r="Z25">
            <v>241.18965758367955</v>
          </cell>
          <cell r="AB25">
            <v>337.00139459985098</v>
          </cell>
          <cell r="AD25">
            <v>365.49711356460023</v>
          </cell>
          <cell r="AF25">
            <v>372.57848000566395</v>
          </cell>
          <cell r="AI25">
            <v>1316.2666457537948</v>
          </cell>
        </row>
        <row r="26">
          <cell r="B26" t="str">
            <v xml:space="preserve"> Internos seguros</v>
          </cell>
          <cell r="C26">
            <v>19.90319379018225</v>
          </cell>
          <cell r="D26">
            <v>15.831234532472921</v>
          </cell>
          <cell r="E26">
            <v>19.148025235400276</v>
          </cell>
          <cell r="F26">
            <v>18.682984426845387</v>
          </cell>
          <cell r="G26">
            <v>17.651830873468057</v>
          </cell>
          <cell r="H26">
            <v>19.135048907965505</v>
          </cell>
          <cell r="I26">
            <v>19.831051745136847</v>
          </cell>
          <cell r="J26">
            <v>13.358418158829007</v>
          </cell>
          <cell r="K26">
            <v>13.485177331929991</v>
          </cell>
          <cell r="L26">
            <v>11.981292244234739</v>
          </cell>
          <cell r="M26">
            <v>12.203767406609998</v>
          </cell>
          <cell r="N26">
            <v>11.41717427</v>
          </cell>
          <cell r="O26">
            <v>192.62919892307499</v>
          </cell>
          <cell r="W26" t="str">
            <v xml:space="preserve"> Internos seguros</v>
          </cell>
          <cell r="Z26">
            <v>54.882453558055445</v>
          </cell>
          <cell r="AB26">
            <v>55.469864208278949</v>
          </cell>
          <cell r="AD26">
            <v>46.674647235895847</v>
          </cell>
          <cell r="AF26">
            <v>35.602233920844739</v>
          </cell>
          <cell r="AI26">
            <v>192.62919892307499</v>
          </cell>
        </row>
        <row r="27">
          <cell r="B27" t="str">
            <v xml:space="preserve"> Internos automotores gasoleros</v>
          </cell>
          <cell r="C27">
            <v>0.47891532839089096</v>
          </cell>
          <cell r="D27">
            <v>1.4969511434558944</v>
          </cell>
          <cell r="E27">
            <v>1.7563795006937406</v>
          </cell>
          <cell r="F27">
            <v>1.4237368963044548</v>
          </cell>
          <cell r="G27">
            <v>1.5789427626403145</v>
          </cell>
          <cell r="H27">
            <v>1.6402975412687131</v>
          </cell>
          <cell r="I27">
            <v>1.7535470478579556</v>
          </cell>
          <cell r="J27">
            <v>1.2698427994710857</v>
          </cell>
          <cell r="K27">
            <v>1.0453558604529953</v>
          </cell>
          <cell r="L27">
            <v>1.0492339555482539</v>
          </cell>
          <cell r="M27">
            <v>0.99051618230999994</v>
          </cell>
          <cell r="N27">
            <v>1.0104833499999999</v>
          </cell>
          <cell r="O27">
            <v>15.494202368394296</v>
          </cell>
          <cell r="W27" t="str">
            <v xml:space="preserve"> Internos automotores gasoleros</v>
          </cell>
          <cell r="Z27">
            <v>3.7322459725405261</v>
          </cell>
          <cell r="AB27">
            <v>4.6429772002134824</v>
          </cell>
          <cell r="AD27">
            <v>4.0687457077820373</v>
          </cell>
          <cell r="AF27">
            <v>3.0502334878582538</v>
          </cell>
          <cell r="AI27">
            <v>15.494202368394296</v>
          </cell>
        </row>
        <row r="28">
          <cell r="B28" t="str">
            <v xml:space="preserve"> Adicional s/cigarrillos</v>
          </cell>
          <cell r="C28">
            <v>30.564454923957989</v>
          </cell>
          <cell r="D28">
            <v>48.502575519399628</v>
          </cell>
          <cell r="E28">
            <v>39.781967393121612</v>
          </cell>
          <cell r="F28">
            <v>50.362285103984789</v>
          </cell>
          <cell r="G28">
            <v>56.869829137772214</v>
          </cell>
          <cell r="H28">
            <v>47.404176236526389</v>
          </cell>
          <cell r="I28">
            <v>41.123500654256809</v>
          </cell>
          <cell r="J28">
            <v>39.171683076874515</v>
          </cell>
          <cell r="K28">
            <v>28.72994212024966</v>
          </cell>
          <cell r="L28">
            <v>55.862068436556321</v>
          </cell>
          <cell r="M28">
            <v>18.645365390579997</v>
          </cell>
          <cell r="N28">
            <v>26.601916150000001</v>
          </cell>
          <cell r="O28">
            <v>483.61976414327995</v>
          </cell>
          <cell r="W28" t="str">
            <v xml:space="preserve"> Adicional s/cigarrillos</v>
          </cell>
          <cell r="Z28">
            <v>118.84899783647924</v>
          </cell>
          <cell r="AB28">
            <v>154.6362904782834</v>
          </cell>
          <cell r="AD28">
            <v>109.02512585138098</v>
          </cell>
          <cell r="AF28">
            <v>101.1093499771363</v>
          </cell>
          <cell r="AI28">
            <v>483.61976414327995</v>
          </cell>
        </row>
        <row r="29">
          <cell r="B29" t="str">
            <v xml:space="preserve"> Radiodifusión p/TV, AM y FM</v>
          </cell>
          <cell r="C29">
            <v>12.515375887265186</v>
          </cell>
          <cell r="D29">
            <v>10.993691459499608</v>
          </cell>
          <cell r="E29">
            <v>10.384469551225752</v>
          </cell>
          <cell r="F29">
            <v>9.724914100922982</v>
          </cell>
          <cell r="G29">
            <v>11.275998101896317</v>
          </cell>
          <cell r="H29">
            <v>12.346927421059613</v>
          </cell>
          <cell r="I29">
            <v>10.635564166355158</v>
          </cell>
          <cell r="J29">
            <v>12.393593331955534</v>
          </cell>
          <cell r="K29">
            <v>13.939094154720102</v>
          </cell>
          <cell r="L29">
            <v>12.678713331689645</v>
          </cell>
          <cell r="M29">
            <v>11.004402042539999</v>
          </cell>
          <cell r="N29">
            <v>9.6467378799999999</v>
          </cell>
          <cell r="O29">
            <v>137.53948142912989</v>
          </cell>
          <cell r="W29" t="str">
            <v xml:space="preserve"> Radiodifusión p/TV, AM y FM</v>
          </cell>
          <cell r="Z29">
            <v>33.893536897990543</v>
          </cell>
          <cell r="AB29">
            <v>33.347839623878912</v>
          </cell>
          <cell r="AD29">
            <v>36.968251653030791</v>
          </cell>
          <cell r="AF29">
            <v>33.329853254229647</v>
          </cell>
          <cell r="AI29">
            <v>137.53948142912989</v>
          </cell>
        </row>
        <row r="30">
          <cell r="B30" t="str">
            <v xml:space="preserve"> Otros impuestos (2)</v>
          </cell>
          <cell r="C30">
            <v>42.54581679408836</v>
          </cell>
          <cell r="D30">
            <v>68.249312880757557</v>
          </cell>
          <cell r="E30">
            <v>43.34355413205504</v>
          </cell>
          <cell r="F30">
            <v>32.566137105611652</v>
          </cell>
          <cell r="G30">
            <v>71.504527686847652</v>
          </cell>
          <cell r="H30">
            <v>60.989032001634953</v>
          </cell>
          <cell r="I30">
            <v>-5.3196890583475902</v>
          </cell>
          <cell r="J30">
            <v>32.253724690489719</v>
          </cell>
          <cell r="K30">
            <v>29.515661892729149</v>
          </cell>
          <cell r="L30">
            <v>27.581427161569568</v>
          </cell>
          <cell r="M30">
            <v>172.67079475660501</v>
          </cell>
          <cell r="N30">
            <v>-96.098895170000006</v>
          </cell>
          <cell r="O30">
            <v>479.80140487404117</v>
          </cell>
          <cell r="W30" t="str">
            <v xml:space="preserve"> Otros impuestos (2)</v>
          </cell>
          <cell r="Z30">
            <v>154.13868380690096</v>
          </cell>
          <cell r="AB30">
            <v>165.05969679409424</v>
          </cell>
          <cell r="AD30">
            <v>56.449697524871276</v>
          </cell>
          <cell r="AF30">
            <v>104.15332674817456</v>
          </cell>
          <cell r="AI30">
            <v>479.80140487404117</v>
          </cell>
        </row>
        <row r="31">
          <cell r="B31">
            <v>479.80126953125</v>
          </cell>
          <cell r="W31">
            <v>479.80126953125</v>
          </cell>
        </row>
        <row r="32">
          <cell r="B32" t="str">
            <v xml:space="preserve"> 2-SISTEMA DE SEG. SOCIAL</v>
          </cell>
          <cell r="C32">
            <v>923.7454631039476</v>
          </cell>
          <cell r="D32">
            <v>755.33288352303236</v>
          </cell>
          <cell r="E32">
            <v>710.99827151890031</v>
          </cell>
          <cell r="F32">
            <v>627.22320513484078</v>
          </cell>
          <cell r="G32">
            <v>670.19868291764885</v>
          </cell>
          <cell r="H32">
            <v>726.60851277381175</v>
          </cell>
          <cell r="I32">
            <v>986.43181598807564</v>
          </cell>
          <cell r="J32">
            <v>686.51687485000423</v>
          </cell>
          <cell r="K32">
            <v>831.54772269963041</v>
          </cell>
          <cell r="L32">
            <v>683.12000466319455</v>
          </cell>
          <cell r="M32">
            <v>674.08968194361</v>
          </cell>
          <cell r="N32">
            <v>656.63556430999984</v>
          </cell>
          <cell r="O32">
            <v>8932.4486834266972</v>
          </cell>
          <cell r="W32" t="str">
            <v xml:space="preserve"> 2-SISTEMA DE SEG. SOCIAL</v>
          </cell>
          <cell r="Z32">
            <v>2390.0766181458803</v>
          </cell>
          <cell r="AB32">
            <v>2024.0304008263013</v>
          </cell>
          <cell r="AD32">
            <v>2504.4964135377104</v>
          </cell>
          <cell r="AF32">
            <v>2013.8452509168044</v>
          </cell>
          <cell r="AI32">
            <v>8932.4486834266972</v>
          </cell>
        </row>
        <row r="33">
          <cell r="B33">
            <v>8932.4453125</v>
          </cell>
          <cell r="W33">
            <v>8932.4453125</v>
          </cell>
        </row>
        <row r="34">
          <cell r="B34" t="str">
            <v xml:space="preserve"> Aportes personales</v>
          </cell>
          <cell r="C34">
            <v>671.93544071099495</v>
          </cell>
          <cell r="D34">
            <v>490.76820361515752</v>
          </cell>
          <cell r="E34">
            <v>501.71802337344599</v>
          </cell>
          <cell r="F34">
            <v>483.79250154938194</v>
          </cell>
          <cell r="G34">
            <v>485.76308665359852</v>
          </cell>
          <cell r="H34">
            <v>496.78024237276423</v>
          </cell>
          <cell r="I34">
            <v>684.71740317063109</v>
          </cell>
          <cell r="J34">
            <v>492.65198548020203</v>
          </cell>
          <cell r="K34">
            <v>474.9962487664385</v>
          </cell>
          <cell r="L34">
            <v>479.50313390797982</v>
          </cell>
          <cell r="M34">
            <v>464.37029969516999</v>
          </cell>
          <cell r="N34">
            <v>487.21864364999999</v>
          </cell>
          <cell r="O34">
            <v>6214.2152129457636</v>
          </cell>
          <cell r="W34" t="str">
            <v xml:space="preserve"> Aportes personales</v>
          </cell>
          <cell r="Z34">
            <v>1664.4216676995984</v>
          </cell>
          <cell r="AB34">
            <v>1466.3358305757447</v>
          </cell>
          <cell r="AD34">
            <v>1652.3656374172715</v>
          </cell>
          <cell r="AF34">
            <v>1431.0920772531499</v>
          </cell>
          <cell r="AI34">
            <v>6214.2152129457636</v>
          </cell>
        </row>
        <row r="35">
          <cell r="B35" t="str">
            <v xml:space="preserve"> Contribuciones patronales</v>
          </cell>
          <cell r="C35">
            <v>708.47889163033346</v>
          </cell>
          <cell r="D35">
            <v>519.81165599052986</v>
          </cell>
          <cell r="E35">
            <v>490.335942015282</v>
          </cell>
          <cell r="F35">
            <v>461.75191726126656</v>
          </cell>
          <cell r="G35">
            <v>495.94432191456514</v>
          </cell>
          <cell r="H35">
            <v>536.53886761975446</v>
          </cell>
          <cell r="I35">
            <v>751.99167626409553</v>
          </cell>
          <cell r="J35">
            <v>507.98570980270426</v>
          </cell>
          <cell r="K35">
            <v>515.95960736994346</v>
          </cell>
          <cell r="L35">
            <v>515.25648766642178</v>
          </cell>
          <cell r="M35">
            <v>472.26046631048996</v>
          </cell>
          <cell r="N35">
            <v>502.50508524999998</v>
          </cell>
          <cell r="O35">
            <v>6478.8206290953867</v>
          </cell>
          <cell r="W35" t="str">
            <v xml:space="preserve"> Contribuciones patronales</v>
          </cell>
          <cell r="Z35">
            <v>1718.6264896361454</v>
          </cell>
          <cell r="AB35">
            <v>1494.235106795586</v>
          </cell>
          <cell r="AD35">
            <v>1775.9369934367433</v>
          </cell>
          <cell r="AF35">
            <v>1490.0220392269116</v>
          </cell>
          <cell r="AI35">
            <v>6478.8206290953867</v>
          </cell>
        </row>
        <row r="36">
          <cell r="B36" t="str">
            <v xml:space="preserve"> Facilidades de pago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W36" t="str">
            <v xml:space="preserve"> Facilidades de pago</v>
          </cell>
          <cell r="Z36">
            <v>0</v>
          </cell>
          <cell r="AB36">
            <v>0</v>
          </cell>
          <cell r="AD36">
            <v>0</v>
          </cell>
          <cell r="AF36">
            <v>0</v>
          </cell>
          <cell r="AI36">
            <v>0</v>
          </cell>
        </row>
        <row r="37">
          <cell r="B37" t="str">
            <v xml:space="preserve"> Otros ingresos (3)</v>
          </cell>
          <cell r="C37">
            <v>27.362876416535276</v>
          </cell>
          <cell r="D37">
            <v>24.239788180059378</v>
          </cell>
          <cell r="E37">
            <v>41.52067725551349</v>
          </cell>
          <cell r="F37">
            <v>31.116462917562334</v>
          </cell>
          <cell r="G37">
            <v>34.879397146443139</v>
          </cell>
          <cell r="H37">
            <v>45.009316110077812</v>
          </cell>
          <cell r="I37">
            <v>40.382189432767419</v>
          </cell>
          <cell r="J37">
            <v>39.568590268356971</v>
          </cell>
          <cell r="K37">
            <v>36.265107238243864</v>
          </cell>
          <cell r="L37">
            <v>35.424065957920682</v>
          </cell>
          <cell r="M37">
            <v>31.59913780143</v>
          </cell>
          <cell r="N37">
            <v>33.760975330000001</v>
          </cell>
          <cell r="O37">
            <v>421.12858405491033</v>
          </cell>
          <cell r="W37" t="str">
            <v xml:space="preserve"> Otros ingresos (3)</v>
          </cell>
          <cell r="Z37">
            <v>93.12334185210814</v>
          </cell>
          <cell r="AB37">
            <v>111.00517617408329</v>
          </cell>
          <cell r="AD37">
            <v>116.21588693936826</v>
          </cell>
          <cell r="AF37">
            <v>100.78417908935069</v>
          </cell>
          <cell r="AI37">
            <v>421.12858405491033</v>
          </cell>
        </row>
        <row r="38">
          <cell r="B38" t="str">
            <v xml:space="preserve"> Capitalización (-)</v>
          </cell>
          <cell r="C38">
            <v>470.04843864162774</v>
          </cell>
          <cell r="D38">
            <v>360.41013314665184</v>
          </cell>
          <cell r="E38">
            <v>337.78203371175766</v>
          </cell>
          <cell r="F38">
            <v>330.12761190329627</v>
          </cell>
          <cell r="G38">
            <v>330.66431743797438</v>
          </cell>
          <cell r="H38">
            <v>329.72389711133974</v>
          </cell>
          <cell r="I38">
            <v>457.99198705565539</v>
          </cell>
          <cell r="J38">
            <v>334.03304247086101</v>
          </cell>
          <cell r="K38">
            <v>321.53816888065575</v>
          </cell>
          <cell r="L38">
            <v>325.69274609237158</v>
          </cell>
          <cell r="M38">
            <v>364.12327077146995</v>
          </cell>
          <cell r="N38">
            <v>314.16430431999999</v>
          </cell>
          <cell r="O38">
            <v>4276.2999515436613</v>
          </cell>
          <cell r="W38" t="str">
            <v xml:space="preserve"> Capitalización (-)</v>
          </cell>
          <cell r="Z38">
            <v>1168.2406055000374</v>
          </cell>
          <cell r="AB38">
            <v>990.51582645261033</v>
          </cell>
          <cell r="AD38">
            <v>1113.5631984071722</v>
          </cell>
          <cell r="AF38">
            <v>1003.9803211838414</v>
          </cell>
          <cell r="AI38">
            <v>4276.2999515436613</v>
          </cell>
        </row>
        <row r="39">
          <cell r="B39" t="str">
            <v xml:space="preserve"> Rezagos, transitorios y otros (-)</v>
          </cell>
          <cell r="C39">
            <v>13.983307012288433</v>
          </cell>
          <cell r="D39">
            <v>-80.923368883937542</v>
          </cell>
          <cell r="E39">
            <v>-15.205662586416588</v>
          </cell>
          <cell r="F39">
            <v>19.310064690073876</v>
          </cell>
          <cell r="G39">
            <v>15.723805358983538</v>
          </cell>
          <cell r="H39">
            <v>21.996016217445163</v>
          </cell>
          <cell r="I39">
            <v>32.667465823763102</v>
          </cell>
          <cell r="J39">
            <v>19.656368230397963</v>
          </cell>
          <cell r="K39">
            <v>-125.86492820566026</v>
          </cell>
          <cell r="L39">
            <v>21.370936776756057</v>
          </cell>
          <cell r="M39">
            <v>-69.983048907989996</v>
          </cell>
          <cell r="N39">
            <v>52.6848356</v>
          </cell>
          <cell r="O39">
            <v>-94.584208874296266</v>
          </cell>
          <cell r="W39" t="str">
            <v xml:space="preserve"> Rezagos, transitorios y otros (-)</v>
          </cell>
          <cell r="Z39">
            <v>-82.1457244580657</v>
          </cell>
          <cell r="AB39">
            <v>57.029886266502572</v>
          </cell>
          <cell r="AD39">
            <v>-73.541094151499195</v>
          </cell>
          <cell r="AF39">
            <v>4.072723468766057</v>
          </cell>
          <cell r="AI39">
            <v>-94.584208874296266</v>
          </cell>
        </row>
        <row r="40">
          <cell r="B40">
            <v>-94.58416748046875</v>
          </cell>
          <cell r="W40">
            <v>-94.58416748046875</v>
          </cell>
        </row>
        <row r="41">
          <cell r="B41" t="str">
            <v xml:space="preserve"> 3-COMERCIO EXTERIOR</v>
          </cell>
          <cell r="C41">
            <v>165.29131131634264</v>
          </cell>
          <cell r="D41">
            <v>154.63419868070059</v>
          </cell>
          <cell r="E41">
            <v>176.66194078166552</v>
          </cell>
          <cell r="F41">
            <v>151.57294745780658</v>
          </cell>
          <cell r="G41">
            <v>181.56416878357015</v>
          </cell>
          <cell r="H41">
            <v>172.16132737453177</v>
          </cell>
          <cell r="I41">
            <v>167.44890437509068</v>
          </cell>
          <cell r="J41">
            <v>173.4335368413868</v>
          </cell>
          <cell r="K41">
            <v>165.72943441461913</v>
          </cell>
          <cell r="L41">
            <v>171.95418448098246</v>
          </cell>
          <cell r="M41">
            <v>170.10112089771002</v>
          </cell>
          <cell r="N41">
            <v>143.64861069</v>
          </cell>
          <cell r="O41">
            <v>1994.2016860944063</v>
          </cell>
          <cell r="W41" t="str">
            <v xml:space="preserve"> 3-COMERCIO EXTERIOR</v>
          </cell>
          <cell r="Z41">
            <v>496.58745077870879</v>
          </cell>
          <cell r="AB41">
            <v>505.29844361590847</v>
          </cell>
          <cell r="AD41">
            <v>506.61187563109661</v>
          </cell>
          <cell r="AF41">
            <v>485.70391606869248</v>
          </cell>
          <cell r="AI41">
            <v>1994.2016860944063</v>
          </cell>
        </row>
        <row r="42">
          <cell r="B42">
            <v>1994.201171875</v>
          </cell>
          <cell r="W42">
            <v>1994.201171875</v>
          </cell>
        </row>
        <row r="43">
          <cell r="B43" t="str">
            <v xml:space="preserve"> Derechos de importación</v>
          </cell>
          <cell r="C43">
            <v>161.49935600371629</v>
          </cell>
          <cell r="D43">
            <v>151.49034209381932</v>
          </cell>
          <cell r="E43">
            <v>171.91550326677029</v>
          </cell>
          <cell r="F43">
            <v>144.3111711176177</v>
          </cell>
          <cell r="G43">
            <v>166.38003619822359</v>
          </cell>
          <cell r="H43">
            <v>163.43055943018442</v>
          </cell>
          <cell r="I43">
            <v>160.13658716838646</v>
          </cell>
          <cell r="J43">
            <v>168.39488267106628</v>
          </cell>
          <cell r="K43">
            <v>162.35325623962956</v>
          </cell>
          <cell r="L43">
            <v>168.15508553841639</v>
          </cell>
          <cell r="M43">
            <v>166.54054634639999</v>
          </cell>
          <cell r="N43">
            <v>139.57704742000001</v>
          </cell>
          <cell r="O43">
            <v>1924.1843734942306</v>
          </cell>
          <cell r="W43" t="str">
            <v xml:space="preserve"> Derechos de importación</v>
          </cell>
          <cell r="Z43">
            <v>484.90520136430587</v>
          </cell>
          <cell r="AB43">
            <v>474.12176674602574</v>
          </cell>
          <cell r="AD43">
            <v>490.88472607908227</v>
          </cell>
          <cell r="AF43">
            <v>474.27267930481639</v>
          </cell>
          <cell r="AI43">
            <v>1924.1843734942306</v>
          </cell>
        </row>
        <row r="44">
          <cell r="B44" t="str">
            <v xml:space="preserve"> Derechos de exportación</v>
          </cell>
          <cell r="C44">
            <v>0.57505055212684641</v>
          </cell>
          <cell r="D44">
            <v>0.17277802533210163</v>
          </cell>
          <cell r="E44">
            <v>1.2966894372426236</v>
          </cell>
          <cell r="F44">
            <v>4.3635405240578269</v>
          </cell>
          <cell r="G44">
            <v>11.89967408005449</v>
          </cell>
          <cell r="H44">
            <v>5.5407003556648373</v>
          </cell>
          <cell r="I44">
            <v>4.286204478367897</v>
          </cell>
          <cell r="J44">
            <v>1.5856238717022231</v>
          </cell>
          <cell r="K44">
            <v>0.39138675776113341</v>
          </cell>
          <cell r="L44">
            <v>0.44268412841236049</v>
          </cell>
          <cell r="M44">
            <v>0.20619586772999998</v>
          </cell>
          <cell r="N44">
            <v>1.1145900399999999</v>
          </cell>
          <cell r="O44">
            <v>31.875118118452335</v>
          </cell>
          <cell r="W44" t="str">
            <v xml:space="preserve"> Derechos de exportación</v>
          </cell>
          <cell r="Z44">
            <v>2.0445180147015716</v>
          </cell>
          <cell r="AB44">
            <v>21.803914959777153</v>
          </cell>
          <cell r="AD44">
            <v>6.2632151078312539</v>
          </cell>
          <cell r="AF44">
            <v>1.7634700361423605</v>
          </cell>
          <cell r="AI44">
            <v>31.875118118452335</v>
          </cell>
        </row>
        <row r="45">
          <cell r="B45" t="str">
            <v xml:space="preserve"> Tasa de estadística</v>
          </cell>
          <cell r="C45">
            <v>3.2169047604994683</v>
          </cell>
          <cell r="D45">
            <v>2.9710785615491706</v>
          </cell>
          <cell r="E45">
            <v>3.4497480776526119</v>
          </cell>
          <cell r="F45">
            <v>2.8982358161310513</v>
          </cell>
          <cell r="G45">
            <v>3.2844585052920627</v>
          </cell>
          <cell r="H45">
            <v>3.190067588682489</v>
          </cell>
          <cell r="I45">
            <v>3.0261127283363503</v>
          </cell>
          <cell r="J45">
            <v>3.4530302986183039</v>
          </cell>
          <cell r="K45">
            <v>2.9847914172284566</v>
          </cell>
          <cell r="L45">
            <v>3.3564148141537031</v>
          </cell>
          <cell r="M45">
            <v>3.3543786835799998</v>
          </cell>
          <cell r="N45">
            <v>2.95697323</v>
          </cell>
          <cell r="O45">
            <v>38.142194481723678</v>
          </cell>
          <cell r="W45" t="str">
            <v xml:space="preserve"> Tasa de estadística</v>
          </cell>
          <cell r="Z45">
            <v>9.6377313997012521</v>
          </cell>
          <cell r="AB45">
            <v>9.3727619101056021</v>
          </cell>
          <cell r="AD45">
            <v>9.4639344441831099</v>
          </cell>
          <cell r="AF45">
            <v>9.6677667277337029</v>
          </cell>
          <cell r="AI45">
            <v>38.142194481723678</v>
          </cell>
        </row>
        <row r="46">
          <cell r="B46">
            <v>38.142181396484375</v>
          </cell>
          <cell r="W46">
            <v>38.142181396484375</v>
          </cell>
        </row>
        <row r="47">
          <cell r="B47">
            <v>38.142181396484375</v>
          </cell>
          <cell r="W47">
            <v>38.142181396484375</v>
          </cell>
        </row>
        <row r="48">
          <cell r="B48" t="str">
            <v xml:space="preserve"> TOTAL REC. TRIBUTARIOS</v>
          </cell>
          <cell r="C48">
            <v>4046.7128084062906</v>
          </cell>
          <cell r="D48">
            <v>3681.0892581341905</v>
          </cell>
          <cell r="E48">
            <v>3773.4380982471498</v>
          </cell>
          <cell r="F48">
            <v>3856.6250570895918</v>
          </cell>
          <cell r="G48">
            <v>4318.0155957915376</v>
          </cell>
          <cell r="H48">
            <v>4807.2632926024244</v>
          </cell>
          <cell r="I48">
            <v>4192.7724706869421</v>
          </cell>
          <cell r="J48">
            <v>4184.7363257443694</v>
          </cell>
          <cell r="K48">
            <v>4054.8984329462605</v>
          </cell>
          <cell r="L48">
            <v>3998.7670830700154</v>
          </cell>
          <cell r="M48">
            <v>3916.8791020680296</v>
          </cell>
          <cell r="N48">
            <v>3931.3003258799999</v>
          </cell>
          <cell r="O48">
            <v>48762.497850666805</v>
          </cell>
          <cell r="W48" t="str">
            <v xml:space="preserve"> TOTAL REC. TRIBUTARIOS</v>
          </cell>
          <cell r="Z48">
            <v>11501.24016478763</v>
          </cell>
          <cell r="AB48">
            <v>12981.903945483555</v>
          </cell>
          <cell r="AD48">
            <v>12432.407229377572</v>
          </cell>
          <cell r="AF48">
            <v>11846.946511018044</v>
          </cell>
          <cell r="AI48">
            <v>48762.497850666805</v>
          </cell>
        </row>
        <row r="49">
          <cell r="B49">
            <v>48762.46875</v>
          </cell>
          <cell r="W49">
            <v>48762.46875</v>
          </cell>
        </row>
        <row r="50">
          <cell r="B50">
            <v>48762.46875</v>
          </cell>
          <cell r="W50">
            <v>48762.46875</v>
          </cell>
        </row>
        <row r="51">
          <cell r="B51" t="str">
            <v xml:space="preserve"> TOTAL CON CAP.Y TRANSIT.</v>
          </cell>
          <cell r="C51">
            <v>4530.7445540602066</v>
          </cell>
          <cell r="D51">
            <v>3960.5760223969041</v>
          </cell>
          <cell r="E51">
            <v>4096.0144693724906</v>
          </cell>
          <cell r="F51">
            <v>4206.0627336829621</v>
          </cell>
          <cell r="G51">
            <v>4664.4037185884954</v>
          </cell>
          <cell r="H51">
            <v>5158.9832059312103</v>
          </cell>
          <cell r="I51">
            <v>4683.4319235663606</v>
          </cell>
          <cell r="J51">
            <v>4538.4257364456289</v>
          </cell>
          <cell r="K51">
            <v>4250.5716736212562</v>
          </cell>
          <cell r="L51">
            <v>4345.830765939143</v>
          </cell>
          <cell r="M51">
            <v>4211.0193239315104</v>
          </cell>
          <cell r="N51">
            <v>4298.1494658000001</v>
          </cell>
          <cell r="O51">
            <v>52944.213593336171</v>
          </cell>
          <cell r="W51" t="str">
            <v xml:space="preserve"> TOTAL CON CAP.Y TRANSIT.</v>
          </cell>
          <cell r="Z51">
            <v>12587.335045829601</v>
          </cell>
          <cell r="AB51">
            <v>14029.449658202668</v>
          </cell>
          <cell r="AD51">
            <v>13472.429333633245</v>
          </cell>
          <cell r="AF51">
            <v>12854.999555670653</v>
          </cell>
          <cell r="AI51">
            <v>52944.213593336171</v>
          </cell>
        </row>
        <row r="52">
          <cell r="B52">
            <v>52944.1875</v>
          </cell>
          <cell r="W52">
            <v>52944.1875</v>
          </cell>
        </row>
        <row r="53">
          <cell r="B53">
            <v>52944.1875</v>
          </cell>
          <cell r="W53">
            <v>52944.1875</v>
          </cell>
        </row>
        <row r="54">
          <cell r="B54" t="str">
            <v xml:space="preserve"> COPARTICIPADO (Bruto)</v>
          </cell>
          <cell r="C54">
            <v>2152.9542909992706</v>
          </cell>
          <cell r="D54">
            <v>1806.4808132365104</v>
          </cell>
          <cell r="E54">
            <v>2050.9380863981091</v>
          </cell>
          <cell r="F54">
            <v>2098.0899916473941</v>
          </cell>
          <cell r="G54">
            <v>2329.4198211028165</v>
          </cell>
          <cell r="H54">
            <v>2583.0156503798985</v>
          </cell>
          <cell r="I54">
            <v>2147.2972673430268</v>
          </cell>
          <cell r="J54">
            <v>2230.1685841211138</v>
          </cell>
          <cell r="K54">
            <v>2138.6911402766491</v>
          </cell>
          <cell r="L54">
            <v>2094.8160931136917</v>
          </cell>
          <cell r="M54">
            <v>2097.376091712189</v>
          </cell>
          <cell r="N54">
            <v>2142.5264616279801</v>
          </cell>
          <cell r="O54">
            <v>25871.774291958653</v>
          </cell>
          <cell r="W54" t="str">
            <v xml:space="preserve"> COPARTICIPADO (Bruto)</v>
          </cell>
          <cell r="Z54">
            <v>6010.3731906338908</v>
          </cell>
          <cell r="AB54">
            <v>7010.5254631301086</v>
          </cell>
          <cell r="AD54">
            <v>6516.1569917407896</v>
          </cell>
          <cell r="AF54">
            <v>6334.7186464538609</v>
          </cell>
          <cell r="AI54">
            <v>25871.774291958653</v>
          </cell>
        </row>
        <row r="55">
          <cell r="B55" t="str">
            <v xml:space="preserve"> COPARTICIPADO (Neto) (4)</v>
          </cell>
          <cell r="C55">
            <v>1784.9227558706714</v>
          </cell>
          <cell r="D55">
            <v>1490.4221447283658</v>
          </cell>
          <cell r="E55">
            <v>1697.9713484269075</v>
          </cell>
          <cell r="F55">
            <v>1737.9994466776591</v>
          </cell>
          <cell r="G55">
            <v>1934.4527307223018</v>
          </cell>
          <cell r="H55">
            <v>2149.9248070461158</v>
          </cell>
          <cell r="I55">
            <v>1779.7615365826687</v>
          </cell>
          <cell r="J55">
            <v>1850.1041840223572</v>
          </cell>
          <cell r="K55">
            <v>1772.2783119383184</v>
          </cell>
          <cell r="L55">
            <v>1735.06825057628</v>
          </cell>
          <cell r="M55">
            <v>1737.0154779553607</v>
          </cell>
          <cell r="N55">
            <v>1775.347492383783</v>
          </cell>
          <cell r="O55">
            <v>21445.268486930789</v>
          </cell>
          <cell r="W55" t="str">
            <v xml:space="preserve"> COPARTICIPADO (Neto) (4)</v>
          </cell>
          <cell r="Z55">
            <v>4973.3162490259447</v>
          </cell>
          <cell r="AB55">
            <v>5822.3769844460767</v>
          </cell>
          <cell r="AD55">
            <v>5402.1440325433441</v>
          </cell>
          <cell r="AF55">
            <v>5247.4312209154232</v>
          </cell>
          <cell r="AI55">
            <v>21445.268486930789</v>
          </cell>
        </row>
        <row r="56">
          <cell r="B56">
            <v>21445.265625</v>
          </cell>
          <cell r="W56">
            <v>21445.265625</v>
          </cell>
        </row>
        <row r="57">
          <cell r="B57">
            <v>21445.265625</v>
          </cell>
          <cell r="W57">
            <v>21445.265625</v>
          </cell>
        </row>
        <row r="58">
          <cell r="B58" t="str">
            <v xml:space="preserve"> CLASIF. PRESUPUEST.</v>
          </cell>
          <cell r="C58">
            <v>4046.7128084062906</v>
          </cell>
          <cell r="D58">
            <v>3681.08925813419</v>
          </cell>
          <cell r="E58">
            <v>3773.4380982471498</v>
          </cell>
          <cell r="F58">
            <v>3856.6250570895918</v>
          </cell>
          <cell r="G58">
            <v>4318.0155957915385</v>
          </cell>
          <cell r="H58">
            <v>4807.2632926024235</v>
          </cell>
          <cell r="I58">
            <v>4192.7724706869421</v>
          </cell>
          <cell r="J58">
            <v>4184.7363257443694</v>
          </cell>
          <cell r="K58">
            <v>4054.8984329462605</v>
          </cell>
          <cell r="L58">
            <v>3998.7670830700154</v>
          </cell>
          <cell r="M58">
            <v>3916.8791020680301</v>
          </cell>
          <cell r="N58">
            <v>3931.3003258799999</v>
          </cell>
          <cell r="O58">
            <v>48762.497850666805</v>
          </cell>
          <cell r="W58" t="str">
            <v xml:space="preserve"> CLASIF. PRESUPUEST.</v>
          </cell>
          <cell r="Z58">
            <v>11501.24016478763</v>
          </cell>
          <cell r="AB58">
            <v>12981.903945483555</v>
          </cell>
          <cell r="AD58">
            <v>12432.407229377572</v>
          </cell>
          <cell r="AF58">
            <v>11846.946511018046</v>
          </cell>
          <cell r="AI58">
            <v>48762.497850666805</v>
          </cell>
        </row>
        <row r="59">
          <cell r="B59">
            <v>48762.46875</v>
          </cell>
          <cell r="W59">
            <v>48762.46875</v>
          </cell>
        </row>
        <row r="60">
          <cell r="B60" t="str">
            <v xml:space="preserve"> Administración Nacional</v>
          </cell>
          <cell r="C60">
            <v>2042.5195363966084</v>
          </cell>
          <cell r="D60">
            <v>1845.352776169492</v>
          </cell>
          <cell r="E60">
            <v>1976.2976334945122</v>
          </cell>
          <cell r="F60">
            <v>2142.0370434540546</v>
          </cell>
          <cell r="G60">
            <v>2556.2089730580942</v>
          </cell>
          <cell r="H60">
            <v>2987.0248864872328</v>
          </cell>
          <cell r="I60">
            <v>2117.4399587786261</v>
          </cell>
          <cell r="J60">
            <v>2406.9710677623402</v>
          </cell>
          <cell r="K60">
            <v>2130.4238514415038</v>
          </cell>
          <cell r="L60">
            <v>2224.7266012022797</v>
          </cell>
          <cell r="M60">
            <v>2146.3869201244197</v>
          </cell>
          <cell r="N60">
            <v>2177.1647615700003</v>
          </cell>
          <cell r="O60">
            <v>26752.554009939166</v>
          </cell>
          <cell r="W60" t="str">
            <v xml:space="preserve"> Administración Nacional</v>
          </cell>
          <cell r="Z60">
            <v>5864.1699460606123</v>
          </cell>
          <cell r="AB60">
            <v>7685.2709029993812</v>
          </cell>
          <cell r="AD60">
            <v>6654.8348779824701</v>
          </cell>
          <cell r="AF60">
            <v>6548.2782828966992</v>
          </cell>
          <cell r="AI60">
            <v>26752.554009939166</v>
          </cell>
        </row>
        <row r="61">
          <cell r="B61" t="str">
            <v xml:space="preserve"> Contribuciones Seguridad Social (4)</v>
          </cell>
          <cell r="C61">
            <v>884.6524494441328</v>
          </cell>
          <cell r="D61">
            <v>736.09333188025892</v>
          </cell>
          <cell r="E61">
            <v>708.91505574053394</v>
          </cell>
          <cell r="F61">
            <v>598.34339028018303</v>
          </cell>
          <cell r="G61">
            <v>652.4405342548049</v>
          </cell>
          <cell r="H61">
            <v>704.90132954233241</v>
          </cell>
          <cell r="I61">
            <v>967.47849480888272</v>
          </cell>
          <cell r="J61">
            <v>659.18744153905504</v>
          </cell>
          <cell r="K61">
            <v>828.65980662625009</v>
          </cell>
          <cell r="L61">
            <v>662.09779311658963</v>
          </cell>
          <cell r="M61">
            <v>644.95484594361005</v>
          </cell>
          <cell r="N61">
            <v>643.94456430999981</v>
          </cell>
          <cell r="O61">
            <v>8691.6690374866339</v>
          </cell>
          <cell r="W61" t="str">
            <v xml:space="preserve"> Contribuciones Seguridad Social (4)</v>
          </cell>
          <cell r="Z61">
            <v>2329.6608370649255</v>
          </cell>
          <cell r="AB61">
            <v>1955.6852540773202</v>
          </cell>
          <cell r="AD61">
            <v>2455.325742974188</v>
          </cell>
          <cell r="AF61">
            <v>1950.9972033701995</v>
          </cell>
          <cell r="AI61">
            <v>8691.6690374866339</v>
          </cell>
        </row>
        <row r="62">
          <cell r="B62" t="str">
            <v xml:space="preserve"> Provincias (5)</v>
          </cell>
          <cell r="C62">
            <v>1080.4478089057347</v>
          </cell>
          <cell r="D62">
            <v>1080.403598441666</v>
          </cell>
          <cell r="E62">
            <v>1086.1421932337373</v>
          </cell>
          <cell r="F62">
            <v>1087.3648085006962</v>
          </cell>
          <cell r="G62">
            <v>1091.6079398157949</v>
          </cell>
          <cell r="H62">
            <v>1093.6298933413796</v>
          </cell>
          <cell r="I62">
            <v>1088.9006959202402</v>
          </cell>
          <cell r="J62">
            <v>1091.2483831320246</v>
          </cell>
          <cell r="K62">
            <v>1092.9268588051266</v>
          </cell>
          <cell r="L62">
            <v>1090.9204772045414</v>
          </cell>
          <cell r="M62">
            <v>1096.4024999999999</v>
          </cell>
          <cell r="N62">
            <v>1097.5</v>
          </cell>
          <cell r="O62">
            <v>13077.495157300942</v>
          </cell>
          <cell r="W62" t="str">
            <v xml:space="preserve"> Provincias (5)</v>
          </cell>
          <cell r="Z62">
            <v>3246.9936005811378</v>
          </cell>
          <cell r="AB62">
            <v>3272.6026416578707</v>
          </cell>
          <cell r="AD62">
            <v>3273.0759378573912</v>
          </cell>
          <cell r="AF62">
            <v>3284.8229772045415</v>
          </cell>
          <cell r="AI62">
            <v>13077.495157300942</v>
          </cell>
        </row>
        <row r="63">
          <cell r="B63" t="str">
            <v xml:space="preserve"> No presupuestarios (6)</v>
          </cell>
          <cell r="C63">
            <v>39.093013659814787</v>
          </cell>
          <cell r="D63">
            <v>19.239551642773502</v>
          </cell>
          <cell r="E63">
            <v>2.0832157783663026</v>
          </cell>
          <cell r="F63">
            <v>28.879814854657674</v>
          </cell>
          <cell r="G63">
            <v>17.758148662843919</v>
          </cell>
          <cell r="H63">
            <v>21.707183231479373</v>
          </cell>
          <cell r="I63">
            <v>18.953321179193033</v>
          </cell>
          <cell r="J63">
            <v>27.329433310949277</v>
          </cell>
          <cell r="K63">
            <v>2.8879160733802887</v>
          </cell>
          <cell r="L63">
            <v>21.022211546604872</v>
          </cell>
          <cell r="M63">
            <v>29.134836</v>
          </cell>
          <cell r="N63">
            <v>12.691000000000001</v>
          </cell>
          <cell r="O63">
            <v>240.77964594006303</v>
          </cell>
          <cell r="W63" t="str">
            <v xml:space="preserve"> No presupuestarios (6)</v>
          </cell>
          <cell r="Z63">
            <v>60.415781080954595</v>
          </cell>
          <cell r="AB63">
            <v>68.345146748980966</v>
          </cell>
          <cell r="AD63">
            <v>49.170670563522599</v>
          </cell>
          <cell r="AF63">
            <v>62.848047546604874</v>
          </cell>
          <cell r="AI63">
            <v>240.77964594006303</v>
          </cell>
        </row>
        <row r="64">
          <cell r="B64">
            <v>240.779541015625</v>
          </cell>
          <cell r="W64">
            <v>240.779541015625</v>
          </cell>
        </row>
        <row r="65">
          <cell r="B65">
            <v>240.779541015625</v>
          </cell>
          <cell r="W65">
            <v>240.779541015625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3" refreshError="1">
        <row r="1">
          <cell r="A1" t="str">
            <v>MACROS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 CUADRO 16"/>
    </sheetNames>
    <definedNames>
      <definedName name="BORRA_CUADROS"/>
      <definedName name="TRANSFERENCIA"/>
    </definedNames>
    <sheetDataSet>
      <sheetData sheetId="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4"/>
      <sheetName val="Hoja5"/>
      <sheetName val="Hoja3"/>
      <sheetName val="Codigos"/>
      <sheetName val="Consolidado"/>
      <sheetName val="Base Datos"/>
      <sheetName val="bop1actual"/>
      <sheetName val="Serie Precios"/>
      <sheetName val="Precios Niquel"/>
    </sheetNames>
    <sheetDataSet>
      <sheetData sheetId="0" refreshError="1">
        <row r="2">
          <cell r="B2" t="str">
            <v>Sistema de Análisis y Calificación de Riesgo Bancario</v>
          </cell>
        </row>
        <row r="3">
          <cell r="B3" t="str">
            <v>MDBC-97</v>
          </cell>
        </row>
        <row r="4">
          <cell r="B4" t="str">
            <v>Banco Del Caribe, C.A.</v>
          </cell>
        </row>
        <row r="5">
          <cell r="B5" t="str">
            <v>Módulo de Rentabilidad y Beneficios</v>
          </cell>
        </row>
        <row r="9">
          <cell r="B9" t="str">
            <v>Descomposición de la Rentabilidad Patrimonial</v>
          </cell>
          <cell r="F9" t="str">
            <v xml:space="preserve">Estrato de </v>
          </cell>
        </row>
        <row r="10">
          <cell r="B10" t="str">
            <v>Módulo I</v>
          </cell>
          <cell r="F10" t="str">
            <v>Comparación</v>
          </cell>
        </row>
        <row r="11">
          <cell r="F11" t="str">
            <v>Medianos</v>
          </cell>
          <cell r="G11" t="str">
            <v>Privada</v>
          </cell>
        </row>
        <row r="12">
          <cell r="C12" t="str">
            <v>Dic-97</v>
          </cell>
          <cell r="D12">
            <v>35796</v>
          </cell>
          <cell r="E12">
            <v>35827</v>
          </cell>
          <cell r="F12">
            <v>35765</v>
          </cell>
        </row>
        <row r="14">
          <cell r="B14" t="str">
            <v>1.- Margen de Beneficio Neto s/</v>
          </cell>
        </row>
        <row r="15">
          <cell r="B15" t="str">
            <v xml:space="preserve">    Ingresos Ordinarios</v>
          </cell>
          <cell r="C15">
            <v>0.25336624760865417</v>
          </cell>
          <cell r="D15">
            <v>0.22026846883764847</v>
          </cell>
          <cell r="E15">
            <v>0.23861228584459271</v>
          </cell>
          <cell r="F15">
            <v>0.27354807841473588</v>
          </cell>
          <cell r="G15">
            <v>0.23491598804769567</v>
          </cell>
        </row>
        <row r="16">
          <cell r="B16" t="str">
            <v>2.- Ingresos Ordinario s/</v>
          </cell>
        </row>
        <row r="17">
          <cell r="B17" t="str">
            <v xml:space="preserve">    Activo Total Promedio</v>
          </cell>
          <cell r="C17">
            <v>0.22606305209805885</v>
          </cell>
          <cell r="D17">
            <v>0.22377335463277703</v>
          </cell>
          <cell r="E17">
            <v>0.2306517182511115</v>
          </cell>
          <cell r="F17">
            <v>0.22732543438318489</v>
          </cell>
          <cell r="G17">
            <v>0.21705756787147382</v>
          </cell>
        </row>
        <row r="18">
          <cell r="B18" t="str">
            <v>3.-Margen de Beneficio Neto s/</v>
          </cell>
        </row>
        <row r="19">
          <cell r="B19" t="str">
            <v xml:space="preserve">    Activo Total Promedio (1)*(2)</v>
          </cell>
          <cell r="C19">
            <v>5.7276747233044864E-2</v>
          </cell>
          <cell r="D19">
            <v>4.9290214191625908E-2</v>
          </cell>
          <cell r="E19">
            <v>5.5036333725880675E-2</v>
          </cell>
          <cell r="F19">
            <v>6.2184435750315362E-2</v>
          </cell>
          <cell r="G19">
            <v>5.0990293019757035E-2</v>
          </cell>
        </row>
        <row r="20">
          <cell r="B20" t="str">
            <v>4.-Apalancamiento Financiero</v>
          </cell>
          <cell r="C20">
            <v>8.8364482614785675</v>
          </cell>
          <cell r="D20">
            <v>9.5538651306099158</v>
          </cell>
          <cell r="E20">
            <v>9.3155947868143514</v>
          </cell>
          <cell r="F20">
            <v>8.1990483341031286</v>
          </cell>
          <cell r="G20">
            <v>10.53043398836321</v>
          </cell>
        </row>
        <row r="21">
          <cell r="B21" t="str">
            <v xml:space="preserve">5.-Utilidad Líquida s/ </v>
          </cell>
        </row>
        <row r="22">
          <cell r="B22" t="str">
            <v xml:space="preserve">   Margen de Beneficio</v>
          </cell>
          <cell r="C22">
            <v>0.9699012308891628</v>
          </cell>
          <cell r="D22">
            <v>1</v>
          </cell>
          <cell r="E22">
            <v>1</v>
          </cell>
          <cell r="F22">
            <v>0.98397773916135867</v>
          </cell>
          <cell r="G22">
            <v>0.94256048625898037</v>
          </cell>
        </row>
        <row r="23">
          <cell r="B23" t="str">
            <v xml:space="preserve">6.-Rentabilidad </v>
          </cell>
        </row>
        <row r="24">
          <cell r="B24" t="str">
            <v xml:space="preserve">    Patrimonial (ROE)</v>
          </cell>
          <cell r="C24">
            <v>0.49088933378525035</v>
          </cell>
          <cell r="D24">
            <v>0.47091205864566876</v>
          </cell>
          <cell r="E24">
            <v>0.51269618354218893</v>
          </cell>
          <cell r="F24">
            <v>0.5016841934765438</v>
          </cell>
          <cell r="G24">
            <v>0.50610777268866702</v>
          </cell>
        </row>
        <row r="26">
          <cell r="F26" t="str">
            <v xml:space="preserve">Estrato de </v>
          </cell>
        </row>
        <row r="27">
          <cell r="F27" t="str">
            <v>Comparación</v>
          </cell>
        </row>
        <row r="28">
          <cell r="F28" t="str">
            <v>Medianos</v>
          </cell>
          <cell r="G28" t="str">
            <v>Privada</v>
          </cell>
        </row>
        <row r="29">
          <cell r="C29" t="str">
            <v>Dic-97</v>
          </cell>
          <cell r="D29">
            <v>35796</v>
          </cell>
          <cell r="E29">
            <v>35827</v>
          </cell>
          <cell r="F29">
            <v>35765</v>
          </cell>
        </row>
        <row r="31">
          <cell r="B31" t="str">
            <v>1.- Margen de Utilidad Neta</v>
          </cell>
          <cell r="C31">
            <v>0.24574023542140205</v>
          </cell>
          <cell r="D31">
            <v>0.22026846883764847</v>
          </cell>
          <cell r="E31">
            <v>0.23861228584459271</v>
          </cell>
          <cell r="F31">
            <v>0.26916521975046587</v>
          </cell>
          <cell r="G31">
            <v>0.22142252792424486</v>
          </cell>
        </row>
        <row r="32">
          <cell r="B32" t="str">
            <v>2.- Intensidad del Activo</v>
          </cell>
          <cell r="C32">
            <v>0.22606305209805885</v>
          </cell>
          <cell r="D32">
            <v>0.22377335463277703</v>
          </cell>
          <cell r="E32">
            <v>0.2306517182511115</v>
          </cell>
          <cell r="F32">
            <v>0.22732543438318489</v>
          </cell>
          <cell r="G32">
            <v>0.21705756787147382</v>
          </cell>
        </row>
        <row r="33">
          <cell r="B33" t="str">
            <v>3.- Retorno de la Inversión (1)*(2)</v>
          </cell>
          <cell r="C33">
            <v>5.5552787642657663E-2</v>
          </cell>
          <cell r="D33">
            <v>4.9290214191625908E-2</v>
          </cell>
          <cell r="E33">
            <v>5.5036333725880675E-2</v>
          </cell>
          <cell r="F33">
            <v>6.1188100500620068E-2</v>
          </cell>
          <cell r="G33">
            <v>4.8061435383190083E-2</v>
          </cell>
        </row>
        <row r="34">
          <cell r="B34" t="str">
            <v>4.- Apalancamiento Financiero</v>
          </cell>
          <cell r="C34">
            <v>8.8364482614785675</v>
          </cell>
          <cell r="D34">
            <v>9.5538651306099158</v>
          </cell>
          <cell r="E34">
            <v>9.3155947868143514</v>
          </cell>
          <cell r="F34">
            <v>8.1990483341031286</v>
          </cell>
          <cell r="G34">
            <v>10.53043398836321</v>
          </cell>
        </row>
        <row r="35">
          <cell r="B35" t="str">
            <v>5.- Rentabilidad Patrimonial (3)*(4)</v>
          </cell>
          <cell r="C35">
            <v>0.49088933378525035</v>
          </cell>
          <cell r="D35">
            <v>0.47091205864566876</v>
          </cell>
          <cell r="E35">
            <v>0.51269618354218893</v>
          </cell>
          <cell r="F35">
            <v>0.5016841934765438</v>
          </cell>
          <cell r="G35">
            <v>0.50610777268866702</v>
          </cell>
        </row>
        <row r="37">
          <cell r="B37" t="str">
            <v xml:space="preserve">Descomposición de la Rentabilidad </v>
          </cell>
        </row>
        <row r="38">
          <cell r="B38" t="str">
            <v>Sin Ingresos Extraordinarios</v>
          </cell>
          <cell r="F38" t="str">
            <v xml:space="preserve">Estrato de </v>
          </cell>
        </row>
        <row r="39">
          <cell r="F39" t="str">
            <v>Comparación</v>
          </cell>
        </row>
        <row r="40">
          <cell r="F40" t="str">
            <v>Medianos</v>
          </cell>
          <cell r="G40" t="str">
            <v>Privada</v>
          </cell>
        </row>
        <row r="41">
          <cell r="C41" t="str">
            <v>Dic-97</v>
          </cell>
          <cell r="D41">
            <v>35796</v>
          </cell>
          <cell r="E41">
            <v>35827</v>
          </cell>
          <cell r="F41">
            <v>35765</v>
          </cell>
        </row>
        <row r="42">
          <cell r="B42" t="str">
            <v>1.- Margen Total del Negocio s/</v>
          </cell>
        </row>
        <row r="43">
          <cell r="B43" t="str">
            <v xml:space="preserve">    Ingresos Ordinarios</v>
          </cell>
          <cell r="C43">
            <v>0.25669571877353525</v>
          </cell>
          <cell r="D43">
            <v>0.22167728835383735</v>
          </cell>
          <cell r="E43">
            <v>0.2400365828427104</v>
          </cell>
          <cell r="F43">
            <v>0.27394727869890678</v>
          </cell>
          <cell r="G43">
            <v>0.23361163628922754</v>
          </cell>
        </row>
        <row r="44">
          <cell r="B44" t="str">
            <v>2.- Ingresos Ordinarios s/</v>
          </cell>
        </row>
        <row r="45">
          <cell r="B45" t="str">
            <v xml:space="preserve">    Activo Total Promedio</v>
          </cell>
          <cell r="C45">
            <v>0.22606305209805885</v>
          </cell>
          <cell r="D45">
            <v>0.22377335463277703</v>
          </cell>
          <cell r="E45">
            <v>0.2306517182511115</v>
          </cell>
          <cell r="F45">
            <v>0.22732543438318489</v>
          </cell>
          <cell r="G45">
            <v>0.21705756787147382</v>
          </cell>
        </row>
        <row r="46">
          <cell r="B46" t="str">
            <v>3.- Margen Total del Negocio s/</v>
          </cell>
        </row>
        <row r="47">
          <cell r="B47" t="str">
            <v xml:space="preserve">    Activo Total Promedio (1)*(2)</v>
          </cell>
          <cell r="C47">
            <v>5.8029417646450365E-2</v>
          </cell>
          <cell r="D47">
            <v>4.9605470460835618E-2</v>
          </cell>
          <cell r="E47">
            <v>5.5364850275796421E-2</v>
          </cell>
          <cell r="F47">
            <v>6.22751841283204E-2</v>
          </cell>
          <cell r="G47">
            <v>5.070717359941506E-2</v>
          </cell>
        </row>
        <row r="49">
          <cell r="B49" t="str">
            <v>4.-Apalancamiento Financiero</v>
          </cell>
          <cell r="C49">
            <v>8.8364482614785675</v>
          </cell>
          <cell r="D49">
            <v>9.5538651306099158</v>
          </cell>
          <cell r="E49">
            <v>9.3155947868143514</v>
          </cell>
          <cell r="F49">
            <v>8.1990483341031286</v>
          </cell>
          <cell r="G49">
            <v>10.53043398836321</v>
          </cell>
        </row>
        <row r="50">
          <cell r="B50" t="str">
            <v>5.- Utilidad Líquida sin Ing. Ext.</v>
          </cell>
        </row>
        <row r="51">
          <cell r="B51" t="str">
            <v xml:space="preserve">    Margen Total del Negocio</v>
          </cell>
          <cell r="C51">
            <v>0.9569797802435992</v>
          </cell>
          <cell r="D51">
            <v>0.9936447277632694</v>
          </cell>
          <cell r="E51">
            <v>0.99406633363444019</v>
          </cell>
          <cell r="F51">
            <v>0.96849927388329471</v>
          </cell>
          <cell r="G51">
            <v>0.92269812979195165</v>
          </cell>
        </row>
        <row r="52">
          <cell r="B52" t="str">
            <v>6.- Rentabilidad Patrimonial</v>
          </cell>
        </row>
        <row r="53">
          <cell r="B53" t="str">
            <v xml:space="preserve">    Sin Ing. Extraord. (3*4*5)</v>
          </cell>
          <cell r="C53">
            <v>0.49071429880520617</v>
          </cell>
          <cell r="D53">
            <v>0.47091205864566882</v>
          </cell>
          <cell r="E53">
            <v>0.51269618354218893</v>
          </cell>
          <cell r="F53">
            <v>0.49451306072255885</v>
          </cell>
          <cell r="G53">
            <v>0.49269177721651353</v>
          </cell>
        </row>
        <row r="55">
          <cell r="B55" t="str">
            <v>Evolución de la Cuenta de Resultados</v>
          </cell>
        </row>
        <row r="56">
          <cell r="B56" t="str">
            <v>( % ATP)</v>
          </cell>
          <cell r="F56" t="str">
            <v xml:space="preserve">Estrato de </v>
          </cell>
        </row>
        <row r="57">
          <cell r="F57" t="str">
            <v>Comparación</v>
          </cell>
        </row>
        <row r="58">
          <cell r="F58" t="str">
            <v>Medianos</v>
          </cell>
          <cell r="G58" t="str">
            <v>Privada</v>
          </cell>
        </row>
        <row r="59">
          <cell r="C59" t="str">
            <v>Dic-97</v>
          </cell>
          <cell r="D59">
            <v>35796</v>
          </cell>
          <cell r="E59">
            <v>35827</v>
          </cell>
          <cell r="F59">
            <v>35765</v>
          </cell>
        </row>
        <row r="61">
          <cell r="B61" t="str">
            <v>1.-Margen Financiero Bruto</v>
          </cell>
          <cell r="C61">
            <v>0.17427387856428647</v>
          </cell>
          <cell r="D61">
            <v>0.15627607687336273</v>
          </cell>
          <cell r="E61">
            <v>0.16379779248655468</v>
          </cell>
          <cell r="F61">
            <v>0.14931109387022176</v>
          </cell>
          <cell r="G61">
            <v>0.1498012439973079</v>
          </cell>
        </row>
        <row r="62">
          <cell r="B62" t="str">
            <v>2.-Ingresos por Op. Acc. y Conexas</v>
          </cell>
          <cell r="C62">
            <v>1.3234403337585767E-2</v>
          </cell>
          <cell r="D62">
            <v>8.6240876875336089E-3</v>
          </cell>
          <cell r="E62">
            <v>1.0122991729181113E-2</v>
          </cell>
          <cell r="F62">
            <v>3.0169037002136873E-2</v>
          </cell>
          <cell r="G62">
            <v>2.0195818639643866E-2</v>
          </cell>
        </row>
        <row r="63">
          <cell r="B63" t="str">
            <v>3.-Ingresos Extraordinarios</v>
          </cell>
          <cell r="C63">
            <v>-8.2750060338585669E-4</v>
          </cell>
          <cell r="D63">
            <v>-3.1525626920970708E-4</v>
          </cell>
          <cell r="E63">
            <v>-3.2851654991572146E-4</v>
          </cell>
          <cell r="F63">
            <v>-9.0748378005016901E-5</v>
          </cell>
          <cell r="G63">
            <v>2.8312942376642036E-4</v>
          </cell>
        </row>
        <row r="64">
          <cell r="B64" t="str">
            <v>4.-Transferencias y Apartados</v>
          </cell>
          <cell r="C64">
            <v>1.3961590180326172E-2</v>
          </cell>
          <cell r="D64">
            <v>1.4609989225296872E-2</v>
          </cell>
          <cell r="E64">
            <v>1.3335604657719807E-2</v>
          </cell>
          <cell r="F64">
            <v>1.435583984163437E-2</v>
          </cell>
          <cell r="G64">
            <v>1.8443299449311303E-2</v>
          </cell>
        </row>
        <row r="65">
          <cell r="B65" t="str">
            <v>5.-ISLR</v>
          </cell>
          <cell r="C65">
            <v>1.7239595903872013E-3</v>
          </cell>
          <cell r="D65">
            <v>0</v>
          </cell>
          <cell r="E65">
            <v>0</v>
          </cell>
          <cell r="F65">
            <v>1.1580660795612631E-3</v>
          </cell>
          <cell r="G65">
            <v>2.8618296908735339E-3</v>
          </cell>
        </row>
        <row r="66">
          <cell r="B66" t="str">
            <v xml:space="preserve">6.-Productos Totales </v>
          </cell>
          <cell r="C66">
            <v>0.17099523152777302</v>
          </cell>
          <cell r="D66">
            <v>0.14997491906638977</v>
          </cell>
          <cell r="E66">
            <v>0.16025666300810026</v>
          </cell>
          <cell r="F66">
            <v>0.16387547657315799</v>
          </cell>
          <cell r="G66">
            <v>0.14897506292053336</v>
          </cell>
        </row>
        <row r="67">
          <cell r="B67" t="str">
            <v>7.-Costos de Transformación</v>
          </cell>
          <cell r="C67">
            <v>0.11544244388511532</v>
          </cell>
          <cell r="D67">
            <v>0.10068470487476382</v>
          </cell>
          <cell r="E67">
            <v>0.10522032928221957</v>
          </cell>
          <cell r="F67">
            <v>0.1026873429295294</v>
          </cell>
          <cell r="G67">
            <v>0.10091364829444906</v>
          </cell>
        </row>
        <row r="68">
          <cell r="B68" t="str">
            <v xml:space="preserve">8.-R.O.A. </v>
          </cell>
          <cell r="C68">
            <v>5.5552787642657697E-2</v>
          </cell>
          <cell r="D68">
            <v>4.929021419162595E-2</v>
          </cell>
          <cell r="E68">
            <v>5.5036333725880696E-2</v>
          </cell>
          <cell r="F68">
            <v>6.1188133643628587E-2</v>
          </cell>
          <cell r="G68">
            <v>4.8061414626084306E-2</v>
          </cell>
        </row>
        <row r="69">
          <cell r="B69" t="str">
            <v xml:space="preserve">9.-Apalancamiento (veces) </v>
          </cell>
          <cell r="C69">
            <v>8.8364482614785675</v>
          </cell>
          <cell r="D69">
            <v>9.5538651306099158</v>
          </cell>
          <cell r="E69">
            <v>9.3155947868143514</v>
          </cell>
          <cell r="F69">
            <v>8.1990483341031286</v>
          </cell>
          <cell r="G69">
            <v>10.53043398836321</v>
          </cell>
        </row>
        <row r="70">
          <cell r="B70" t="str">
            <v xml:space="preserve">10.-R.O.E. ( % sobre Patrimonio ) </v>
          </cell>
          <cell r="C70">
            <v>0.49088933378525068</v>
          </cell>
          <cell r="D70">
            <v>0.47091205864566921</v>
          </cell>
          <cell r="E70">
            <v>0.51269618354218904</v>
          </cell>
          <cell r="F70">
            <v>0.50168446521767252</v>
          </cell>
          <cell r="G70">
            <v>0.50610755410733488</v>
          </cell>
        </row>
        <row r="71">
          <cell r="B71" t="str">
            <v>11.- Inflación ( Variación IPC )</v>
          </cell>
          <cell r="C71">
            <v>0.376</v>
          </cell>
          <cell r="D71">
            <v>0.36799999999999999</v>
          </cell>
          <cell r="E71">
            <v>0.36699999999999999</v>
          </cell>
          <cell r="F71">
            <v>0.376</v>
          </cell>
          <cell r="G71">
            <v>0.376</v>
          </cell>
        </row>
        <row r="72">
          <cell r="B72" t="str">
            <v xml:space="preserve">12.- R.O.E.  Real </v>
          </cell>
          <cell r="C72">
            <v>0.11488933378525068</v>
          </cell>
          <cell r="D72">
            <v>0.10291205864566921</v>
          </cell>
          <cell r="E72">
            <v>0.14569618354218905</v>
          </cell>
          <cell r="F72">
            <v>0.12568446521767251</v>
          </cell>
          <cell r="G72">
            <v>0.13010755410733488</v>
          </cell>
        </row>
        <row r="73">
          <cell r="B73" t="str">
            <v>13.- Rentabilidad Operativa</v>
          </cell>
          <cell r="C73">
            <v>0.62949388278700613</v>
          </cell>
          <cell r="D73">
            <v>0.61049392526381918</v>
          </cell>
          <cell r="E73">
            <v>0.63692527277066069</v>
          </cell>
          <cell r="F73">
            <v>0.62827005730333274</v>
          </cell>
          <cell r="G73">
            <v>0.72817531918827771</v>
          </cell>
        </row>
        <row r="74">
          <cell r="B74" t="str">
            <v xml:space="preserve">14.- Eficiencia Media </v>
          </cell>
          <cell r="C74">
            <v>0.67512083731039707</v>
          </cell>
          <cell r="D74">
            <v>0.67134361866328773</v>
          </cell>
          <cell r="E74">
            <v>0.6565738191921614</v>
          </cell>
          <cell r="F74">
            <v>0.62661811929918187</v>
          </cell>
          <cell r="G74">
            <v>0.67738617669373735</v>
          </cell>
        </row>
      </sheetData>
      <sheetData sheetId="1" refreshError="1">
        <row r="2">
          <cell r="B2" t="str">
            <v>Sistema de Análisis y Calificación de Riesgo Bancario</v>
          </cell>
        </row>
        <row r="3">
          <cell r="B3" t="str">
            <v>MDBC-98</v>
          </cell>
        </row>
        <row r="4">
          <cell r="B4" t="str">
            <v>Banco Del Caribe, C.A.</v>
          </cell>
        </row>
        <row r="6">
          <cell r="B6" t="str">
            <v>Módulo de Gestión Administrativa</v>
          </cell>
        </row>
        <row r="8">
          <cell r="F8" t="str">
            <v>Estrato de Comparación</v>
          </cell>
        </row>
        <row r="9">
          <cell r="F9" t="str">
            <v>Medianos</v>
          </cell>
          <cell r="G9" t="str">
            <v>Privada</v>
          </cell>
        </row>
        <row r="10">
          <cell r="C10" t="str">
            <v>Dic-97</v>
          </cell>
          <cell r="D10">
            <v>35796</v>
          </cell>
          <cell r="E10">
            <v>35827</v>
          </cell>
          <cell r="F10">
            <v>35765</v>
          </cell>
        </row>
        <row r="12">
          <cell r="B12" t="str">
            <v>1.- Costo Medio de Pasivo Oneroso</v>
          </cell>
          <cell r="C12">
            <v>7.9428936068693709E-2</v>
          </cell>
          <cell r="D12">
            <v>0.111187753056771</v>
          </cell>
          <cell r="E12">
            <v>0.10775144596507111</v>
          </cell>
          <cell r="F12">
            <v>8.9756297980370631E-2</v>
          </cell>
          <cell r="G12">
            <v>8.7147674832039973E-2</v>
          </cell>
        </row>
        <row r="13">
          <cell r="B13" t="str">
            <v>2.- Grado de Absorción del</v>
          </cell>
        </row>
        <row r="14">
          <cell r="B14" t="str">
            <v xml:space="preserve">     Margen Financiero</v>
          </cell>
          <cell r="C14">
            <v>0.65718625219207105</v>
          </cell>
          <cell r="D14">
            <v>0.64427458693087747</v>
          </cell>
          <cell r="E14">
            <v>0.64063559569085426</v>
          </cell>
          <cell r="F14">
            <v>0.71665754540581927</v>
          </cell>
          <cell r="G14">
            <v>0.66273768477185169</v>
          </cell>
        </row>
        <row r="15">
          <cell r="B15" t="str">
            <v>3.- Gastos de Personal como %</v>
          </cell>
        </row>
        <row r="16">
          <cell r="B16" t="str">
            <v xml:space="preserve">     Activo Total Promedio</v>
          </cell>
          <cell r="C16">
            <v>5.198822880391684E-2</v>
          </cell>
          <cell r="D16">
            <v>4.7094148063365517E-2</v>
          </cell>
          <cell r="E16">
            <v>4.650481795607754E-2</v>
          </cell>
          <cell r="F16">
            <v>3.9516345591179697E-2</v>
          </cell>
          <cell r="G16">
            <v>3.9281054593239169E-2</v>
          </cell>
        </row>
        <row r="17">
          <cell r="B17" t="str">
            <v>4.- Gastos Operativos como %</v>
          </cell>
        </row>
        <row r="18">
          <cell r="B18" t="str">
            <v xml:space="preserve">     Activo Total Promedio</v>
          </cell>
          <cell r="C18">
            <v>5.3443254146122818E-2</v>
          </cell>
          <cell r="D18">
            <v>4.2717110573910817E-2</v>
          </cell>
          <cell r="E18">
            <v>4.7632756970602375E-2</v>
          </cell>
          <cell r="F18">
            <v>5.1599680050457702E-2</v>
          </cell>
          <cell r="G18">
            <v>5.0993076472617145E-2</v>
          </cell>
        </row>
        <row r="19">
          <cell r="B19" t="str">
            <v xml:space="preserve">5.- Gastos por Aporte a FOGADE </v>
          </cell>
        </row>
        <row r="20">
          <cell r="B20" t="str">
            <v xml:space="preserve">     como % Activo Total Promedio</v>
          </cell>
          <cell r="C20">
            <v>9.7990380305485649E-3</v>
          </cell>
          <cell r="D20">
            <v>1.0721822454205046E-2</v>
          </cell>
          <cell r="E20">
            <v>1.0837483204315778E-2</v>
          </cell>
          <cell r="F20">
            <v>1.1315608399616473E-2</v>
          </cell>
          <cell r="G20">
            <v>1.0423413249663612E-2</v>
          </cell>
        </row>
        <row r="21">
          <cell r="B21" t="str">
            <v>6.- Gastos por Aporte a SUDEBAN</v>
          </cell>
        </row>
        <row r="22">
          <cell r="B22" t="str">
            <v xml:space="preserve">     como % Activo Total Promedio</v>
          </cell>
          <cell r="C22">
            <v>2.1192290452711789E-4</v>
          </cell>
          <cell r="D22">
            <v>1.5162378328243634E-4</v>
          </cell>
          <cell r="E22">
            <v>2.4527115122387276E-4</v>
          </cell>
          <cell r="F22">
            <v>2.557582502031204E-4</v>
          </cell>
          <cell r="G22">
            <v>2.161314883464385E-4</v>
          </cell>
        </row>
        <row r="23">
          <cell r="B23" t="str">
            <v xml:space="preserve">7.- Gastos de Transformación </v>
          </cell>
        </row>
        <row r="24">
          <cell r="B24" t="str">
            <v xml:space="preserve">     como % Activo Total Promedio</v>
          </cell>
          <cell r="C24">
            <v>0.11544244388511532</v>
          </cell>
          <cell r="D24">
            <v>0.10068470487476382</v>
          </cell>
          <cell r="E24">
            <v>0.10522032928221957</v>
          </cell>
          <cell r="F24">
            <v>0.1026873429295294</v>
          </cell>
          <cell r="G24">
            <v>0.10091364829444906</v>
          </cell>
        </row>
        <row r="25">
          <cell r="B25" t="str">
            <v xml:space="preserve">8.- Ingresos Ordinario s/ </v>
          </cell>
        </row>
        <row r="26">
          <cell r="B26" t="str">
            <v xml:space="preserve">     Gastos de Transformación </v>
          </cell>
          <cell r="C26">
            <v>1.9582316909630713</v>
          </cell>
          <cell r="D26">
            <v>2.2225158718110802</v>
          </cell>
          <cell r="E26">
            <v>2.1920832202726026</v>
          </cell>
          <cell r="F26">
            <v>2.2137629419352112</v>
          </cell>
          <cell r="G26">
            <v>2.1509238001002235</v>
          </cell>
        </row>
        <row r="27">
          <cell r="B27" t="str">
            <v>9.- Intensidad de los Activos</v>
          </cell>
        </row>
        <row r="28">
          <cell r="B28" t="str">
            <v xml:space="preserve">      Fijos</v>
          </cell>
          <cell r="C28">
            <v>5.5549846330464705</v>
          </cell>
          <cell r="D28">
            <v>6.1783544327629691</v>
          </cell>
          <cell r="E28">
            <v>6.2549821841765629</v>
          </cell>
          <cell r="F28">
            <v>3.6845232074339318</v>
          </cell>
          <cell r="G28">
            <v>5.0877955706736993</v>
          </cell>
        </row>
        <row r="31">
          <cell r="B31" t="str">
            <v>Módulo de Intermediación</v>
          </cell>
        </row>
        <row r="32">
          <cell r="F32" t="str">
            <v>Estrato de Comparación</v>
          </cell>
        </row>
        <row r="33">
          <cell r="F33" t="str">
            <v>Medianos</v>
          </cell>
          <cell r="G33" t="str">
            <v>Privada</v>
          </cell>
        </row>
        <row r="34">
          <cell r="C34" t="str">
            <v>Dic-97</v>
          </cell>
          <cell r="D34">
            <v>35796</v>
          </cell>
          <cell r="E34">
            <v>35827</v>
          </cell>
          <cell r="F34">
            <v>35827</v>
          </cell>
        </row>
        <row r="35">
          <cell r="B35" t="str">
            <v>1.- Coeficiente de Intermediación</v>
          </cell>
        </row>
        <row r="36">
          <cell r="B36" t="str">
            <v xml:space="preserve">    en Operaciones Activas</v>
          </cell>
          <cell r="C36">
            <v>0.86993364506930981</v>
          </cell>
          <cell r="D36">
            <v>0.84723479834144344</v>
          </cell>
          <cell r="E36">
            <v>0.88385736866363851</v>
          </cell>
          <cell r="F36">
            <v>0.84912183910558947</v>
          </cell>
          <cell r="G36">
            <v>0.8478424030231807</v>
          </cell>
        </row>
        <row r="37">
          <cell r="B37" t="str">
            <v>2.- Coeficiente de Intermediación</v>
          </cell>
        </row>
        <row r="38">
          <cell r="B38" t="str">
            <v xml:space="preserve">     en Créditos</v>
          </cell>
          <cell r="C38">
            <v>0.80304878838584481</v>
          </cell>
          <cell r="D38">
            <v>0.7768716280300918</v>
          </cell>
          <cell r="E38">
            <v>0.80436226775265995</v>
          </cell>
          <cell r="F38">
            <v>0.65204901466779508</v>
          </cell>
          <cell r="G38">
            <v>0.67855475985163582</v>
          </cell>
        </row>
        <row r="39">
          <cell r="B39" t="str">
            <v>3.- Coeficiente de Intermediación</v>
          </cell>
        </row>
        <row r="40">
          <cell r="B40" t="str">
            <v xml:space="preserve">     Inversiones</v>
          </cell>
          <cell r="C40">
            <v>6.6884856683465055E-2</v>
          </cell>
          <cell r="D40">
            <v>7.0363170311351531E-2</v>
          </cell>
          <cell r="E40">
            <v>7.9495100910978569E-2</v>
          </cell>
          <cell r="F40">
            <v>0.19707282443779436</v>
          </cell>
          <cell r="G40">
            <v>0.16928764317154493</v>
          </cell>
        </row>
        <row r="41">
          <cell r="B41" t="str">
            <v>4.- Coeficiente de Intermediación</v>
          </cell>
        </row>
        <row r="42">
          <cell r="B42" t="str">
            <v xml:space="preserve">     Inversiones Temporales</v>
          </cell>
          <cell r="C42">
            <v>0</v>
          </cell>
          <cell r="D42">
            <v>1.5600599349475912E-7</v>
          </cell>
          <cell r="E42">
            <v>2.7694675546169078E-3</v>
          </cell>
          <cell r="F42">
            <v>7.8742415426164253E-2</v>
          </cell>
          <cell r="G42">
            <v>9.092026033060549E-2</v>
          </cell>
        </row>
        <row r="43">
          <cell r="B43" t="str">
            <v>5.- Coeficiente de Intermediación</v>
          </cell>
        </row>
        <row r="44">
          <cell r="B44" t="str">
            <v xml:space="preserve">     Inversiones Permanentes</v>
          </cell>
          <cell r="C44">
            <v>6.6884856683465055E-2</v>
          </cell>
          <cell r="D44">
            <v>7.0363014305358032E-2</v>
          </cell>
          <cell r="E44">
            <v>7.6725633356361678E-2</v>
          </cell>
          <cell r="F44">
            <v>0.11833040901163011</v>
          </cell>
          <cell r="G44">
            <v>7.8367382840939442E-2</v>
          </cell>
        </row>
        <row r="45">
          <cell r="B45" t="str">
            <v>6.- Coeficiente de Intermediación</v>
          </cell>
        </row>
        <row r="46">
          <cell r="B46" t="str">
            <v xml:space="preserve">     Valores de la Nación</v>
          </cell>
          <cell r="C46">
            <v>5.0251416929769935E-2</v>
          </cell>
          <cell r="D46">
            <v>5.3285865368166055E-2</v>
          </cell>
          <cell r="E46">
            <v>5.7864346783589343E-2</v>
          </cell>
          <cell r="F46">
            <v>9.9338589287740503E-2</v>
          </cell>
          <cell r="G46">
            <v>8.9372943361617302E-2</v>
          </cell>
        </row>
        <row r="47">
          <cell r="B47" t="str">
            <v>7.- Coeficiente de Intermediación</v>
          </cell>
        </row>
        <row r="48">
          <cell r="B48" t="str">
            <v xml:space="preserve">     Valores Privados</v>
          </cell>
          <cell r="C48">
            <v>1.663343975369512E-2</v>
          </cell>
          <cell r="D48">
            <v>1.7077304943185476E-2</v>
          </cell>
          <cell r="E48">
            <v>2.1630754127389226E-2</v>
          </cell>
          <cell r="F48">
            <v>9.7734235150053861E-2</v>
          </cell>
          <cell r="G48">
            <v>7.9914699809927631E-2</v>
          </cell>
        </row>
        <row r="50">
          <cell r="B50" t="str">
            <v>Módulo de Liquidez</v>
          </cell>
        </row>
        <row r="51">
          <cell r="F51" t="str">
            <v>Estrato de Comparación</v>
          </cell>
        </row>
        <row r="52">
          <cell r="F52" t="str">
            <v>Medianos</v>
          </cell>
          <cell r="G52" t="str">
            <v>Privada</v>
          </cell>
        </row>
        <row r="53">
          <cell r="C53" t="str">
            <v>Dic-97</v>
          </cell>
          <cell r="D53">
            <v>35796</v>
          </cell>
          <cell r="E53">
            <v>35827</v>
          </cell>
          <cell r="F53">
            <v>35827</v>
          </cell>
        </row>
        <row r="55">
          <cell r="B55" t="str">
            <v>1.- Coef. de Liquidez Total</v>
          </cell>
          <cell r="C55">
            <v>0.47292209026773974</v>
          </cell>
          <cell r="D55">
            <v>0.47322517172380946</v>
          </cell>
          <cell r="E55">
            <v>0.48418152608480997</v>
          </cell>
          <cell r="F55">
            <v>0.49640275158053537</v>
          </cell>
          <cell r="G55">
            <v>0.46170845672495192</v>
          </cell>
        </row>
        <row r="57">
          <cell r="B57" t="str">
            <v>2.- Coef. de Liquidez Mínima</v>
          </cell>
          <cell r="C57">
            <v>0.23747090288715408</v>
          </cell>
          <cell r="D57">
            <v>0.22477854220492283</v>
          </cell>
          <cell r="E57">
            <v>0.21319286014622202</v>
          </cell>
          <cell r="F57">
            <v>0.21228938371399977</v>
          </cell>
          <cell r="G57">
            <v>0.19238826400006445</v>
          </cell>
        </row>
        <row r="59">
          <cell r="B59" t="str">
            <v xml:space="preserve">3.- Coef. de Liquidez Adicional </v>
          </cell>
          <cell r="C59">
            <v>0.23545118738058565</v>
          </cell>
          <cell r="D59">
            <v>0.24844662951888663</v>
          </cell>
          <cell r="E59">
            <v>0.27098866593858795</v>
          </cell>
          <cell r="F59">
            <v>0.28411336786653563</v>
          </cell>
          <cell r="G59">
            <v>0.2693201927248875</v>
          </cell>
        </row>
        <row r="61">
          <cell r="B61" t="str">
            <v>4.- Coef. de Liquidez Restringida</v>
          </cell>
          <cell r="C61">
            <v>0.28672448867265143</v>
          </cell>
          <cell r="D61">
            <v>0.31078414300572776</v>
          </cell>
          <cell r="E61">
            <v>0.29852400119681644</v>
          </cell>
          <cell r="F61">
            <v>0.34834265647052032</v>
          </cell>
          <cell r="G61">
            <v>0.31670788775722186</v>
          </cell>
        </row>
        <row r="63">
          <cell r="B63" t="str">
            <v>5.- Prueba Acida de Liquidez</v>
          </cell>
          <cell r="C63">
            <v>0.21652890426282037</v>
          </cell>
          <cell r="D63">
            <v>0.24032814807876218</v>
          </cell>
          <cell r="E63">
            <v>0.22595773301277966</v>
          </cell>
          <cell r="F63">
            <v>0.22429249235926987</v>
          </cell>
          <cell r="G63">
            <v>0.21556491468711805</v>
          </cell>
        </row>
        <row r="65">
          <cell r="B65" t="str">
            <v>Mezcla de Depósitos</v>
          </cell>
        </row>
        <row r="66">
          <cell r="B66" t="str">
            <v>Cifras como % del Total de los Depósitos</v>
          </cell>
        </row>
        <row r="67">
          <cell r="F67" t="str">
            <v>Estrato de Comparación</v>
          </cell>
        </row>
        <row r="68">
          <cell r="F68" t="str">
            <v>Medianos</v>
          </cell>
          <cell r="G68" t="str">
            <v>Privada</v>
          </cell>
        </row>
        <row r="69">
          <cell r="C69" t="str">
            <v>Dic-97</v>
          </cell>
          <cell r="D69">
            <v>35796</v>
          </cell>
          <cell r="E69">
            <v>35827</v>
          </cell>
          <cell r="F69">
            <v>35827</v>
          </cell>
        </row>
        <row r="71">
          <cell r="B71" t="str">
            <v>% Dep. a la Vista</v>
          </cell>
          <cell r="C71">
            <v>0.42187434337929214</v>
          </cell>
          <cell r="D71">
            <v>0.45724441372906482</v>
          </cell>
          <cell r="E71">
            <v>0.46672827992052834</v>
          </cell>
          <cell r="F71">
            <v>0.5265056708142728</v>
          </cell>
          <cell r="G71">
            <v>0.55519116757222697</v>
          </cell>
        </row>
        <row r="73">
          <cell r="B73" t="str">
            <v>% Dep. de Ahorro</v>
          </cell>
          <cell r="C73">
            <v>0.27075333024959136</v>
          </cell>
          <cell r="D73">
            <v>0.27843514601342567</v>
          </cell>
          <cell r="E73">
            <v>0.28700782428683086</v>
          </cell>
          <cell r="F73">
            <v>0.23989577391546918</v>
          </cell>
          <cell r="G73">
            <v>0.26865041837366826</v>
          </cell>
        </row>
        <row r="75">
          <cell r="B75" t="str">
            <v>% Dep. a Plazo</v>
          </cell>
          <cell r="C75">
            <v>0.30737232637111656</v>
          </cell>
          <cell r="D75">
            <v>0.26432044025750967</v>
          </cell>
          <cell r="E75">
            <v>0.24626389579264074</v>
          </cell>
          <cell r="F75">
            <v>0.23359854167397889</v>
          </cell>
          <cell r="G75">
            <v>0.17615842069729767</v>
          </cell>
        </row>
      </sheetData>
      <sheetData sheetId="2" refreshError="1"/>
      <sheetData sheetId="3" refreshError="1">
        <row r="1">
          <cell r="Y1" t="str">
            <v>Sistema de Análisis y Calificación de Riesgo Bancario</v>
          </cell>
        </row>
        <row r="2">
          <cell r="K2" t="str">
            <v>Sistema de Análisis y Calificación de Riesgo Bancario</v>
          </cell>
          <cell r="Y2" t="str">
            <v>MDBC-98</v>
          </cell>
        </row>
        <row r="3">
          <cell r="K3" t="str">
            <v>MDBC-98</v>
          </cell>
          <cell r="Y3" t="str">
            <v>Banco Del Caribe, C.A.</v>
          </cell>
        </row>
        <row r="4">
          <cell r="K4" t="str">
            <v>Banco Del Caribe, C.A.</v>
          </cell>
          <cell r="Y4" t="str">
            <v>Flujo de Caja Libre</v>
          </cell>
        </row>
        <row r="5">
          <cell r="K5" t="str">
            <v>Estado de Origen y Aplicación de Fondos</v>
          </cell>
          <cell r="Y5" t="str">
            <v>Millones de Bolívares</v>
          </cell>
        </row>
        <row r="6">
          <cell r="K6" t="str">
            <v>( Cifras en MM Bs. )</v>
          </cell>
          <cell r="AD6" t="str">
            <v xml:space="preserve">Estrato de </v>
          </cell>
        </row>
        <row r="7">
          <cell r="L7" t="str">
            <v>Ene-98/Dic-97</v>
          </cell>
          <cell r="Q7" t="str">
            <v>Feb-98/Jan-98</v>
          </cell>
          <cell r="AD7" t="str">
            <v>Comparación</v>
          </cell>
        </row>
        <row r="8">
          <cell r="K8" t="str">
            <v>Banca</v>
          </cell>
          <cell r="AD8" t="str">
            <v>Bancos</v>
          </cell>
          <cell r="AE8" t="str">
            <v>Banca</v>
          </cell>
        </row>
        <row r="9">
          <cell r="K9" t="str">
            <v>Privada</v>
          </cell>
          <cell r="AD9" t="str">
            <v>Medianos</v>
          </cell>
          <cell r="AE9" t="str">
            <v>Privada</v>
          </cell>
        </row>
        <row r="10">
          <cell r="L10" t="str">
            <v>ORIGEN</v>
          </cell>
          <cell r="N10" t="str">
            <v>APLICACION</v>
          </cell>
          <cell r="Q10" t="str">
            <v>ORIGEN</v>
          </cell>
          <cell r="S10" t="str">
            <v>APLICACION</v>
          </cell>
          <cell r="Z10">
            <v>35217</v>
          </cell>
          <cell r="AA10">
            <v>35400</v>
          </cell>
          <cell r="AB10">
            <v>35582</v>
          </cell>
          <cell r="AC10" t="str">
            <v>Dic-97</v>
          </cell>
          <cell r="AD10">
            <v>35765</v>
          </cell>
        </row>
        <row r="11">
          <cell r="J11" t="str">
            <v>% ATP</v>
          </cell>
          <cell r="K11" t="str">
            <v>MM Bs.</v>
          </cell>
          <cell r="L11" t="str">
            <v>MMBs</v>
          </cell>
          <cell r="M11" t="str">
            <v>%</v>
          </cell>
          <cell r="N11" t="str">
            <v>MMBs</v>
          </cell>
          <cell r="O11" t="str">
            <v>%</v>
          </cell>
          <cell r="Q11" t="str">
            <v>MMBs</v>
          </cell>
          <cell r="R11" t="str">
            <v>%</v>
          </cell>
          <cell r="S11" t="str">
            <v>MMBs</v>
          </cell>
          <cell r="T11" t="str">
            <v>%</v>
          </cell>
        </row>
        <row r="12">
          <cell r="K12" t="str">
            <v>Activo</v>
          </cell>
          <cell r="Y12" t="str">
            <v>FLUJO DE CAJA OPERATIVO</v>
          </cell>
        </row>
        <row r="13">
          <cell r="J13">
            <v>0.20036715806393793</v>
          </cell>
          <cell r="K13" t="str">
            <v>Disponibilidades</v>
          </cell>
          <cell r="L13">
            <v>0</v>
          </cell>
          <cell r="M13">
            <v>0</v>
          </cell>
          <cell r="N13">
            <v>5389.8155354400078</v>
          </cell>
          <cell r="O13">
            <v>0.41344836629794229</v>
          </cell>
          <cell r="Q13">
            <v>331.15043179999338</v>
          </cell>
          <cell r="R13">
            <v>1.2606934388546067E-2</v>
          </cell>
          <cell r="S13">
            <v>0</v>
          </cell>
          <cell r="T13">
            <v>0</v>
          </cell>
        </row>
        <row r="14">
          <cell r="J14">
            <v>5.1056064193716166E-2</v>
          </cell>
          <cell r="K14" t="str">
            <v>Inversiones Temporales</v>
          </cell>
          <cell r="L14">
            <v>0</v>
          </cell>
          <cell r="M14">
            <v>0</v>
          </cell>
          <cell r="N14">
            <v>5.192534999999765E-2</v>
          </cell>
          <cell r="O14">
            <v>3.9831513686850633E-6</v>
          </cell>
          <cell r="Q14">
            <v>0</v>
          </cell>
          <cell r="R14">
            <v>0</v>
          </cell>
          <cell r="S14">
            <v>852.64795847999994</v>
          </cell>
          <cell r="T14">
            <v>3.2460404205595171E-2</v>
          </cell>
          <cell r="Y14" t="str">
            <v>Ingresos Financieros</v>
          </cell>
          <cell r="Z14">
            <v>32942.408719239997</v>
          </cell>
          <cell r="AA14">
            <v>30907.54</v>
          </cell>
          <cell r="AB14">
            <v>26966.33</v>
          </cell>
          <cell r="AC14">
            <v>34782.453000000001</v>
          </cell>
          <cell r="AD14">
            <v>164750.95000000001</v>
          </cell>
          <cell r="AE14">
            <v>488961.07</v>
          </cell>
        </row>
        <row r="15">
          <cell r="J15">
            <v>0.14931109387022176</v>
          </cell>
          <cell r="K15" t="str">
            <v>Cartera de Créditos</v>
          </cell>
          <cell r="L15">
            <v>7763.5845867899479</v>
          </cell>
          <cell r="M15">
            <v>0.5955291231787142</v>
          </cell>
          <cell r="N15">
            <v>0</v>
          </cell>
          <cell r="O15">
            <v>0</v>
          </cell>
          <cell r="Q15">
            <v>7989.8031037300534</v>
          </cell>
          <cell r="R15">
            <v>0.30417270772868288</v>
          </cell>
          <cell r="S15">
            <v>0</v>
          </cell>
          <cell r="T15">
            <v>0</v>
          </cell>
          <cell r="Y15" t="str">
            <v>Otros Ingresos</v>
          </cell>
          <cell r="Z15">
            <v>1954.98246612</v>
          </cell>
          <cell r="AA15">
            <v>1320.63</v>
          </cell>
          <cell r="AB15">
            <v>1408.28</v>
          </cell>
          <cell r="AC15">
            <v>2435.8390000000004</v>
          </cell>
          <cell r="AD15">
            <v>28983.16</v>
          </cell>
          <cell r="AE15">
            <v>49961.08</v>
          </cell>
        </row>
        <row r="16">
          <cell r="J16">
            <v>2.9741830674038352E-3</v>
          </cell>
          <cell r="K16" t="str">
            <v>Otras Cuentas por Cobrar</v>
          </cell>
          <cell r="L16">
            <v>0</v>
          </cell>
          <cell r="M16">
            <v>0</v>
          </cell>
          <cell r="N16">
            <v>1213.2993091600001</v>
          </cell>
          <cell r="O16">
            <v>9.3071203254393373E-2</v>
          </cell>
          <cell r="Q16">
            <v>0</v>
          </cell>
          <cell r="R16">
            <v>0</v>
          </cell>
          <cell r="S16">
            <v>24.916666189999887</v>
          </cell>
          <cell r="T16">
            <v>9.4858029968795726E-4</v>
          </cell>
          <cell r="Y16" t="str">
            <v>Egresos Financieros</v>
          </cell>
          <cell r="Z16">
            <v>-15453.381141000002</v>
          </cell>
          <cell r="AA16">
            <v>-6715.41</v>
          </cell>
          <cell r="AB16">
            <v>-5089.2</v>
          </cell>
          <cell r="AC16">
            <v>-6114.93</v>
          </cell>
          <cell r="AD16">
            <v>-40718.400000000001</v>
          </cell>
          <cell r="AE16">
            <v>-122850.12</v>
          </cell>
        </row>
        <row r="17">
          <cell r="J17">
            <v>1.0408300912164806E-2</v>
          </cell>
          <cell r="K17" t="str">
            <v>Bienes Realizables</v>
          </cell>
          <cell r="L17">
            <v>0</v>
          </cell>
          <cell r="M17">
            <v>0</v>
          </cell>
          <cell r="N17">
            <v>128.56515063999996</v>
          </cell>
          <cell r="O17">
            <v>9.8621281462125988E-3</v>
          </cell>
          <cell r="Q17">
            <v>0</v>
          </cell>
          <cell r="R17">
            <v>0</v>
          </cell>
          <cell r="S17">
            <v>143.68565438999997</v>
          </cell>
          <cell r="T17">
            <v>5.4701291120891737E-3</v>
          </cell>
          <cell r="Y17" t="str">
            <v>Sueldos y Otros Gastos de Personal</v>
          </cell>
          <cell r="Z17">
            <v>-3891.3943560000002</v>
          </cell>
          <cell r="AA17">
            <v>-5943.98</v>
          </cell>
          <cell r="AB17">
            <v>-6825.64</v>
          </cell>
          <cell r="AC17">
            <v>-8252.5059999999994</v>
          </cell>
          <cell r="AD17">
            <v>-33887.300000000003</v>
          </cell>
          <cell r="AE17">
            <v>-93230.35</v>
          </cell>
        </row>
        <row r="18">
          <cell r="J18">
            <v>0.14187697602546076</v>
          </cell>
          <cell r="K18" t="str">
            <v>Inversiones Permanentes</v>
          </cell>
          <cell r="L18">
            <v>0</v>
          </cell>
          <cell r="M18">
            <v>0</v>
          </cell>
          <cell r="N18">
            <v>1148.5438115700017</v>
          </cell>
          <cell r="O18">
            <v>8.8103861698573413E-2</v>
          </cell>
          <cell r="Q18">
            <v>0</v>
          </cell>
          <cell r="R18">
            <v>0</v>
          </cell>
          <cell r="S18">
            <v>203.52343829000165</v>
          </cell>
          <cell r="T18">
            <v>7.7481603122385497E-3</v>
          </cell>
          <cell r="Y18" t="str">
            <v>Gastos Operativos Directos</v>
          </cell>
          <cell r="Z18">
            <v>-4775.0522940000001</v>
          </cell>
          <cell r="AA18">
            <v>-5618.15</v>
          </cell>
          <cell r="AB18">
            <v>-7816.23</v>
          </cell>
          <cell r="AC18">
            <v>-10587.396000000001</v>
          </cell>
          <cell r="AD18">
            <v>-55001.61</v>
          </cell>
          <cell r="AE18">
            <v>-149405.24</v>
          </cell>
        </row>
        <row r="19">
          <cell r="J19">
            <v>0.1026873429295294</v>
          </cell>
          <cell r="K19" t="str">
            <v>Bienes de Uso</v>
          </cell>
          <cell r="L19">
            <v>0</v>
          </cell>
          <cell r="M19">
            <v>0</v>
          </cell>
          <cell r="N19">
            <v>2751.4446526699994</v>
          </cell>
          <cell r="O19">
            <v>0.21106108161320442</v>
          </cell>
          <cell r="Q19">
            <v>0</v>
          </cell>
          <cell r="R19">
            <v>0</v>
          </cell>
          <cell r="S19">
            <v>54.758947899999839</v>
          </cell>
          <cell r="T19">
            <v>2.0846793392619322E-3</v>
          </cell>
          <cell r="Y19" t="str">
            <v>Impuesto Sobre La Renta</v>
          </cell>
          <cell r="Z19">
            <v>-200</v>
          </cell>
          <cell r="AA19">
            <v>-500</v>
          </cell>
          <cell r="AB19">
            <v>-500</v>
          </cell>
          <cell r="AC19">
            <v>0</v>
          </cell>
          <cell r="AD19">
            <v>-558.69000000000005</v>
          </cell>
          <cell r="AE19">
            <v>-7978.49</v>
          </cell>
        </row>
        <row r="20">
          <cell r="J20">
            <v>3.9189633095931382E-2</v>
          </cell>
          <cell r="K20" t="str">
            <v>Otros Activos</v>
          </cell>
          <cell r="L20">
            <v>0</v>
          </cell>
          <cell r="M20">
            <v>0</v>
          </cell>
          <cell r="N20">
            <v>117.27629387000002</v>
          </cell>
          <cell r="O20">
            <v>8.9961691243799699E-3</v>
          </cell>
          <cell r="Q20">
            <v>0</v>
          </cell>
          <cell r="R20">
            <v>0</v>
          </cell>
          <cell r="S20">
            <v>38.847343460000047</v>
          </cell>
          <cell r="T20">
            <v>1.4789227587821217E-3</v>
          </cell>
          <cell r="Y20" t="str">
            <v>UTIL. OPER. DESPUES DE IMPUESTOS</v>
          </cell>
          <cell r="Z20">
            <v>10577.563394359997</v>
          </cell>
          <cell r="AA20">
            <v>13450.63</v>
          </cell>
          <cell r="AB20">
            <v>8143.54</v>
          </cell>
          <cell r="AC20">
            <v>12263.46</v>
          </cell>
          <cell r="AD20">
            <v>63568.11</v>
          </cell>
          <cell r="AE20">
            <v>165457.95000000001</v>
          </cell>
        </row>
        <row r="21"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J22">
            <v>3.8727252868579693E-3</v>
          </cell>
          <cell r="K22" t="str">
            <v>Pasivo y Capital</v>
          </cell>
          <cell r="L22">
            <v>5.7580761636526227E-3</v>
          </cell>
          <cell r="Y22" t="str">
            <v>Flujo de Caja Operativo</v>
          </cell>
          <cell r="Z22">
            <v>10577.563394359997</v>
          </cell>
          <cell r="AA22">
            <v>13450.63</v>
          </cell>
          <cell r="AB22">
            <v>8143.54</v>
          </cell>
          <cell r="AC22">
            <v>12263.46</v>
          </cell>
          <cell r="AD22">
            <v>63568.11</v>
          </cell>
          <cell r="AE22">
            <v>165457.95000000001</v>
          </cell>
        </row>
        <row r="23">
          <cell r="J23">
            <v>6.2275184128320379E-2</v>
          </cell>
          <cell r="K23" t="str">
            <v>Captaciones del Público</v>
          </cell>
          <cell r="L23">
            <v>0</v>
          </cell>
          <cell r="M23">
            <v>0</v>
          </cell>
          <cell r="N23">
            <v>136.55104426003527</v>
          </cell>
          <cell r="O23">
            <v>1.0474719551043156E-2</v>
          </cell>
          <cell r="Q23">
            <v>0</v>
          </cell>
          <cell r="R23">
            <v>0</v>
          </cell>
          <cell r="S23">
            <v>24948.944115769933</v>
          </cell>
          <cell r="T23">
            <v>0.94980912397234507</v>
          </cell>
        </row>
        <row r="24">
          <cell r="J24">
            <v>8.7462989139328983E-4</v>
          </cell>
          <cell r="K24" t="str">
            <v>Oblig. con el B.C.V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Y24" t="str">
            <v>Cambios en el Balance</v>
          </cell>
        </row>
        <row r="25">
          <cell r="J25">
            <v>9.6537826939830664E-4</v>
          </cell>
          <cell r="K25" t="str">
            <v>Oblig. con el B.A.N.A.P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J26">
            <v>6.2184435750315362E-2</v>
          </cell>
          <cell r="K26" t="str">
            <v>Otros Financ. Obtenidos</v>
          </cell>
          <cell r="L26">
            <v>2105.8005905499995</v>
          </cell>
          <cell r="M26">
            <v>0.16153177250278214</v>
          </cell>
          <cell r="N26">
            <v>0</v>
          </cell>
          <cell r="O26">
            <v>0</v>
          </cell>
          <cell r="Q26">
            <v>6659.0669750500019</v>
          </cell>
          <cell r="R26">
            <v>0.25351143281641036</v>
          </cell>
          <cell r="S26">
            <v>0</v>
          </cell>
          <cell r="T26">
            <v>0</v>
          </cell>
          <cell r="Y26" t="str">
            <v>Fuentes de Flujo de Caja</v>
          </cell>
        </row>
        <row r="27">
          <cell r="K27" t="str">
            <v>Otras Oblig. p/ Intermed. Financ.</v>
          </cell>
          <cell r="L27">
            <v>0</v>
          </cell>
          <cell r="M27">
            <v>0</v>
          </cell>
          <cell r="N27">
            <v>1879.1546159</v>
          </cell>
          <cell r="O27">
            <v>0.1441484223080495</v>
          </cell>
          <cell r="Q27">
            <v>739.90087077999988</v>
          </cell>
          <cell r="R27">
            <v>2.8168109826247695E-2</v>
          </cell>
          <cell r="S27">
            <v>0</v>
          </cell>
          <cell r="T27">
            <v>0</v>
          </cell>
          <cell r="Y27" t="str">
            <v>Incremento Captaciones del Público</v>
          </cell>
          <cell r="Z27">
            <v>151949.49</v>
          </cell>
          <cell r="AA27">
            <v>29727.25</v>
          </cell>
          <cell r="AB27">
            <v>32845.33</v>
          </cell>
          <cell r="AC27">
            <v>118456.50099999999</v>
          </cell>
          <cell r="AD27">
            <v>416329.4</v>
          </cell>
          <cell r="AE27">
            <v>1255163.0900000001</v>
          </cell>
        </row>
        <row r="28">
          <cell r="J28">
            <v>1</v>
          </cell>
          <cell r="K28" t="str">
            <v>Otras Ctas. p/ Pagar y Prov.</v>
          </cell>
          <cell r="L28">
            <v>1501.8996041299997</v>
          </cell>
          <cell r="M28">
            <v>0.11520772967063396</v>
          </cell>
          <cell r="N28">
            <v>0</v>
          </cell>
          <cell r="O28">
            <v>0</v>
          </cell>
          <cell r="Q28">
            <v>2862.3558978200017</v>
          </cell>
          <cell r="R28">
            <v>0.1089702127348558</v>
          </cell>
          <cell r="S28">
            <v>0</v>
          </cell>
          <cell r="T28">
            <v>0</v>
          </cell>
          <cell r="Y28" t="str">
            <v>Incremento en las Oblig. con el BCV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K29" t="str">
            <v>Otros Pasivos</v>
          </cell>
          <cell r="L29">
            <v>0</v>
          </cell>
          <cell r="M29">
            <v>0</v>
          </cell>
          <cell r="N29">
            <v>271.54589619999933</v>
          </cell>
          <cell r="O29">
            <v>2.0830064854832724E-2</v>
          </cell>
          <cell r="Q29">
            <v>2981.7615253099993</v>
          </cell>
          <cell r="R29">
            <v>0.11351599847702495</v>
          </cell>
          <cell r="S29">
            <v>0</v>
          </cell>
          <cell r="T29">
            <v>0</v>
          </cell>
          <cell r="Y29" t="str">
            <v>Incremento Oblig. con el BANAP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-151.74</v>
          </cell>
          <cell r="AE29">
            <v>611.19000000000005</v>
          </cell>
        </row>
        <row r="30">
          <cell r="K30" t="str">
            <v>Oblig. Subordin.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Y30" t="str">
            <v>Incremento en Otros Financiamientos obtenidos</v>
          </cell>
          <cell r="Z30">
            <v>3854.16</v>
          </cell>
          <cell r="AA30">
            <v>6383.04</v>
          </cell>
          <cell r="AB30">
            <v>-4563.71</v>
          </cell>
          <cell r="AC30">
            <v>2227.5419999999995</v>
          </cell>
          <cell r="AD30">
            <v>-33898.699999999997</v>
          </cell>
          <cell r="AE30">
            <v>69763.48</v>
          </cell>
        </row>
        <row r="31">
          <cell r="K31" t="str">
            <v>Oblig. Convertibles en Capital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Y31" t="str">
            <v>Incremento por Otras Oblig. p/Intermed. Financ.</v>
          </cell>
          <cell r="Z31">
            <v>0</v>
          </cell>
          <cell r="AA31">
            <v>3060.15</v>
          </cell>
          <cell r="AB31">
            <v>-1289.3699999999999</v>
          </cell>
          <cell r="AC31">
            <v>2380.4830000000002</v>
          </cell>
          <cell r="AD31">
            <v>5376.75</v>
          </cell>
          <cell r="AE31">
            <v>20942.61</v>
          </cell>
        </row>
        <row r="32">
          <cell r="K32" t="str">
            <v>Gestión Operativa</v>
          </cell>
          <cell r="L32">
            <v>1665.16309237</v>
          </cell>
          <cell r="M32">
            <v>0.12773134693940222</v>
          </cell>
          <cell r="N32">
            <v>0</v>
          </cell>
          <cell r="O32">
            <v>0</v>
          </cell>
          <cell r="Q32">
            <v>2036.61871999</v>
          </cell>
          <cell r="R32">
            <v>7.7534304991955988E-2</v>
          </cell>
          <cell r="S32">
            <v>0</v>
          </cell>
          <cell r="T32">
            <v>0</v>
          </cell>
          <cell r="Y32" t="str">
            <v>Incremento en Otras Ctas p/pagar y prov.</v>
          </cell>
          <cell r="Z32">
            <v>302.35000000000002</v>
          </cell>
          <cell r="AA32">
            <v>7384.11</v>
          </cell>
          <cell r="AB32">
            <v>7336.28</v>
          </cell>
          <cell r="AC32">
            <v>-3581.0020000000004</v>
          </cell>
          <cell r="AD32">
            <v>-13814.6</v>
          </cell>
          <cell r="AE32">
            <v>-20080.57</v>
          </cell>
        </row>
        <row r="33">
          <cell r="Y33" t="str">
            <v>Incremento en Otros Pasivos</v>
          </cell>
          <cell r="Z33">
            <v>5255.04</v>
          </cell>
          <cell r="AA33">
            <v>-300.64</v>
          </cell>
          <cell r="AB33">
            <v>-558.17999999999938</v>
          </cell>
          <cell r="AC33">
            <v>599.90799999999945</v>
          </cell>
          <cell r="AD33">
            <v>-2987.59</v>
          </cell>
          <cell r="AE33">
            <v>12802.96</v>
          </cell>
        </row>
        <row r="34">
          <cell r="K34" t="str">
            <v>Capital Social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2666.6666000000005</v>
          </cell>
          <cell r="R34">
            <v>0.10152029903627593</v>
          </cell>
          <cell r="S34">
            <v>0</v>
          </cell>
          <cell r="T34">
            <v>0</v>
          </cell>
        </row>
        <row r="35">
          <cell r="K35" t="str">
            <v>Aportes Patrimoniales No Capit.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K36" t="str">
            <v>Reservas de Capital</v>
          </cell>
          <cell r="L36">
            <v>1.519799989182502E-4</v>
          </cell>
          <cell r="M36">
            <v>1.1658083258407639E-8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Y36" t="str">
            <v>Total Fuentes</v>
          </cell>
          <cell r="Z36">
            <v>161361.04</v>
          </cell>
          <cell r="AA36">
            <v>46253.91</v>
          </cell>
          <cell r="AB36">
            <v>33770.35</v>
          </cell>
          <cell r="AC36">
            <v>120083.43199999997</v>
          </cell>
          <cell r="AD36">
            <v>370853.52</v>
          </cell>
          <cell r="AE36">
            <v>1339202.76</v>
          </cell>
        </row>
        <row r="37">
          <cell r="J37" t="str">
            <v>% ATP</v>
          </cell>
          <cell r="K37" t="str">
            <v>Ajustes al Patrimonio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K38" t="str">
            <v>Result. Acumulados</v>
          </cell>
          <cell r="L38">
            <v>6934.8942092399993</v>
          </cell>
          <cell r="M38">
            <v>0.53196193351111087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Y38" t="str">
            <v>Aplicaciones al Flujo de Caja</v>
          </cell>
        </row>
        <row r="39">
          <cell r="J39">
            <v>0.14931109387022176</v>
          </cell>
          <cell r="K39" t="str">
            <v>Result. del Ejercicio</v>
          </cell>
          <cell r="L39">
            <v>0</v>
          </cell>
          <cell r="M39">
            <v>0</v>
          </cell>
          <cell r="N39">
            <v>6934.8940000000002</v>
          </cell>
          <cell r="O39">
            <v>0.53197007873393409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J40">
            <v>0.1026873429295294</v>
          </cell>
          <cell r="K40" t="str">
            <v>Total Patrimonio</v>
          </cell>
          <cell r="L40">
            <v>3.6122000165050849E-4</v>
          </cell>
          <cell r="M40">
            <v>2.7708467455042781E-8</v>
          </cell>
          <cell r="N40">
            <v>0</v>
          </cell>
          <cell r="O40">
            <v>0</v>
          </cell>
          <cell r="Q40">
            <v>2666.6666000000041</v>
          </cell>
          <cell r="R40">
            <v>0.10152029903627607</v>
          </cell>
          <cell r="S40">
            <v>0</v>
          </cell>
          <cell r="T40">
            <v>0</v>
          </cell>
          <cell r="Y40" t="str">
            <v>Incremento en Activos Monetarios</v>
          </cell>
          <cell r="Z40">
            <v>42542.07</v>
          </cell>
          <cell r="AA40">
            <v>7461.8</v>
          </cell>
          <cell r="AB40">
            <v>8425.81</v>
          </cell>
          <cell r="AC40">
            <v>37568.945999999989</v>
          </cell>
          <cell r="AD40">
            <v>117535.1</v>
          </cell>
          <cell r="AE40">
            <v>341882.33</v>
          </cell>
        </row>
        <row r="41">
          <cell r="J41">
            <v>4.6623750940692363E-2</v>
          </cell>
          <cell r="K41">
            <v>123475.43</v>
          </cell>
          <cell r="L41">
            <v>4.8887605706283331E-2</v>
          </cell>
          <cell r="Y41" t="str">
            <v>Incremento en Colocaciones Interbancarias</v>
          </cell>
        </row>
        <row r="42">
          <cell r="J42">
            <v>2.6958276319246962E-2</v>
          </cell>
          <cell r="K42">
            <v>43692.22</v>
          </cell>
          <cell r="L42">
            <v>1.8644345023292912E-2</v>
          </cell>
          <cell r="Y42" t="str">
            <v>Incremento de la Cartera de Créditos</v>
          </cell>
          <cell r="Z42">
            <v>97018.74</v>
          </cell>
          <cell r="AA42">
            <v>36089.78</v>
          </cell>
          <cell r="AB42">
            <v>53834.76</v>
          </cell>
          <cell r="AC42">
            <v>79282.068999999989</v>
          </cell>
          <cell r="AD42">
            <v>402513.79</v>
          </cell>
          <cell r="AE42">
            <v>1107460.7</v>
          </cell>
        </row>
        <row r="43">
          <cell r="J43">
            <v>2.9741830674038352E-3</v>
          </cell>
          <cell r="K43" t="str">
            <v>Totales</v>
          </cell>
          <cell r="L43">
            <v>13036.448235059948</v>
          </cell>
          <cell r="M43">
            <v>1</v>
          </cell>
          <cell r="N43">
            <v>13036.248235060042</v>
          </cell>
          <cell r="O43">
            <v>1</v>
          </cell>
          <cell r="Q43">
            <v>26267.324124480059</v>
          </cell>
          <cell r="R43">
            <v>1</v>
          </cell>
          <cell r="S43">
            <v>26267.324124479936</v>
          </cell>
          <cell r="T43">
            <v>1</v>
          </cell>
          <cell r="Y43" t="str">
            <v>Incremento en Prog. Esp. de Financiamiento</v>
          </cell>
        </row>
        <row r="44">
          <cell r="J44">
            <v>1.0408300912164806E-2</v>
          </cell>
          <cell r="K44">
            <v>28202.98</v>
          </cell>
          <cell r="L44">
            <v>1.2468255761111765E-2</v>
          </cell>
          <cell r="Y44" t="str">
            <v>Incremento de Inversiones en Valores</v>
          </cell>
          <cell r="Z44">
            <v>35213.43</v>
          </cell>
          <cell r="AA44">
            <v>9173.14</v>
          </cell>
          <cell r="AB44">
            <v>-28060.45</v>
          </cell>
          <cell r="AC44">
            <v>5945.1039999999939</v>
          </cell>
          <cell r="AD44">
            <v>-123490.07</v>
          </cell>
          <cell r="AE44">
            <v>-20467.089999999851</v>
          </cell>
        </row>
        <row r="45">
          <cell r="Y45" t="str">
            <v>Incremento de Inver. en Muebles e Inmuebles</v>
          </cell>
          <cell r="Z45">
            <v>4314.05</v>
          </cell>
          <cell r="AA45">
            <v>3084.32</v>
          </cell>
          <cell r="AB45">
            <v>1923.86</v>
          </cell>
          <cell r="AC45">
            <v>2480.6950000000002</v>
          </cell>
          <cell r="AD45">
            <v>11385.39</v>
          </cell>
          <cell r="AE45">
            <v>27151.98</v>
          </cell>
        </row>
        <row r="46">
          <cell r="Y46" t="str">
            <v>Incremento en Otros Activos</v>
          </cell>
          <cell r="Z46">
            <v>2309.19</v>
          </cell>
          <cell r="AA46">
            <v>740.12</v>
          </cell>
          <cell r="AB46">
            <v>2225.2600000000002</v>
          </cell>
          <cell r="AC46">
            <v>2328.6989999999996</v>
          </cell>
          <cell r="AD46">
            <v>12041.74</v>
          </cell>
          <cell r="AE46">
            <v>39481.410000000003</v>
          </cell>
        </row>
        <row r="49">
          <cell r="Y49" t="str">
            <v>Total Aplicaciones</v>
          </cell>
          <cell r="Z49">
            <v>181397.48</v>
          </cell>
          <cell r="AA49">
            <v>56549.16</v>
          </cell>
          <cell r="AB49">
            <v>38349.24</v>
          </cell>
          <cell r="AC49">
            <v>127605.51299999998</v>
          </cell>
          <cell r="AD49">
            <v>419985.95</v>
          </cell>
          <cell r="AE49">
            <v>1495509.33</v>
          </cell>
        </row>
        <row r="53">
          <cell r="Y53" t="str">
            <v>Flujo de Caja del Banco</v>
          </cell>
          <cell r="Z53">
            <v>-9458.8766056399909</v>
          </cell>
          <cell r="AA53">
            <v>3155.3800000000192</v>
          </cell>
          <cell r="AB53">
            <v>3564.6500000000087</v>
          </cell>
          <cell r="AC53">
            <v>4741.3789999999863</v>
          </cell>
          <cell r="AD53">
            <v>14435.680000000051</v>
          </cell>
          <cell r="AE53">
            <v>9151.3800000001211</v>
          </cell>
        </row>
        <row r="56">
          <cell r="Y56" t="str">
            <v>Aportes de Capital</v>
          </cell>
          <cell r="Z56">
            <v>4000</v>
          </cell>
          <cell r="AA56">
            <v>4000</v>
          </cell>
          <cell r="AB56">
            <v>0</v>
          </cell>
          <cell r="AC56">
            <v>0</v>
          </cell>
          <cell r="AD56">
            <v>6900</v>
          </cell>
          <cell r="AE56">
            <v>35380.1</v>
          </cell>
        </row>
        <row r="59">
          <cell r="Y59" t="str">
            <v>Flujo de Caja del Accionista</v>
          </cell>
          <cell r="Z59">
            <v>-13458.876605639991</v>
          </cell>
          <cell r="AA59">
            <v>-844.61999999998079</v>
          </cell>
          <cell r="AB59">
            <v>3564.6500000000087</v>
          </cell>
          <cell r="AC59">
            <v>4741.3789999999863</v>
          </cell>
          <cell r="AD59">
            <v>7535.6800000000512</v>
          </cell>
          <cell r="AE59">
            <v>-26228.719999999885</v>
          </cell>
        </row>
      </sheetData>
      <sheetData sheetId="4" refreshError="1">
        <row r="1">
          <cell r="Y1" t="str">
            <v>Sistema de Análisis y Calificación de Riesgo Bancario</v>
          </cell>
        </row>
        <row r="2">
          <cell r="B2" t="str">
            <v>Sistema de Análisis y Calificación de Riesgo Bancario</v>
          </cell>
          <cell r="K2" t="str">
            <v>Sistema de Análisis y Calificación de Riesgo Bancario</v>
          </cell>
        </row>
        <row r="3">
          <cell r="B3" t="str">
            <v>MDBC-98</v>
          </cell>
          <cell r="K3" t="str">
            <v>MDBC-98</v>
          </cell>
        </row>
        <row r="4">
          <cell r="B4" t="str">
            <v>Banco Del Caribe, C.A.</v>
          </cell>
          <cell r="K4" t="str">
            <v>Banco Del Caribe, C.A.</v>
          </cell>
        </row>
        <row r="5">
          <cell r="B5" t="str">
            <v>Cascada de Resultados</v>
          </cell>
          <cell r="K5" t="str">
            <v>Estado de Origen y Aplicación de Fondos</v>
          </cell>
        </row>
        <row r="6">
          <cell r="B6" t="str">
            <v>(Cifras en Millones de Bs. y en % ATP)</v>
          </cell>
          <cell r="K6" t="str">
            <v>( Cifras en MM Bs. )</v>
          </cell>
        </row>
        <row r="7">
          <cell r="I7" t="str">
            <v>Estrato de Comparación</v>
          </cell>
          <cell r="L7" t="str">
            <v>Ene-98/Dic-97</v>
          </cell>
        </row>
        <row r="8">
          <cell r="C8" t="str">
            <v xml:space="preserve">      </v>
          </cell>
          <cell r="D8" t="str">
            <v xml:space="preserve">      </v>
          </cell>
          <cell r="I8" t="str">
            <v>Bancos</v>
          </cell>
          <cell r="K8" t="str">
            <v>Banca</v>
          </cell>
        </row>
        <row r="9">
          <cell r="I9" t="str">
            <v>Medianos</v>
          </cell>
          <cell r="K9" t="str">
            <v>Privada</v>
          </cell>
        </row>
        <row r="10">
          <cell r="C10">
            <v>35400</v>
          </cell>
          <cell r="E10">
            <v>35582</v>
          </cell>
          <cell r="G10" t="str">
            <v>Dic-97</v>
          </cell>
          <cell r="I10">
            <v>35765</v>
          </cell>
          <cell r="L10" t="str">
            <v>ORIGEN</v>
          </cell>
        </row>
        <row r="11">
          <cell r="C11" t="str">
            <v>MM Bs.</v>
          </cell>
          <cell r="D11" t="str">
            <v>% ATP</v>
          </cell>
          <cell r="E11" t="str">
            <v>MM Bs.</v>
          </cell>
          <cell r="F11" t="str">
            <v>% ATP</v>
          </cell>
          <cell r="G11" t="str">
            <v>MM Bs.</v>
          </cell>
          <cell r="H11" t="str">
            <v>% ATP</v>
          </cell>
          <cell r="I11" t="str">
            <v>MM Bs.</v>
          </cell>
          <cell r="J11" t="str">
            <v>% ATP</v>
          </cell>
          <cell r="K11" t="str">
            <v>MM Bs.</v>
          </cell>
          <cell r="L11" t="str">
            <v>% ATP</v>
          </cell>
        </row>
        <row r="12">
          <cell r="K12" t="str">
            <v>Activo</v>
          </cell>
        </row>
        <row r="13">
          <cell r="B13" t="str">
            <v>Ingresos Financieros</v>
          </cell>
          <cell r="C13">
            <v>30907.54</v>
          </cell>
          <cell r="D13">
            <v>0.3436585892363766</v>
          </cell>
          <cell r="E13">
            <v>26966.33</v>
          </cell>
          <cell r="F13">
            <v>0.21082681079046312</v>
          </cell>
          <cell r="G13">
            <v>34782.453000000001</v>
          </cell>
          <cell r="H13">
            <v>0.21290481329517638</v>
          </cell>
          <cell r="I13">
            <v>164750.95000000001</v>
          </cell>
          <cell r="J13">
            <v>0.20036715806393793</v>
          </cell>
          <cell r="K13">
            <v>488961.07</v>
          </cell>
          <cell r="L13">
            <v>0.19841322284818091</v>
          </cell>
        </row>
        <row r="14">
          <cell r="B14" t="str">
            <v>(-) Egresos Financieros</v>
          </cell>
          <cell r="C14">
            <v>6715.41</v>
          </cell>
          <cell r="D14">
            <v>0.11931874091382398</v>
          </cell>
          <cell r="E14">
            <v>5089.2</v>
          </cell>
          <cell r="F14">
            <v>3.9788128583860861E-2</v>
          </cell>
          <cell r="G14">
            <v>6114.93</v>
          </cell>
          <cell r="H14">
            <v>3.863093473088991E-2</v>
          </cell>
          <cell r="I14">
            <v>40718.400000000001</v>
          </cell>
          <cell r="J14">
            <v>5.1056064193716166E-2</v>
          </cell>
          <cell r="K14">
            <v>122850.12</v>
          </cell>
          <cell r="L14">
            <v>4.8611978850873011E-2</v>
          </cell>
        </row>
        <row r="15">
          <cell r="B15" t="str">
            <v>Margen Financiero Bruto</v>
          </cell>
          <cell r="C15">
            <v>24192.13</v>
          </cell>
          <cell r="D15">
            <v>0.22433984832255263</v>
          </cell>
          <cell r="E15">
            <v>21877.13</v>
          </cell>
          <cell r="F15">
            <v>0.17103868220660223</v>
          </cell>
          <cell r="G15">
            <v>28667.523000000001</v>
          </cell>
          <cell r="H15">
            <v>0.17427387856428647</v>
          </cell>
          <cell r="I15">
            <v>124032.55</v>
          </cell>
          <cell r="J15">
            <v>0.14931109387022176</v>
          </cell>
          <cell r="K15">
            <v>366110.95</v>
          </cell>
          <cell r="L15">
            <v>0.1498012439973079</v>
          </cell>
        </row>
        <row r="16">
          <cell r="B16" t="str">
            <v>(+) Ing. por Recup. de Act. Financ.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0.39700000000000002</v>
          </cell>
          <cell r="H16">
            <v>1.368823914767438E-6</v>
          </cell>
          <cell r="I16">
            <v>3594.45</v>
          </cell>
          <cell r="J16">
            <v>2.9741830674038352E-3</v>
          </cell>
          <cell r="K16">
            <v>3543.95</v>
          </cell>
          <cell r="L16">
            <v>1.401554794603225E-3</v>
          </cell>
        </row>
        <row r="17">
          <cell r="B17" t="str">
            <v>(-) Gastos por I. y Desv. de Act. F.</v>
          </cell>
          <cell r="C17">
            <v>1660.06</v>
          </cell>
          <cell r="D17">
            <v>1.6734174427101154E-2</v>
          </cell>
          <cell r="E17">
            <v>741.86</v>
          </cell>
          <cell r="F17">
            <v>5.7999727012542288E-3</v>
          </cell>
          <cell r="G17">
            <v>1683.5610000000001</v>
          </cell>
          <cell r="H17">
            <v>8.3626555873530326E-3</v>
          </cell>
          <cell r="I17">
            <v>9674.9599999999991</v>
          </cell>
          <cell r="J17">
            <v>1.0408300912164806E-2</v>
          </cell>
          <cell r="K17">
            <v>28202.98</v>
          </cell>
          <cell r="L17">
            <v>1.2468255761111765E-2</v>
          </cell>
        </row>
        <row r="18">
          <cell r="B18" t="str">
            <v>Margen Financiero Neto</v>
          </cell>
          <cell r="C18">
            <v>22532.07</v>
          </cell>
          <cell r="D18">
            <v>0.20760567389545148</v>
          </cell>
          <cell r="E18">
            <v>21135.27</v>
          </cell>
          <cell r="F18">
            <v>0.165238709505348</v>
          </cell>
          <cell r="G18">
            <v>26984.359</v>
          </cell>
          <cell r="H18">
            <v>0.16591259180084819</v>
          </cell>
          <cell r="I18">
            <v>117952.04</v>
          </cell>
          <cell r="J18">
            <v>0.14187697602546076</v>
          </cell>
          <cell r="K18">
            <v>341451.92</v>
          </cell>
          <cell r="L18">
            <v>0.13873454303079938</v>
          </cell>
        </row>
        <row r="19">
          <cell r="B19" t="str">
            <v>(-) Gastos de Transformación</v>
          </cell>
          <cell r="C19">
            <v>11562.12</v>
          </cell>
          <cell r="D19">
            <v>0.10887590071185516</v>
          </cell>
          <cell r="E19">
            <v>14641.87</v>
          </cell>
          <cell r="F19">
            <v>0.11447233480078892</v>
          </cell>
          <cell r="G19">
            <v>18839.901999999998</v>
          </cell>
          <cell r="H19">
            <v>0.11544244388511532</v>
          </cell>
          <cell r="I19">
            <v>88888.87</v>
          </cell>
          <cell r="J19">
            <v>0.1026873429295294</v>
          </cell>
          <cell r="K19">
            <v>242635.53</v>
          </cell>
          <cell r="L19">
            <v>0.10091364829444906</v>
          </cell>
        </row>
        <row r="20">
          <cell r="B20" t="str">
            <v>Margen de Intermediación</v>
          </cell>
          <cell r="C20">
            <v>10969.95</v>
          </cell>
          <cell r="D20">
            <v>9.8729773183596312E-2</v>
          </cell>
          <cell r="E20">
            <v>6493.4</v>
          </cell>
          <cell r="F20">
            <v>5.0766374704559095E-2</v>
          </cell>
          <cell r="G20">
            <v>8144.4570000000022</v>
          </cell>
          <cell r="H20">
            <v>5.0470147915732864E-2</v>
          </cell>
          <cell r="I20">
            <v>29063.17</v>
          </cell>
          <cell r="J20">
            <v>3.9189633095931382E-2</v>
          </cell>
          <cell r="K20">
            <v>98816.39</v>
          </cell>
          <cell r="L20">
            <v>3.7820894736350329E-2</v>
          </cell>
        </row>
        <row r="21">
          <cell r="B21" t="str">
            <v>(+) Ingresos Accesorias y Conexas</v>
          </cell>
          <cell r="C21">
            <v>1221.71</v>
          </cell>
          <cell r="D21">
            <v>1.3774765090631918E-2</v>
          </cell>
          <cell r="E21">
            <v>1399.85</v>
          </cell>
          <cell r="F21">
            <v>1.0944237168536829E-2</v>
          </cell>
          <cell r="G21">
            <v>2416.4340000000002</v>
          </cell>
          <cell r="H21">
            <v>1.3158238802882461E-2</v>
          </cell>
          <cell r="I21">
            <v>24278.87</v>
          </cell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B22" t="str">
            <v>(-) Otros Gastos Operativos</v>
          </cell>
          <cell r="C22">
            <v>322.91000000000003</v>
          </cell>
          <cell r="D22">
            <v>2.8443707866390141E-3</v>
          </cell>
          <cell r="E22">
            <v>441.56</v>
          </cell>
          <cell r="F22">
            <v>3.4521822796293334E-3</v>
          </cell>
          <cell r="G22">
            <v>1182.299</v>
          </cell>
          <cell r="H22">
            <v>5.5989345929731401E-3</v>
          </cell>
          <cell r="I22">
            <v>3757.15</v>
          </cell>
          <cell r="J22">
            <v>3.8727252868579693E-3</v>
          </cell>
          <cell r="K22">
            <v>17154.45</v>
          </cell>
          <cell r="L22">
            <v>5.7580761636526227E-3</v>
          </cell>
        </row>
        <row r="23">
          <cell r="B23" t="str">
            <v>Margen del Negocio</v>
          </cell>
          <cell r="C23">
            <v>11868.75</v>
          </cell>
          <cell r="D23">
            <v>0.10966016748758922</v>
          </cell>
          <cell r="E23">
            <v>7451.69</v>
          </cell>
          <cell r="F23">
            <v>5.8258429593466589E-2</v>
          </cell>
          <cell r="G23">
            <v>9378.5920000000042</v>
          </cell>
          <cell r="H23">
            <v>5.8029452125642186E-2</v>
          </cell>
          <cell r="I23">
            <v>49584.89</v>
          </cell>
          <cell r="J23">
            <v>6.2275184128320379E-2</v>
          </cell>
          <cell r="K23">
            <v>125354.16</v>
          </cell>
          <cell r="L23">
            <v>5.0707163595990611E-2</v>
          </cell>
        </row>
        <row r="24">
          <cell r="B24" t="str">
            <v>(+)Ingresos Extraordinarios</v>
          </cell>
          <cell r="C24">
            <v>98.92</v>
          </cell>
          <cell r="D24">
            <v>3.8555131096179333E-3</v>
          </cell>
          <cell r="E24">
            <v>3.28</v>
          </cell>
          <cell r="F24">
            <v>2.5643531744687502E-5</v>
          </cell>
          <cell r="G24">
            <v>2.4649999999999999</v>
          </cell>
          <cell r="H24">
            <v>1.9808295693548942E-5</v>
          </cell>
          <cell r="I24">
            <v>877.15</v>
          </cell>
          <cell r="J24">
            <v>8.7462989139328983E-4</v>
          </cell>
          <cell r="K24">
            <v>2391.5700000000002</v>
          </cell>
          <cell r="L24">
            <v>1.2740211359739833E-3</v>
          </cell>
        </row>
        <row r="25">
          <cell r="B25" t="str">
            <v>(-) Gastos Extraordinarios</v>
          </cell>
          <cell r="C25">
            <v>61.6</v>
          </cell>
          <cell r="D25">
            <v>3.3154872512187008E-4</v>
          </cell>
          <cell r="E25">
            <v>94.67</v>
          </cell>
          <cell r="F25">
            <v>7.4014425313096517E-4</v>
          </cell>
          <cell r="G25">
            <v>151.07499999999999</v>
          </cell>
          <cell r="H25">
            <v>8.4730889907940561E-4</v>
          </cell>
          <cell r="I25">
            <v>718.22</v>
          </cell>
          <cell r="J25">
            <v>9.6537826939830664E-4</v>
          </cell>
          <cell r="K25">
            <v>2024.72</v>
          </cell>
          <cell r="L25">
            <v>9.9089171220756293E-4</v>
          </cell>
        </row>
        <row r="26">
          <cell r="B26" t="str">
            <v>Margen de Beneficio</v>
          </cell>
          <cell r="C26">
            <v>11906.07</v>
          </cell>
          <cell r="D26">
            <v>0.1131841318720853</v>
          </cell>
          <cell r="E26">
            <v>7360.3</v>
          </cell>
          <cell r="F26">
            <v>5.7543928872080305E-2</v>
          </cell>
          <cell r="G26">
            <v>9229.9820000000036</v>
          </cell>
          <cell r="H26">
            <v>5.7201951522256329E-2</v>
          </cell>
          <cell r="I26">
            <v>49743.82</v>
          </cell>
          <cell r="J26">
            <v>6.2184435750315362E-2</v>
          </cell>
          <cell r="K26">
            <v>125721.01</v>
          </cell>
          <cell r="L26">
            <v>5.0990293019757035E-2</v>
          </cell>
        </row>
        <row r="27">
          <cell r="K27" t="str">
            <v>Otras Oblig. p/ Intermed. Financ.</v>
          </cell>
          <cell r="L27">
            <v>0</v>
          </cell>
        </row>
        <row r="28">
          <cell r="B28" t="str">
            <v>Activo Total Promedio</v>
          </cell>
          <cell r="C28">
            <v>185794.7123076923</v>
          </cell>
          <cell r="D28">
            <v>1</v>
          </cell>
          <cell r="E28">
            <v>255814.99714285714</v>
          </cell>
          <cell r="F28">
            <v>1</v>
          </cell>
          <cell r="G28">
            <v>290030</v>
          </cell>
          <cell r="H28">
            <v>1</v>
          </cell>
          <cell r="I28">
            <v>1418096.9713076921</v>
          </cell>
          <cell r="J28">
            <v>1</v>
          </cell>
          <cell r="K28">
            <v>3998630.679</v>
          </cell>
          <cell r="L28">
            <v>1</v>
          </cell>
        </row>
        <row r="29">
          <cell r="K29" t="str">
            <v>Otros Pasivos</v>
          </cell>
          <cell r="L29">
            <v>0</v>
          </cell>
        </row>
        <row r="30">
          <cell r="K30" t="str">
            <v>Oblig. Subordin.</v>
          </cell>
          <cell r="L30">
            <v>0</v>
          </cell>
        </row>
        <row r="31">
          <cell r="B31" t="str">
            <v>CASCADA DE RESULTADOS SIMPLIFICADA</v>
          </cell>
          <cell r="K31" t="str">
            <v>Oblig. Convertibles en Capital</v>
          </cell>
          <cell r="L31">
            <v>0</v>
          </cell>
        </row>
        <row r="32">
          <cell r="B32" t="str">
            <v>(Cifras en Millones de Bs. y en % ATP)</v>
          </cell>
          <cell r="K32" t="str">
            <v>Gestión Operativa</v>
          </cell>
          <cell r="L32">
            <v>1665.16309237</v>
          </cell>
        </row>
        <row r="33">
          <cell r="I33" t="str">
            <v>Estrato de Comparación</v>
          </cell>
        </row>
        <row r="34">
          <cell r="I34" t="str">
            <v>Bancos</v>
          </cell>
          <cell r="K34" t="str">
            <v>Banca</v>
          </cell>
          <cell r="L34">
            <v>0</v>
          </cell>
        </row>
        <row r="35">
          <cell r="I35" t="str">
            <v>Medianos</v>
          </cell>
          <cell r="K35" t="str">
            <v>Privada</v>
          </cell>
          <cell r="L35">
            <v>0</v>
          </cell>
        </row>
        <row r="36">
          <cell r="C36">
            <v>35400</v>
          </cell>
          <cell r="E36">
            <v>35582</v>
          </cell>
          <cell r="G36" t="str">
            <v>Dic-97</v>
          </cell>
          <cell r="I36">
            <v>35765</v>
          </cell>
          <cell r="K36" t="str">
            <v>Reservas de Capital</v>
          </cell>
          <cell r="L36">
            <v>1.519799989182502E-4</v>
          </cell>
        </row>
        <row r="37">
          <cell r="C37" t="str">
            <v>MM Bs.</v>
          </cell>
          <cell r="D37" t="str">
            <v>% ATP</v>
          </cell>
          <cell r="E37" t="str">
            <v>MM Bs.</v>
          </cell>
          <cell r="F37" t="str">
            <v>% ATP</v>
          </cell>
          <cell r="G37" t="str">
            <v>MM Bs.</v>
          </cell>
          <cell r="H37" t="str">
            <v>% ATP</v>
          </cell>
          <cell r="I37" t="str">
            <v>MM Bs.</v>
          </cell>
          <cell r="J37" t="str">
            <v>% ATP</v>
          </cell>
          <cell r="K37" t="str">
            <v>MM Bs.</v>
          </cell>
          <cell r="L37" t="str">
            <v>% ATP</v>
          </cell>
        </row>
        <row r="38">
          <cell r="K38" t="str">
            <v>Result. Acumulados</v>
          </cell>
          <cell r="L38">
            <v>6934.8942092399993</v>
          </cell>
        </row>
        <row r="39">
          <cell r="B39" t="str">
            <v>Margen Financiero Bruto</v>
          </cell>
          <cell r="C39">
            <v>24192.13</v>
          </cell>
          <cell r="D39">
            <v>0.22433984832255269</v>
          </cell>
          <cell r="E39">
            <v>21877.119999999999</v>
          </cell>
          <cell r="F39">
            <v>0.17103860402510299</v>
          </cell>
          <cell r="G39">
            <v>28667.523000000001</v>
          </cell>
          <cell r="H39">
            <v>0.17427384408509464</v>
          </cell>
          <cell r="I39">
            <v>124032.56</v>
          </cell>
          <cell r="J39">
            <v>0.14931109387022176</v>
          </cell>
          <cell r="K39">
            <v>366110.96</v>
          </cell>
          <cell r="L39">
            <v>0.14980125400073238</v>
          </cell>
        </row>
        <row r="40">
          <cell r="B40" t="str">
            <v>(-) Gastos de Transformación</v>
          </cell>
          <cell r="C40">
            <v>11562.12</v>
          </cell>
          <cell r="D40">
            <v>0.10887590071185516</v>
          </cell>
          <cell r="E40">
            <v>14641.87</v>
          </cell>
          <cell r="F40">
            <v>0.11447233480078892</v>
          </cell>
          <cell r="G40">
            <v>18839.901999999998</v>
          </cell>
          <cell r="H40">
            <v>0.11544244388511532</v>
          </cell>
          <cell r="I40">
            <v>88888.87</v>
          </cell>
          <cell r="J40">
            <v>0.1026873429295294</v>
          </cell>
          <cell r="K40">
            <v>242635.53</v>
          </cell>
          <cell r="L40">
            <v>0.10091364829444906</v>
          </cell>
        </row>
        <row r="41">
          <cell r="B41" t="str">
            <v>Margen Total de Intermediación</v>
          </cell>
          <cell r="C41">
            <v>12630.01</v>
          </cell>
          <cell r="D41">
            <v>0.11546394761069753</v>
          </cell>
          <cell r="E41">
            <v>7235.25</v>
          </cell>
          <cell r="F41">
            <v>5.656626922431409E-2</v>
          </cell>
          <cell r="G41">
            <v>9827.6210000000028</v>
          </cell>
          <cell r="H41">
            <v>5.883140019997931E-2</v>
          </cell>
          <cell r="I41">
            <v>35143.69</v>
          </cell>
          <cell r="J41">
            <v>4.6623750940692363E-2</v>
          </cell>
          <cell r="K41">
            <v>123475.43</v>
          </cell>
          <cell r="L41">
            <v>4.8887605706283331E-2</v>
          </cell>
        </row>
        <row r="42">
          <cell r="B42" t="str">
            <v>(+) Ingresos Accesorias y Conexas</v>
          </cell>
          <cell r="C42">
            <v>1221.71</v>
          </cell>
          <cell r="D42">
            <v>1.3774765090631918E-2</v>
          </cell>
          <cell r="E42">
            <v>1399.85</v>
          </cell>
          <cell r="F42">
            <v>1.0944237168536829E-2</v>
          </cell>
          <cell r="G42">
            <v>2416.4340000000002</v>
          </cell>
          <cell r="H42">
            <v>1.3158238802882461E-2</v>
          </cell>
          <cell r="I42">
            <v>24278.87</v>
          </cell>
          <cell r="J42">
            <v>2.6958276319246962E-2</v>
          </cell>
          <cell r="K42">
            <v>43692.22</v>
          </cell>
          <cell r="L42">
            <v>1.8644345023292912E-2</v>
          </cell>
        </row>
        <row r="43">
          <cell r="B43" t="str">
            <v>(+) Ing. por Recup. de Act. Financ.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0.39700000000000002</v>
          </cell>
          <cell r="H43">
            <v>1.368823914767438E-6</v>
          </cell>
          <cell r="I43">
            <v>3594.45</v>
          </cell>
          <cell r="J43">
            <v>2.9741830674038352E-3</v>
          </cell>
          <cell r="K43">
            <v>3543.95</v>
          </cell>
          <cell r="L43">
            <v>1.401554794603225E-3</v>
          </cell>
        </row>
        <row r="44">
          <cell r="B44" t="str">
            <v>(-) Gastos por I. y Desv. de Act. F.</v>
          </cell>
          <cell r="C44">
            <v>1660.06</v>
          </cell>
          <cell r="D44">
            <v>1.6734174427101154E-2</v>
          </cell>
          <cell r="E44">
            <v>741.86</v>
          </cell>
          <cell r="F44">
            <v>5.7999727012542288E-3</v>
          </cell>
          <cell r="G44">
            <v>1683.5610000000001</v>
          </cell>
          <cell r="H44">
            <v>8.3626555873530326E-3</v>
          </cell>
          <cell r="I44">
            <v>9674.9599999999991</v>
          </cell>
          <cell r="J44">
            <v>1.0408300912164806E-2</v>
          </cell>
          <cell r="K44">
            <v>28202.98</v>
          </cell>
          <cell r="L44">
            <v>1.2468255761111765E-2</v>
          </cell>
        </row>
        <row r="45">
          <cell r="B45" t="str">
            <v>(-) Otros Gastos Operativos</v>
          </cell>
          <cell r="C45">
            <v>322.91000000000003</v>
          </cell>
          <cell r="D45">
            <v>2.8443707866390141E-3</v>
          </cell>
          <cell r="E45">
            <v>441.56</v>
          </cell>
          <cell r="F45">
            <v>3.4521822796293334E-3</v>
          </cell>
          <cell r="G45">
            <v>1182.299</v>
          </cell>
          <cell r="H45">
            <v>5.5989345929731401E-3</v>
          </cell>
          <cell r="I45">
            <v>3757.15</v>
          </cell>
          <cell r="J45">
            <v>3.8727252868579693E-3</v>
          </cell>
          <cell r="K45">
            <v>17154.45</v>
          </cell>
          <cell r="L45">
            <v>5.7580761636526227E-3</v>
          </cell>
        </row>
        <row r="46">
          <cell r="B46" t="str">
            <v>Margen Total del Negocio Bancario</v>
          </cell>
          <cell r="C46">
            <v>11868.75</v>
          </cell>
          <cell r="D46">
            <v>0.10966016748758928</v>
          </cell>
          <cell r="E46">
            <v>7451.68</v>
          </cell>
          <cell r="F46">
            <v>5.8258351411967356E-2</v>
          </cell>
          <cell r="G46">
            <v>9378.5920000000042</v>
          </cell>
          <cell r="H46">
            <v>5.8029417646450372E-2</v>
          </cell>
          <cell r="I46">
            <v>49584.9</v>
          </cell>
          <cell r="J46">
            <v>6.22751841283204E-2</v>
          </cell>
          <cell r="K46">
            <v>125354.17</v>
          </cell>
          <cell r="L46">
            <v>5.070717359941506E-2</v>
          </cell>
        </row>
        <row r="47">
          <cell r="B47" t="str">
            <v>(+)Ingresos Extraordinarios</v>
          </cell>
          <cell r="C47">
            <v>98.92</v>
          </cell>
          <cell r="D47">
            <v>3.8555131096179333E-3</v>
          </cell>
          <cell r="E47">
            <v>3.28</v>
          </cell>
          <cell r="F47">
            <v>2.5643531744687502E-5</v>
          </cell>
          <cell r="G47">
            <v>2.4649999999999999</v>
          </cell>
          <cell r="H47">
            <v>1.9808295693548942E-5</v>
          </cell>
          <cell r="I47">
            <v>877.15</v>
          </cell>
          <cell r="J47">
            <v>8.7462989139328983E-4</v>
          </cell>
          <cell r="K47">
            <v>2391.5700000000002</v>
          </cell>
          <cell r="L47">
            <v>1.2740211359739833E-3</v>
          </cell>
        </row>
        <row r="48">
          <cell r="B48" t="str">
            <v>(-) Gastos Extraordinarios</v>
          </cell>
          <cell r="C48">
            <v>61.6</v>
          </cell>
          <cell r="D48">
            <v>3.3154872512187008E-4</v>
          </cell>
          <cell r="E48">
            <v>94.67</v>
          </cell>
          <cell r="F48">
            <v>7.4014425313096517E-4</v>
          </cell>
          <cell r="G48">
            <v>151.07499999999999</v>
          </cell>
          <cell r="H48">
            <v>8.4730889907940561E-4</v>
          </cell>
          <cell r="I48">
            <v>718.22</v>
          </cell>
          <cell r="J48">
            <v>9.6537826939830664E-4</v>
          </cell>
          <cell r="K48">
            <v>2024.72</v>
          </cell>
          <cell r="L48">
            <v>9.9089171220756293E-4</v>
          </cell>
        </row>
        <row r="49">
          <cell r="B49" t="str">
            <v>Margen de Beneficio</v>
          </cell>
          <cell r="C49">
            <v>11906.07</v>
          </cell>
          <cell r="D49">
            <v>0.11318413187208536</v>
          </cell>
          <cell r="E49">
            <v>7360.29</v>
          </cell>
          <cell r="F49">
            <v>5.7543850690581079E-2</v>
          </cell>
          <cell r="G49">
            <v>9229.9820000000036</v>
          </cell>
          <cell r="H49">
            <v>5.7201917043064515E-2</v>
          </cell>
          <cell r="I49">
            <v>49743.83</v>
          </cell>
          <cell r="J49">
            <v>6.2184435750315382E-2</v>
          </cell>
          <cell r="K49">
            <v>125721.02</v>
          </cell>
          <cell r="L49">
            <v>5.0990303023181485E-2</v>
          </cell>
        </row>
        <row r="51">
          <cell r="B51" t="str">
            <v>Activo Total Promedio</v>
          </cell>
          <cell r="C51">
            <v>185794.7123076923</v>
          </cell>
          <cell r="D51">
            <v>1</v>
          </cell>
          <cell r="E51">
            <v>255814.99714285714</v>
          </cell>
          <cell r="F51">
            <v>1</v>
          </cell>
          <cell r="G51">
            <v>290030</v>
          </cell>
          <cell r="H51">
            <v>1</v>
          </cell>
          <cell r="I51">
            <v>1418096.9713076921</v>
          </cell>
          <cell r="J51">
            <v>1</v>
          </cell>
          <cell r="K51">
            <v>3998630.679</v>
          </cell>
          <cell r="L51">
            <v>1</v>
          </cell>
        </row>
        <row r="55">
          <cell r="B55" t="str">
            <v>DESCOMPOSICION DEL MARGEN FINANCIERO</v>
          </cell>
        </row>
        <row r="57">
          <cell r="F57" t="str">
            <v xml:space="preserve">Estrato de </v>
          </cell>
        </row>
        <row r="58">
          <cell r="F58" t="str">
            <v>Comparación</v>
          </cell>
        </row>
        <row r="59">
          <cell r="F59" t="str">
            <v>Bancos</v>
          </cell>
          <cell r="G59" t="str">
            <v>Banca</v>
          </cell>
        </row>
        <row r="60">
          <cell r="F60" t="str">
            <v>Medianos</v>
          </cell>
          <cell r="G60" t="str">
            <v>Privada</v>
          </cell>
        </row>
        <row r="61">
          <cell r="C61">
            <v>35400</v>
          </cell>
          <cell r="D61">
            <v>35582</v>
          </cell>
          <cell r="E61" t="str">
            <v>Dic-97</v>
          </cell>
          <cell r="F61">
            <v>35765</v>
          </cell>
        </row>
        <row r="63">
          <cell r="B63" t="str">
            <v>1.- Rentab. Media del Act. Rent. (r)</v>
          </cell>
          <cell r="C63">
            <v>0.46864755414399267</v>
          </cell>
          <cell r="D63">
            <v>0.28541174735700975</v>
          </cell>
          <cell r="E63">
            <v>0.2966476934170087</v>
          </cell>
          <cell r="F63">
            <v>0.30619696189514084</v>
          </cell>
          <cell r="G63">
            <v>0.31025845376216638</v>
          </cell>
        </row>
        <row r="64">
          <cell r="B64" t="str">
            <v>2.- Costo Medio del Pas. Oneroso (c)</v>
          </cell>
          <cell r="C64">
            <v>0.22613139328811141</v>
          </cell>
          <cell r="D64">
            <v>8.2128297835213762E-2</v>
          </cell>
          <cell r="E64">
            <v>7.9428936068693709E-2</v>
          </cell>
          <cell r="F64">
            <v>8.9756297980370631E-2</v>
          </cell>
          <cell r="G64">
            <v>8.7147674832039973E-2</v>
          </cell>
        </row>
        <row r="65">
          <cell r="B65" t="str">
            <v>3.- Activo Rentable Promedio (ARP)</v>
          </cell>
          <cell r="C65">
            <v>136243</v>
          </cell>
          <cell r="D65">
            <v>188964.40142857144</v>
          </cell>
          <cell r="E65">
            <v>208155.27769230769</v>
          </cell>
          <cell r="F65">
            <v>927964.98776923073</v>
          </cell>
          <cell r="G65">
            <v>2557162.2316153846</v>
          </cell>
        </row>
        <row r="66">
          <cell r="B66" t="str">
            <v>4.- Pasivo Oneroso Promedio (POP)</v>
          </cell>
          <cell r="C66">
            <v>98035</v>
          </cell>
          <cell r="D66">
            <v>123932.92285714285</v>
          </cell>
          <cell r="E66">
            <v>141058.54307692309</v>
          </cell>
          <cell r="F66">
            <v>806655.92976923077</v>
          </cell>
          <cell r="G66">
            <v>2230482.3436153843</v>
          </cell>
        </row>
        <row r="67">
          <cell r="B67" t="str">
            <v>5.- Activo Total Promedio (ATP)</v>
          </cell>
          <cell r="C67">
            <v>185794.7123076923</v>
          </cell>
          <cell r="D67">
            <v>255814.99714285714</v>
          </cell>
          <cell r="E67">
            <v>290030</v>
          </cell>
          <cell r="F67">
            <v>1418096.9713076921</v>
          </cell>
          <cell r="G67">
            <v>3998630.679</v>
          </cell>
        </row>
        <row r="68">
          <cell r="B68" t="str">
            <v>6.- Margen de Intermediación (1-2)%</v>
          </cell>
          <cell r="C68">
            <v>0.24251616085588126</v>
          </cell>
          <cell r="D68">
            <v>0.203283449521796</v>
          </cell>
          <cell r="E68">
            <v>0.21721875734831497</v>
          </cell>
          <cell r="F68">
            <v>0.21644066391477021</v>
          </cell>
          <cell r="G68">
            <v>0.2231107789301264</v>
          </cell>
        </row>
        <row r="69">
          <cell r="B69" t="str">
            <v xml:space="preserve">7.- ARP/ATP </v>
          </cell>
          <cell r="C69">
            <v>0.73329858696069705</v>
          </cell>
          <cell r="D69">
            <v>0.73867601015997619</v>
          </cell>
          <cell r="E69">
            <v>0.71770257453472985</v>
          </cell>
          <cell r="F69">
            <v>0.65437343605177556</v>
          </cell>
          <cell r="G69">
            <v>0.63950948134447216</v>
          </cell>
        </row>
        <row r="70">
          <cell r="B70" t="str">
            <v xml:space="preserve">8.- POP / ATP </v>
          </cell>
          <cell r="C70">
            <v>0.52765226083315797</v>
          </cell>
          <cell r="D70">
            <v>0.4844630855943674</v>
          </cell>
          <cell r="E70">
            <v>0.48635845628701546</v>
          </cell>
          <cell r="F70">
            <v>0.56882987982505628</v>
          </cell>
          <cell r="G70">
            <v>0.55781154166835833</v>
          </cell>
        </row>
        <row r="71">
          <cell r="B71" t="str">
            <v>9.- Act. Rent. Financ. con Pasivos No</v>
          </cell>
        </row>
        <row r="72">
          <cell r="B72" t="str">
            <v xml:space="preserve">      Oneroso / ATP </v>
          </cell>
          <cell r="C72">
            <v>0.20564632612753914</v>
          </cell>
          <cell r="D72">
            <v>0.25421292456560884</v>
          </cell>
          <cell r="E72">
            <v>0.23134411824771436</v>
          </cell>
          <cell r="F72">
            <v>8.5543556226719344E-2</v>
          </cell>
          <cell r="G72">
            <v>8.169793967611387E-2</v>
          </cell>
        </row>
        <row r="74">
          <cell r="B74" t="str">
            <v>Módulo I</v>
          </cell>
        </row>
        <row r="75">
          <cell r="B75" t="str">
            <v xml:space="preserve">10.- Margen Financ. obt. por los </v>
          </cell>
        </row>
        <row r="76">
          <cell r="B76" t="str">
            <v xml:space="preserve">       Pasivos Onerosos /ATP  (6)*(8) </v>
          </cell>
          <cell r="C76">
            <v>0.12796420056418356</v>
          </cell>
          <cell r="D76">
            <v>9.8483327205596133E-2</v>
          </cell>
          <cell r="E76">
            <v>0.10564617950051026</v>
          </cell>
          <cell r="F76">
            <v>0.12311791684389413</v>
          </cell>
          <cell r="G76">
            <v>0.12445376755784208</v>
          </cell>
        </row>
        <row r="77">
          <cell r="B77" t="str">
            <v>11.- Margen Financiero de los Act. Rentab.</v>
          </cell>
        </row>
        <row r="78">
          <cell r="B78" t="str">
            <v xml:space="preserve">        financiado por Pasivos No Onerosos </v>
          </cell>
          <cell r="C78">
            <v>9.6375647758369071E-2</v>
          </cell>
          <cell r="D78">
            <v>7.2555355001006128E-2</v>
          </cell>
          <cell r="E78">
            <v>6.8627699063776193E-2</v>
          </cell>
          <cell r="F78">
            <v>2.6193177026327619E-2</v>
          </cell>
          <cell r="G78">
            <v>2.5347476439465833E-2</v>
          </cell>
        </row>
        <row r="79">
          <cell r="B79" t="str">
            <v xml:space="preserve">12.- Margen Financiero </v>
          </cell>
          <cell r="C79">
            <v>0.22433984832255263</v>
          </cell>
          <cell r="D79">
            <v>0.17103868220660226</v>
          </cell>
          <cell r="E79">
            <v>0.17427387856428644</v>
          </cell>
          <cell r="F79">
            <v>0.14931109387022173</v>
          </cell>
          <cell r="G79">
            <v>0.14980124399730793</v>
          </cell>
        </row>
        <row r="80">
          <cell r="B80" t="str">
            <v xml:space="preserve">13.- Margen Financiero Efectivo </v>
          </cell>
          <cell r="C80">
            <v>24192.157578239996</v>
          </cell>
          <cell r="D80">
            <v>21877.13</v>
          </cell>
          <cell r="E80">
            <v>28667.522999999994</v>
          </cell>
          <cell r="F80">
            <v>124032.61</v>
          </cell>
          <cell r="G80">
            <v>366110.85</v>
          </cell>
        </row>
        <row r="81">
          <cell r="B81" t="str">
            <v xml:space="preserve">14.- Brecha Cuantitativa </v>
          </cell>
          <cell r="C81">
            <v>38208</v>
          </cell>
          <cell r="D81">
            <v>65031.478571428583</v>
          </cell>
          <cell r="E81">
            <v>67096.734615384601</v>
          </cell>
          <cell r="F81">
            <v>121309.05799999998</v>
          </cell>
          <cell r="G81">
            <v>326679.88800000027</v>
          </cell>
        </row>
        <row r="82">
          <cell r="B82" t="str">
            <v xml:space="preserve">15.- Margen Financiero Teórico </v>
          </cell>
          <cell r="C82">
            <v>15782.071829506323</v>
          </cell>
          <cell r="D82">
            <v>12596.756033859319</v>
          </cell>
          <cell r="E82">
            <v>18043.805406673673</v>
          </cell>
          <cell r="F82">
            <v>104587.14499003856</v>
          </cell>
          <cell r="G82">
            <v>305093.65307392227</v>
          </cell>
        </row>
        <row r="83">
          <cell r="B83" t="str">
            <v>16.- Ingreso Financiero Marginal de la</v>
          </cell>
        </row>
        <row r="84">
          <cell r="B84" t="str">
            <v xml:space="preserve">        Brecha Estructural </v>
          </cell>
          <cell r="C84">
            <v>8410.0857487336725</v>
          </cell>
          <cell r="D84">
            <v>9280.3739661406835</v>
          </cell>
          <cell r="E84">
            <v>10623.717593326324</v>
          </cell>
          <cell r="F84">
            <v>19445.465009961415</v>
          </cell>
          <cell r="G84">
            <v>61017.19692607777</v>
          </cell>
        </row>
        <row r="86">
          <cell r="B86" t="str">
            <v>Módulo II</v>
          </cell>
        </row>
        <row r="87">
          <cell r="B87" t="str">
            <v>10.- Aporte de los Act. Productivos</v>
          </cell>
        </row>
        <row r="88">
          <cell r="B88" t="str">
            <v xml:space="preserve">         AR*(r-c)/ATP </v>
          </cell>
          <cell r="C88">
            <v>0.17783675807075086</v>
          </cell>
          <cell r="D88">
            <v>0.15016060742431719</v>
          </cell>
          <cell r="E88">
            <v>0.15589846138612043</v>
          </cell>
          <cell r="F88">
            <v>0.14163302094723573</v>
          </cell>
          <cell r="G88">
            <v>0.14268145851596631</v>
          </cell>
        </row>
        <row r="89">
          <cell r="B89" t="str">
            <v xml:space="preserve">11.- Costo Financiero de la Brecha </v>
          </cell>
        </row>
        <row r="90">
          <cell r="B90" t="str">
            <v xml:space="preserve">         Estructural  </v>
          </cell>
          <cell r="C90">
            <v>4.6503090251801778E-2</v>
          </cell>
          <cell r="D90">
            <v>2.0878074782285053E-2</v>
          </cell>
          <cell r="E90">
            <v>1.8375417178166025E-2</v>
          </cell>
          <cell r="F90">
            <v>7.6780729229860107E-3</v>
          </cell>
          <cell r="G90">
            <v>7.119785481341589E-3</v>
          </cell>
        </row>
        <row r="91">
          <cell r="B91" t="str">
            <v xml:space="preserve">12.- Margen Financiero </v>
          </cell>
          <cell r="C91">
            <v>0.22433984832255263</v>
          </cell>
          <cell r="D91">
            <v>0.17103868220660223</v>
          </cell>
          <cell r="E91">
            <v>0.17427387856428644</v>
          </cell>
          <cell r="F91">
            <v>0.14931109387022173</v>
          </cell>
          <cell r="G91">
            <v>0.1498012439973079</v>
          </cell>
        </row>
        <row r="92">
          <cell r="B92" t="str">
            <v xml:space="preserve">14.- Brecha Cuantitativa </v>
          </cell>
          <cell r="C92">
            <v>38208</v>
          </cell>
          <cell r="D92">
            <v>65031.478571428583</v>
          </cell>
          <cell r="E92">
            <v>67096.734615384601</v>
          </cell>
          <cell r="F92">
            <v>121309.05799999998</v>
          </cell>
          <cell r="G92">
            <v>326679.88800000027</v>
          </cell>
        </row>
        <row r="93">
          <cell r="B93" t="str">
            <v xml:space="preserve">15.- Margen Financiero Teórico </v>
          </cell>
          <cell r="C93">
            <v>21811.129303487833</v>
          </cell>
          <cell r="D93">
            <v>19206.667679610699</v>
          </cell>
          <cell r="E93">
            <v>26008.563076205806</v>
          </cell>
          <cell r="F93">
            <v>118659.35804243392</v>
          </cell>
          <cell r="G93">
            <v>348567.45734640874</v>
          </cell>
        </row>
        <row r="94">
          <cell r="B94" t="str">
            <v>16.- Ingreso Financiero Marginal de la</v>
          </cell>
        </row>
        <row r="95">
          <cell r="B95" t="str">
            <v xml:space="preserve">        Brecha Estructural </v>
          </cell>
          <cell r="C95">
            <v>2381.0282747521615</v>
          </cell>
          <cell r="D95">
            <v>2670.4623203893043</v>
          </cell>
          <cell r="E95">
            <v>2658.9599237941884</v>
          </cell>
          <cell r="F95">
            <v>5373.2519575660608</v>
          </cell>
          <cell r="G95">
            <v>17543.392653591261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-OUT"/>
      <sheetName val="IN-edss"/>
      <sheetName val="SummaryTable"/>
      <sheetName val="GDP by sector"/>
      <sheetName val="GDP constant"/>
      <sheetName val="GDP current"/>
      <sheetName val="GDP projections"/>
      <sheetName val="GDP scenarios"/>
      <sheetName val="Table_S&amp;I"/>
      <sheetName val="Table_flowoffunds"/>
      <sheetName val="ControlSheet"/>
      <sheetName val="Forex &amp; interest projections"/>
      <sheetName val="forex, interest rates, CPI"/>
      <sheetName val="combustibles"/>
      <sheetName val="Chart_REER"/>
      <sheetName val="CPI summary"/>
      <sheetName val="CPI projections"/>
      <sheetName val="Core inflation &amp; gasoline"/>
      <sheetName val="Panel_Chart"/>
      <sheetName val="Inflation Table"/>
      <sheetName val="Incidence"/>
      <sheetName val="Canasta"/>
      <sheetName val="Labor, social indicators"/>
      <sheetName val="Minimum wage"/>
      <sheetName val="chart data"/>
      <sheetName val="Chart_Core Inflation"/>
      <sheetName val="Panel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99">
          <cell r="AK99">
            <v>1998</v>
          </cell>
          <cell r="AO99">
            <v>1998</v>
          </cell>
          <cell r="AS99">
            <v>1998</v>
          </cell>
          <cell r="AW99">
            <v>1998</v>
          </cell>
        </row>
        <row r="100">
          <cell r="AK100" t="str">
            <v>QI</v>
          </cell>
          <cell r="AO100" t="str">
            <v>QII</v>
          </cell>
          <cell r="AS100" t="str">
            <v>QIII</v>
          </cell>
          <cell r="AW100" t="str">
            <v>QIV</v>
          </cell>
        </row>
        <row r="101">
          <cell r="AJ101" t="str">
            <v>total</v>
          </cell>
          <cell r="AK101" t="str">
            <v>o/w int</v>
          </cell>
          <cell r="AL101" t="str">
            <v>o/w cap</v>
          </cell>
          <cell r="AN101" t="str">
            <v>total</v>
          </cell>
          <cell r="AO101" t="str">
            <v>o/w int</v>
          </cell>
          <cell r="AP101" t="str">
            <v>o/w cap</v>
          </cell>
          <cell r="AR101" t="str">
            <v>total</v>
          </cell>
          <cell r="AS101" t="str">
            <v>o/w int</v>
          </cell>
          <cell r="AT101" t="str">
            <v>o/w cap</v>
          </cell>
          <cell r="AV101" t="str">
            <v>total</v>
          </cell>
          <cell r="AW101" t="str">
            <v>o/w int</v>
          </cell>
          <cell r="AX101" t="str">
            <v>o/w cap</v>
          </cell>
        </row>
        <row r="103">
          <cell r="AJ103">
            <v>0</v>
          </cell>
          <cell r="AK103">
            <v>0</v>
          </cell>
          <cell r="AL103">
            <v>0</v>
          </cell>
          <cell r="AN103">
            <v>0.1</v>
          </cell>
          <cell r="AO103">
            <v>0.1</v>
          </cell>
          <cell r="AP103">
            <v>0</v>
          </cell>
          <cell r="AR103">
            <v>0.2</v>
          </cell>
          <cell r="AS103">
            <v>0</v>
          </cell>
          <cell r="AT103">
            <v>0.2</v>
          </cell>
          <cell r="AV103">
            <v>0.1</v>
          </cell>
          <cell r="AW103">
            <v>0.1</v>
          </cell>
          <cell r="AX103">
            <v>0</v>
          </cell>
        </row>
        <row r="104">
          <cell r="AJ104">
            <v>9</v>
          </cell>
          <cell r="AK104">
            <v>2.2000000000000002</v>
          </cell>
          <cell r="AL104">
            <v>6.8</v>
          </cell>
          <cell r="AN104">
            <v>6.6</v>
          </cell>
          <cell r="AO104">
            <v>3.2</v>
          </cell>
          <cell r="AP104">
            <v>3.4</v>
          </cell>
          <cell r="AR104">
            <v>9.3000000000000007</v>
          </cell>
          <cell r="AS104">
            <v>6.5</v>
          </cell>
          <cell r="AT104">
            <v>2.8</v>
          </cell>
          <cell r="AV104">
            <v>6.3</v>
          </cell>
          <cell r="AW104">
            <v>3.4</v>
          </cell>
          <cell r="AX104">
            <v>2.9</v>
          </cell>
        </row>
        <row r="105">
          <cell r="AJ105">
            <v>12.600000000000001</v>
          </cell>
          <cell r="AK105">
            <v>6.4</v>
          </cell>
          <cell r="AL105">
            <v>6.2</v>
          </cell>
          <cell r="AN105">
            <v>8.3000000000000007</v>
          </cell>
          <cell r="AO105">
            <v>4.0999999999999996</v>
          </cell>
          <cell r="AP105">
            <v>4.2</v>
          </cell>
          <cell r="AR105">
            <v>15.6</v>
          </cell>
          <cell r="AS105">
            <v>6.6</v>
          </cell>
          <cell r="AT105">
            <v>9</v>
          </cell>
          <cell r="AV105">
            <v>9.1000000000000014</v>
          </cell>
          <cell r="AW105">
            <v>4.2</v>
          </cell>
          <cell r="AX105">
            <v>4.9000000000000004</v>
          </cell>
        </row>
        <row r="106">
          <cell r="AJ106">
            <v>0</v>
          </cell>
          <cell r="AK106">
            <v>0</v>
          </cell>
          <cell r="AL106">
            <v>0</v>
          </cell>
          <cell r="AN106">
            <v>0</v>
          </cell>
          <cell r="AO106">
            <v>0</v>
          </cell>
          <cell r="AP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</row>
        <row r="107">
          <cell r="AJ107">
            <v>8.5</v>
          </cell>
          <cell r="AK107">
            <v>8.5</v>
          </cell>
          <cell r="AL107">
            <v>0</v>
          </cell>
          <cell r="AN107">
            <v>8.5</v>
          </cell>
          <cell r="AO107">
            <v>8.5</v>
          </cell>
          <cell r="AP107">
            <v>0</v>
          </cell>
          <cell r="AR107">
            <v>8.5</v>
          </cell>
          <cell r="AS107">
            <v>8.5</v>
          </cell>
          <cell r="AT107">
            <v>0</v>
          </cell>
          <cell r="AV107">
            <v>8.5</v>
          </cell>
          <cell r="AW107">
            <v>8.5</v>
          </cell>
          <cell r="AX107">
            <v>0</v>
          </cell>
        </row>
        <row r="110">
          <cell r="AJ110">
            <v>30.1</v>
          </cell>
          <cell r="AK110">
            <v>17.100000000000001</v>
          </cell>
          <cell r="AL110">
            <v>13</v>
          </cell>
          <cell r="AN110">
            <v>23.5</v>
          </cell>
          <cell r="AO110">
            <v>15.9</v>
          </cell>
          <cell r="AP110">
            <v>7.6</v>
          </cell>
          <cell r="AR110">
            <v>33.6</v>
          </cell>
          <cell r="AS110">
            <v>21.6</v>
          </cell>
          <cell r="AT110">
            <v>12</v>
          </cell>
          <cell r="AV110">
            <v>24</v>
          </cell>
          <cell r="AW110">
            <v>16.2</v>
          </cell>
          <cell r="AX110">
            <v>7.8000000000000007</v>
          </cell>
        </row>
        <row r="112">
          <cell r="AJ112">
            <v>0</v>
          </cell>
          <cell r="AK112">
            <v>0</v>
          </cell>
          <cell r="AL112">
            <v>0</v>
          </cell>
          <cell r="AN112">
            <v>0</v>
          </cell>
          <cell r="AO112">
            <v>0</v>
          </cell>
          <cell r="AP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</row>
        <row r="113">
          <cell r="AJ113">
            <v>30.1</v>
          </cell>
          <cell r="AK113">
            <v>17.100000000000001</v>
          </cell>
          <cell r="AL113">
            <v>13</v>
          </cell>
          <cell r="AN113">
            <v>23.4</v>
          </cell>
          <cell r="AO113">
            <v>15.8</v>
          </cell>
          <cell r="AP113">
            <v>7.6</v>
          </cell>
          <cell r="AR113">
            <v>33.4</v>
          </cell>
          <cell r="AS113">
            <v>21.6</v>
          </cell>
          <cell r="AT113">
            <v>11.8</v>
          </cell>
          <cell r="AV113">
            <v>23.9</v>
          </cell>
          <cell r="AW113">
            <v>16.099999999999998</v>
          </cell>
          <cell r="AX113">
            <v>7.8000000000000007</v>
          </cell>
        </row>
      </sheetData>
      <sheetData sheetId="18" refreshError="1"/>
      <sheetData sheetId="19" refreshError="1"/>
      <sheetData sheetId="20" refreshError="1"/>
      <sheetData sheetId="21" refreshError="1">
        <row r="1">
          <cell r="A1">
            <v>36608.787579398151</v>
          </cell>
        </row>
        <row r="2">
          <cell r="B2" t="str">
            <v>TABLE OF CONTENTS</v>
          </cell>
        </row>
        <row r="4">
          <cell r="A4" t="str">
            <v>FILENAME:</v>
          </cell>
          <cell r="B4" t="str">
            <v>C:\AAMzb\BoP_latest\[Enhanced Tables_AR.xls]T6 IMF Assistance</v>
          </cell>
        </row>
        <row r="6">
          <cell r="A6" t="str">
            <v>TOPIC:</v>
          </cell>
          <cell r="B6" t="str">
            <v>MOZAMBIQUE BALANCE OF PAYMENTS</v>
          </cell>
        </row>
        <row r="10">
          <cell r="A10" t="str">
            <v>SHEET NAME</v>
          </cell>
          <cell r="B10" t="str">
            <v>SHEET CONTENTS</v>
          </cell>
        </row>
        <row r="12">
          <cell r="A12" t="str">
            <v>B</v>
          </cell>
          <cell r="B12" t="str">
            <v>INPUT FOR MACROFRAMEWORK</v>
          </cell>
        </row>
        <row r="13">
          <cell r="B13" t="str">
            <v>Foreign Assistance in BoP</v>
          </cell>
        </row>
        <row r="15">
          <cell r="A15" t="str">
            <v>C</v>
          </cell>
          <cell r="B15" t="str">
            <v>MAIN WORKING SHEET</v>
          </cell>
        </row>
        <row r="16">
          <cell r="B16" t="str">
            <v>Mozambique: Medium Term Balance of Payments, 1997-2001</v>
          </cell>
        </row>
        <row r="17">
          <cell r="B17" t="str">
            <v>Mozambique: Assumed External Flows from New Projects</v>
          </cell>
        </row>
        <row r="18">
          <cell r="B18" t="str">
            <v>Table 2. Mozambique: Debt Service Indicators</v>
          </cell>
        </row>
        <row r="19">
          <cell r="B19" t="str">
            <v xml:space="preserve">Table 3. Mozambique:  Annual Foreign Assets of the Banking System </v>
          </cell>
        </row>
        <row r="20">
          <cell r="B20" t="str">
            <v>Debt Sustainability Analysis Table</v>
          </cell>
        </row>
        <row r="22">
          <cell r="A22" t="str">
            <v>D</v>
          </cell>
          <cell r="B22" t="str">
            <v>Table 5.  Mozambique: Terms of trade</v>
          </cell>
        </row>
        <row r="23">
          <cell r="B23" t="str">
            <v>Memorandum Items:  for the computation of the terms of trade</v>
          </cell>
        </row>
        <row r="24">
          <cell r="B24" t="str">
            <v xml:space="preserve">Table 6.  Mozambique: Commodity Composition of Exports </v>
          </cell>
        </row>
        <row r="25">
          <cell r="B25" t="str">
            <v>Table 6A.    Mozambique:    Assumptions for Exports Projections 1/</v>
          </cell>
        </row>
        <row r="26">
          <cell r="B26" t="str">
            <v>Table 7.  Mozambique: Assumptions for Services, Transfers and Foreign Borrowing</v>
          </cell>
        </row>
        <row r="27">
          <cell r="A27" t="str">
            <v>update with WEO data</v>
          </cell>
          <cell r="B27" t="str">
            <v>World Economic Prices Assumption  (price changes)</v>
          </cell>
        </row>
        <row r="28">
          <cell r="B28" t="str">
            <v>Production, Prices and Elasticities</v>
          </cell>
        </row>
        <row r="29">
          <cell r="A29" t="str">
            <v>E</v>
          </cell>
          <cell r="B29" t="str">
            <v>Table 2. Mozambique:  Quarterly Foreign Assets of the Banking System  (Cummulative)</v>
          </cell>
        </row>
        <row r="31">
          <cell r="A31" t="str">
            <v>large projects</v>
          </cell>
          <cell r="B31" t="str">
            <v>Mozambique: projections for investments in large projects, 1998-2003</v>
          </cell>
        </row>
        <row r="33">
          <cell r="A33" t="str">
            <v>F</v>
          </cell>
          <cell r="B33" t="str">
            <v>Macro Assumptions Underlying DSA</v>
          </cell>
          <cell r="D33" t="str">
            <v>for the HIPC document</v>
          </cell>
        </row>
      </sheetData>
      <sheetData sheetId="22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Old T3"/>
      <sheetName val="Old T5"/>
      <sheetName val="Interest rate chart"/>
      <sheetName val="Exchange Rate chart"/>
      <sheetName val="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x &amp; REER"/>
      <sheetName val="daily forex"/>
      <sheetName val="CPI"/>
      <sheetName val="TB-CPI"/>
      <sheetName val="g-Month Infl"/>
      <sheetName val="g-Annual Infl"/>
      <sheetName val="g- inf &amp; int"/>
      <sheetName val="C Summary"/>
      <sheetName val="W&amp;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PRECIOS"/>
      <sheetName val="RESULTADOS"/>
      <sheetName val="SREAL"/>
      <sheetName val="SEXTERNOREV"/>
      <sheetName val="SEXTERNO"/>
      <sheetName val="SFISCAL-MOD"/>
      <sheetName val="SFISCAL-CONSOL"/>
      <sheetName val="SMONET-FINANC"/>
      <sheetName val="SMONET-FIN-MOD"/>
      <sheetName val="NO"/>
      <sheetName val="SFISCAL_MOD"/>
      <sheetName val="SMONET_FINANC"/>
      <sheetName val="Q1"/>
      <sheetName val="table1"/>
      <sheetName val="CPI"/>
      <sheetName val="C Summary"/>
    </sheetNames>
    <sheetDataSet>
      <sheetData sheetId="0" refreshError="1"/>
      <sheetData sheetId="1" refreshError="1"/>
      <sheetData sheetId="2" refreshError="1">
        <row r="82">
          <cell r="A82" t="str">
            <v>Exportaciones</v>
          </cell>
          <cell r="H82">
            <v>6844.474804453972</v>
          </cell>
          <cell r="I82">
            <v>7679.2416315946821</v>
          </cell>
          <cell r="J82">
            <v>8544.0066265963287</v>
          </cell>
          <cell r="K82">
            <v>9215.9536958569697</v>
          </cell>
          <cell r="L82">
            <v>7.35127422545456</v>
          </cell>
          <cell r="M82">
            <v>9.0744127587430796</v>
          </cell>
          <cell r="N82">
            <v>4.0828055928132585</v>
          </cell>
          <cell r="O82">
            <v>10.982638287066663</v>
          </cell>
          <cell r="P82">
            <v>5.7769337584915945</v>
          </cell>
          <cell r="Q82">
            <v>28.351402872543929</v>
          </cell>
          <cell r="R82">
            <v>6.2815122499778369</v>
          </cell>
          <cell r="S82">
            <v>6.4293585060955394</v>
          </cell>
        </row>
        <row r="86">
          <cell r="A86" t="str">
            <v>Importaciones</v>
          </cell>
          <cell r="H86">
            <v>5584.0391647472507</v>
          </cell>
          <cell r="I86">
            <v>7085.1571401607216</v>
          </cell>
          <cell r="J86">
            <v>8157.0470399009164</v>
          </cell>
          <cell r="K86">
            <v>8316.8353363071128</v>
          </cell>
          <cell r="L86">
            <v>2.4105559866517012</v>
          </cell>
          <cell r="M86">
            <v>3.5312075660730784</v>
          </cell>
          <cell r="N86">
            <v>8.6245351858240014</v>
          </cell>
          <cell r="O86">
            <v>13.102233365036241</v>
          </cell>
          <cell r="P86">
            <v>21.713088632663641</v>
          </cell>
          <cell r="Q86">
            <v>13.676510390488133</v>
          </cell>
          <cell r="R86">
            <v>3.2445657532889101</v>
          </cell>
          <cell r="S86">
            <v>5.6600918866970318</v>
          </cell>
        </row>
      </sheetData>
      <sheetData sheetId="3" refreshError="1"/>
      <sheetData sheetId="4" refreshError="1"/>
      <sheetData sheetId="5" refreshError="1"/>
      <sheetData sheetId="6" refreshError="1">
        <row r="146">
          <cell r="B146" t="str">
            <v>TOTAL $ i)</v>
          </cell>
          <cell r="D146">
            <v>51.7</v>
          </cell>
          <cell r="E146">
            <v>48.70000000000001</v>
          </cell>
          <cell r="F146">
            <v>52.3</v>
          </cell>
          <cell r="G146">
            <v>51.79999999999999</v>
          </cell>
          <cell r="H146">
            <v>51.79999999999999</v>
          </cell>
          <cell r="I146">
            <v>52.999999999999993</v>
          </cell>
          <cell r="J146">
            <v>56.199999999999996</v>
          </cell>
          <cell r="K146">
            <v>61.099999999999994</v>
          </cell>
          <cell r="L146">
            <v>69.55</v>
          </cell>
          <cell r="M146">
            <v>63.143499999999996</v>
          </cell>
          <cell r="N146">
            <v>45.214500000000001</v>
          </cell>
          <cell r="O146">
            <v>52.631</v>
          </cell>
          <cell r="P146">
            <v>82.15</v>
          </cell>
          <cell r="Q146">
            <v>65.3</v>
          </cell>
          <cell r="R146">
            <v>63.3</v>
          </cell>
          <cell r="S146">
            <v>63.7</v>
          </cell>
        </row>
      </sheetData>
      <sheetData sheetId="7" refreshError="1"/>
      <sheetData sheetId="8" refreshError="1">
        <row r="99">
          <cell r="A99" t="str">
            <v>CRECIMIENTO RFP</v>
          </cell>
          <cell r="O99">
            <v>15.780112486553804</v>
          </cell>
          <cell r="P99">
            <v>16.925533191938214</v>
          </cell>
          <cell r="Q99">
            <v>17.185305361624614</v>
          </cell>
          <cell r="R99">
            <v>21.727315352236815</v>
          </cell>
          <cell r="S99">
            <v>21.336924931172078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do promedio"/>
      <sheetName val="GRÁFICO DE FONDO POR AFILIADO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F42" t="str">
            <v>AFILIACIÓN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F43" t="str">
            <v>TOTAL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 1"/>
      <sheetName val="cuadro 1"/>
      <sheetName val="cua5.3"/>
      <sheetName val="cua 5.2  5.7 "/>
      <sheetName val="5.4 graf 2"/>
      <sheetName val="cua 5.5"/>
      <sheetName val="cua 5.6"/>
      <sheetName val="hoja6"/>
      <sheetName val="5.8 graf  5.3"/>
      <sheetName val="cua 5.9"/>
      <sheetName val="cuadro 5.9"/>
      <sheetName val="cua 5.10"/>
      <sheetName val="cua5.11"/>
      <sheetName val=" gráf 5.4deuda exportaciones"/>
      <sheetName val="anexo 5.1"/>
      <sheetName val="ANEX5.2"/>
      <sheetName val="anex5.4"/>
      <sheetName val="ANEX5.3"/>
      <sheetName val="APERT"/>
      <sheetName val="Hoja10"/>
      <sheetName val="Hoja11"/>
      <sheetName val="Hoja12"/>
      <sheetName val="Hoja13"/>
      <sheetName val="Hoja14"/>
      <sheetName val="Hoja15"/>
      <sheetName val="Hoja16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  <sheetName val="graf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  <sheetName val="DATABANCARIA"/>
      <sheetName val="DA"/>
      <sheetName val="Q6"/>
      <sheetName val="Q7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8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10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11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1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1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fred.stlouisfed.org/series/DLTIIT" TargetMode="External"/><Relationship Id="rId2" Type="http://schemas.openxmlformats.org/officeDocument/2006/relationships/hyperlink" Target="https://fred.stlouisfed.org/series/DTB1YR" TargetMode="External"/><Relationship Id="rId1" Type="http://schemas.openxmlformats.org/officeDocument/2006/relationships/hyperlink" Target="https://fred.stlouisfed.org/series/TB3MS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D3E73-051D-4521-8606-7BCBBC67579B}">
  <dimension ref="A1:S8759"/>
  <sheetViews>
    <sheetView showGridLines="0" tabSelected="1" zoomScale="70" zoomScaleNormal="70" workbookViewId="0">
      <selection activeCell="B2" sqref="B2:I2"/>
    </sheetView>
  </sheetViews>
  <sheetFormatPr baseColWidth="10" defaultColWidth="13.7109375" defaultRowHeight="18" x14ac:dyDescent="0.25"/>
  <cols>
    <col min="1" max="1" width="15.28515625" style="112" customWidth="1"/>
    <col min="2" max="2" width="14" style="112" customWidth="1"/>
    <col min="3" max="3" width="14.28515625" style="112" customWidth="1"/>
    <col min="4" max="5" width="13.7109375" style="112"/>
    <col min="6" max="6" width="18.7109375" style="112" bestFit="1" customWidth="1"/>
    <col min="7" max="17" width="13.7109375" style="112"/>
    <col min="18" max="18" width="15.28515625" style="112" customWidth="1"/>
    <col min="19" max="19" width="13.85546875" style="112" customWidth="1"/>
    <col min="20" max="16384" width="13.7109375" style="112"/>
  </cols>
  <sheetData>
    <row r="1" spans="1:16" s="1" customFormat="1" ht="15" x14ac:dyDescent="0.25"/>
    <row r="2" spans="1:16" s="1" customFormat="1" ht="23.25" customHeight="1" x14ac:dyDescent="0.25">
      <c r="A2" s="102"/>
      <c r="B2" s="590" t="s">
        <v>142</v>
      </c>
      <c r="C2" s="591"/>
      <c r="D2" s="591"/>
      <c r="E2" s="591"/>
      <c r="F2" s="591"/>
      <c r="G2" s="591"/>
      <c r="H2" s="591"/>
      <c r="I2" s="591"/>
      <c r="J2" s="103"/>
      <c r="K2" s="103"/>
      <c r="L2" s="103"/>
      <c r="M2" s="103"/>
      <c r="N2" s="104"/>
      <c r="O2" s="102"/>
      <c r="P2" s="102"/>
    </row>
    <row r="3" spans="1:16" s="1" customFormat="1" ht="18" customHeight="1" x14ac:dyDescent="0.25">
      <c r="A3" s="105"/>
      <c r="B3" s="592" t="s">
        <v>1</v>
      </c>
      <c r="C3" s="593"/>
      <c r="D3" s="593"/>
      <c r="E3" s="593"/>
      <c r="F3" s="593"/>
      <c r="G3" s="593"/>
      <c r="H3" s="593"/>
      <c r="I3" s="593"/>
      <c r="J3" s="106"/>
      <c r="K3" s="106"/>
      <c r="L3" s="106"/>
      <c r="M3" s="106"/>
      <c r="N3" s="107"/>
      <c r="O3" s="105"/>
      <c r="P3" s="105"/>
    </row>
    <row r="4" spans="1:16" s="1" customFormat="1" ht="15.75" customHeight="1" x14ac:dyDescent="0.25">
      <c r="A4" s="108"/>
      <c r="B4" s="594" t="s">
        <v>2</v>
      </c>
      <c r="C4" s="595"/>
      <c r="D4" s="595"/>
      <c r="E4" s="595"/>
      <c r="F4" s="595"/>
      <c r="G4" s="595"/>
      <c r="H4" s="595"/>
      <c r="I4" s="595"/>
      <c r="J4" s="109"/>
      <c r="K4" s="109"/>
      <c r="L4" s="109"/>
      <c r="M4" s="109"/>
      <c r="N4" s="110"/>
      <c r="O4" s="111"/>
      <c r="P4" s="111"/>
    </row>
    <row r="6" spans="1:16" x14ac:dyDescent="0.25">
      <c r="B6" s="596" t="s">
        <v>89</v>
      </c>
      <c r="C6" s="597"/>
      <c r="D6" s="597"/>
      <c r="E6" s="597"/>
      <c r="F6" s="597"/>
      <c r="G6" s="597"/>
      <c r="H6" s="597"/>
      <c r="I6" s="597"/>
    </row>
    <row r="7" spans="1:16" ht="36.75" customHeight="1" x14ac:dyDescent="0.25">
      <c r="B7" s="597"/>
      <c r="C7" s="597"/>
      <c r="D7" s="597"/>
      <c r="E7" s="597"/>
      <c r="F7" s="597"/>
      <c r="G7" s="597"/>
      <c r="H7" s="597"/>
      <c r="I7" s="597"/>
    </row>
    <row r="8" spans="1:16" x14ac:dyDescent="0.25">
      <c r="B8" s="92"/>
    </row>
    <row r="9" spans="1:16" x14ac:dyDescent="0.25">
      <c r="B9" s="92"/>
    </row>
    <row r="10" spans="1:16" x14ac:dyDescent="0.25">
      <c r="B10" s="92"/>
    </row>
    <row r="11" spans="1:16" x14ac:dyDescent="0.25">
      <c r="B11" s="92"/>
    </row>
    <row r="12" spans="1:16" x14ac:dyDescent="0.25">
      <c r="B12" s="92"/>
    </row>
    <row r="13" spans="1:16" x14ac:dyDescent="0.25">
      <c r="B13" s="92"/>
    </row>
    <row r="14" spans="1:16" x14ac:dyDescent="0.25">
      <c r="B14" s="92"/>
    </row>
    <row r="15" spans="1:16" x14ac:dyDescent="0.25">
      <c r="B15" s="92"/>
    </row>
    <row r="16" spans="1:16" x14ac:dyDescent="0.25">
      <c r="B16" s="113"/>
    </row>
    <row r="17" spans="2:19" x14ac:dyDescent="0.25">
      <c r="B17" s="114"/>
    </row>
    <row r="20" spans="2:19" x14ac:dyDescent="0.25">
      <c r="C20" s="112" t="s">
        <v>4</v>
      </c>
    </row>
    <row r="21" spans="2:19" x14ac:dyDescent="0.25">
      <c r="C21" s="115"/>
      <c r="R21" s="116"/>
      <c r="S21" s="117"/>
    </row>
    <row r="22" spans="2:19" x14ac:dyDescent="0.25">
      <c r="C22" s="115"/>
      <c r="R22" s="116"/>
      <c r="S22" s="117"/>
    </row>
    <row r="23" spans="2:19" x14ac:dyDescent="0.25">
      <c r="B23" s="14" t="s">
        <v>141</v>
      </c>
      <c r="C23" s="115"/>
      <c r="R23" s="116"/>
      <c r="S23" s="117"/>
    </row>
    <row r="24" spans="2:19" x14ac:dyDescent="0.25">
      <c r="C24" s="115"/>
      <c r="R24" s="116"/>
      <c r="S24" s="117"/>
    </row>
    <row r="25" spans="2:19" x14ac:dyDescent="0.25">
      <c r="C25" s="115"/>
      <c r="R25" s="116"/>
      <c r="S25" s="117"/>
    </row>
    <row r="26" spans="2:19" x14ac:dyDescent="0.25">
      <c r="C26" s="115"/>
      <c r="R26" s="116"/>
      <c r="S26" s="117"/>
    </row>
    <row r="27" spans="2:19" x14ac:dyDescent="0.25">
      <c r="C27" s="115"/>
      <c r="R27" s="116"/>
      <c r="S27" s="117"/>
    </row>
    <row r="28" spans="2:19" x14ac:dyDescent="0.25">
      <c r="C28" s="115"/>
      <c r="R28" s="116"/>
      <c r="S28" s="117"/>
    </row>
    <row r="29" spans="2:19" x14ac:dyDescent="0.25">
      <c r="C29" s="115"/>
      <c r="R29" s="116"/>
      <c r="S29" s="117"/>
    </row>
    <row r="30" spans="2:19" x14ac:dyDescent="0.25">
      <c r="C30" s="115"/>
      <c r="R30" s="116"/>
      <c r="S30" s="117"/>
    </row>
    <row r="31" spans="2:19" x14ac:dyDescent="0.25">
      <c r="C31" s="115"/>
      <c r="R31" s="116"/>
      <c r="S31" s="117"/>
    </row>
    <row r="32" spans="2:19" x14ac:dyDescent="0.25">
      <c r="B32" s="150"/>
      <c r="C32" s="151"/>
      <c r="D32" s="150"/>
      <c r="E32" s="150"/>
      <c r="F32" s="150"/>
      <c r="G32" s="150"/>
      <c r="R32" s="116"/>
      <c r="S32" s="117"/>
    </row>
    <row r="33" spans="2:19" x14ac:dyDescent="0.25">
      <c r="B33" s="150"/>
      <c r="C33" s="151"/>
      <c r="D33" s="150"/>
      <c r="E33" s="150"/>
      <c r="F33" s="150"/>
      <c r="G33" s="150"/>
      <c r="H33" s="13"/>
      <c r="I33" s="13"/>
      <c r="J33" s="13"/>
      <c r="R33" s="116"/>
      <c r="S33" s="117"/>
    </row>
    <row r="34" spans="2:19" x14ac:dyDescent="0.25">
      <c r="B34" s="13"/>
      <c r="C34" s="126"/>
      <c r="D34" s="13"/>
      <c r="E34" s="13"/>
      <c r="F34" s="13"/>
      <c r="G34" s="13"/>
      <c r="H34" s="13"/>
      <c r="I34" s="13"/>
      <c r="J34" s="13"/>
      <c r="R34" s="116"/>
      <c r="S34" s="117"/>
    </row>
    <row r="35" spans="2:19" x14ac:dyDescent="0.25">
      <c r="B35" s="13"/>
      <c r="C35" s="126"/>
      <c r="D35" s="13"/>
      <c r="E35" s="13"/>
      <c r="F35" s="13"/>
      <c r="G35" s="13"/>
      <c r="H35" s="13"/>
      <c r="I35" s="13"/>
      <c r="J35" s="13"/>
      <c r="R35" s="116"/>
      <c r="S35" s="117"/>
    </row>
    <row r="36" spans="2:19" x14ac:dyDescent="0.25">
      <c r="B36" s="101"/>
      <c r="C36" s="101" t="s">
        <v>86</v>
      </c>
      <c r="D36" s="101" t="s">
        <v>13</v>
      </c>
      <c r="E36" s="101" t="s">
        <v>75</v>
      </c>
      <c r="F36" s="101" t="s">
        <v>88</v>
      </c>
      <c r="G36" s="101" t="s">
        <v>87</v>
      </c>
      <c r="H36" s="13"/>
      <c r="I36" s="13"/>
      <c r="J36" s="13"/>
      <c r="R36" s="116"/>
      <c r="S36" s="117"/>
    </row>
    <row r="37" spans="2:19" x14ac:dyDescent="0.25">
      <c r="B37" s="127" t="s">
        <v>76</v>
      </c>
      <c r="C37" s="101">
        <v>100</v>
      </c>
      <c r="D37" s="101">
        <v>100</v>
      </c>
      <c r="E37" s="101">
        <v>100</v>
      </c>
      <c r="F37" s="101">
        <v>100</v>
      </c>
      <c r="G37" s="101">
        <v>100</v>
      </c>
      <c r="H37" s="13"/>
      <c r="I37" s="13"/>
      <c r="J37" s="13"/>
      <c r="R37" s="116"/>
      <c r="S37" s="117"/>
    </row>
    <row r="38" spans="2:19" x14ac:dyDescent="0.25">
      <c r="B38" s="127" t="s">
        <v>77</v>
      </c>
      <c r="C38" s="152">
        <v>101.128572176467</v>
      </c>
      <c r="D38" s="152">
        <v>102.15239744656201</v>
      </c>
      <c r="E38" s="152">
        <v>100.945737228268</v>
      </c>
      <c r="F38" s="152">
        <v>101.12211836757299</v>
      </c>
      <c r="G38" s="152">
        <v>101.052276523776</v>
      </c>
      <c r="H38" s="153"/>
      <c r="I38" s="13"/>
      <c r="J38" s="13"/>
      <c r="R38" s="116"/>
      <c r="S38" s="117"/>
    </row>
    <row r="39" spans="2:19" x14ac:dyDescent="0.25">
      <c r="B39" s="127" t="s">
        <v>78</v>
      </c>
      <c r="C39" s="152">
        <v>101.42773814739</v>
      </c>
      <c r="D39" s="152">
        <v>103.892128941137</v>
      </c>
      <c r="E39" s="152">
        <v>104.974940673798</v>
      </c>
      <c r="F39" s="152">
        <v>103.731240687708</v>
      </c>
      <c r="G39" s="152">
        <v>102.300645122782</v>
      </c>
      <c r="H39" s="153"/>
      <c r="I39" s="13"/>
      <c r="J39" s="13"/>
      <c r="R39" s="116"/>
      <c r="S39" s="117"/>
    </row>
    <row r="40" spans="2:19" x14ac:dyDescent="0.25">
      <c r="B40" s="127" t="s">
        <v>79</v>
      </c>
      <c r="C40" s="152">
        <v>101.880421507576</v>
      </c>
      <c r="D40" s="152">
        <v>106.20663133693201</v>
      </c>
      <c r="E40" s="152">
        <v>101.164270615319</v>
      </c>
      <c r="F40" s="152">
        <v>105.934022734504</v>
      </c>
      <c r="G40" s="152">
        <v>103.850271117725</v>
      </c>
      <c r="H40" s="153"/>
      <c r="I40" s="13"/>
      <c r="J40" s="13"/>
      <c r="R40" s="116"/>
      <c r="S40" s="117"/>
    </row>
    <row r="41" spans="2:19" x14ac:dyDescent="0.25">
      <c r="B41" s="127" t="s">
        <v>80</v>
      </c>
      <c r="C41" s="152">
        <v>104.42265347641001</v>
      </c>
      <c r="D41" s="152">
        <v>106.983077200046</v>
      </c>
      <c r="E41" s="152">
        <v>95.509855409017902</v>
      </c>
      <c r="F41" s="152">
        <v>109.730535905094</v>
      </c>
      <c r="G41" s="152">
        <v>105.118237195322</v>
      </c>
      <c r="H41" s="153"/>
      <c r="I41" s="13"/>
      <c r="J41" s="13"/>
      <c r="R41" s="116"/>
      <c r="S41" s="117"/>
    </row>
    <row r="42" spans="2:19" x14ac:dyDescent="0.25">
      <c r="B42" s="127" t="s">
        <v>81</v>
      </c>
      <c r="C42" s="152">
        <v>103.180380696786</v>
      </c>
      <c r="D42" s="152">
        <v>107.18687347572499</v>
      </c>
      <c r="E42" s="152">
        <v>109.671868670332</v>
      </c>
      <c r="F42" s="152">
        <v>114.776576860723</v>
      </c>
      <c r="G42" s="152">
        <v>106.117865901356</v>
      </c>
      <c r="H42" s="153"/>
      <c r="I42" s="13"/>
      <c r="J42" s="13"/>
      <c r="R42" s="116"/>
      <c r="S42" s="117"/>
    </row>
    <row r="43" spans="2:19" x14ac:dyDescent="0.25">
      <c r="B43" s="13"/>
      <c r="C43" s="154"/>
      <c r="D43" s="153"/>
      <c r="E43" s="153"/>
      <c r="F43" s="153"/>
      <c r="G43" s="153"/>
      <c r="H43" s="153"/>
      <c r="I43" s="13"/>
      <c r="J43" s="13"/>
      <c r="R43" s="116"/>
      <c r="S43" s="117"/>
    </row>
    <row r="44" spans="2:19" x14ac:dyDescent="0.25">
      <c r="B44" s="150"/>
      <c r="C44" s="151"/>
      <c r="D44" s="150"/>
      <c r="E44" s="150"/>
      <c r="F44" s="150"/>
      <c r="G44" s="150"/>
      <c r="H44" s="13"/>
      <c r="I44" s="13"/>
      <c r="J44" s="13"/>
      <c r="R44" s="116"/>
      <c r="S44" s="117"/>
    </row>
    <row r="45" spans="2:19" x14ac:dyDescent="0.25">
      <c r="B45" s="150"/>
      <c r="C45" s="151"/>
      <c r="D45" s="150"/>
      <c r="E45" s="150"/>
      <c r="F45" s="150"/>
      <c r="G45" s="150"/>
      <c r="R45" s="116"/>
      <c r="S45" s="117"/>
    </row>
    <row r="46" spans="2:19" x14ac:dyDescent="0.25">
      <c r="C46" s="115"/>
      <c r="R46" s="116"/>
      <c r="S46" s="117"/>
    </row>
    <row r="47" spans="2:19" ht="17.45" customHeight="1" x14ac:dyDescent="0.25">
      <c r="C47" s="115"/>
      <c r="R47" s="116"/>
      <c r="S47" s="117"/>
    </row>
    <row r="48" spans="2:19" x14ac:dyDescent="0.25">
      <c r="C48" s="115"/>
      <c r="R48" s="116"/>
      <c r="S48" s="117"/>
    </row>
    <row r="49" spans="3:19" x14ac:dyDescent="0.25">
      <c r="C49" s="115"/>
      <c r="R49" s="116"/>
      <c r="S49" s="117"/>
    </row>
    <row r="50" spans="3:19" x14ac:dyDescent="0.25">
      <c r="C50" s="115"/>
      <c r="R50" s="116"/>
      <c r="S50" s="117"/>
    </row>
    <row r="51" spans="3:19" x14ac:dyDescent="0.25">
      <c r="C51" s="115"/>
      <c r="R51" s="116"/>
      <c r="S51" s="117"/>
    </row>
    <row r="52" spans="3:19" x14ac:dyDescent="0.25">
      <c r="C52" s="115"/>
      <c r="R52" s="116"/>
      <c r="S52" s="117"/>
    </row>
    <row r="53" spans="3:19" x14ac:dyDescent="0.25">
      <c r="C53" s="115"/>
      <c r="R53" s="116"/>
      <c r="S53" s="117"/>
    </row>
    <row r="54" spans="3:19" x14ac:dyDescent="0.25">
      <c r="C54" s="115"/>
      <c r="R54" s="116"/>
      <c r="S54" s="117"/>
    </row>
    <row r="55" spans="3:19" x14ac:dyDescent="0.25">
      <c r="C55" s="115"/>
      <c r="R55" s="116"/>
      <c r="S55" s="117"/>
    </row>
    <row r="56" spans="3:19" x14ac:dyDescent="0.25">
      <c r="C56" s="115"/>
      <c r="R56" s="116"/>
      <c r="S56" s="117"/>
    </row>
    <row r="57" spans="3:19" x14ac:dyDescent="0.25">
      <c r="C57" s="115"/>
      <c r="R57" s="116"/>
      <c r="S57" s="117"/>
    </row>
    <row r="58" spans="3:19" x14ac:dyDescent="0.25">
      <c r="C58" s="115"/>
      <c r="R58" s="116"/>
      <c r="S58" s="117"/>
    </row>
    <row r="59" spans="3:19" x14ac:dyDescent="0.25">
      <c r="C59" s="115"/>
      <c r="R59" s="116"/>
      <c r="S59" s="117"/>
    </row>
    <row r="60" spans="3:19" x14ac:dyDescent="0.25">
      <c r="C60" s="115"/>
      <c r="R60" s="116"/>
      <c r="S60" s="117"/>
    </row>
    <row r="61" spans="3:19" x14ac:dyDescent="0.25">
      <c r="C61" s="115"/>
      <c r="R61" s="116"/>
      <c r="S61" s="117"/>
    </row>
    <row r="62" spans="3:19" x14ac:dyDescent="0.25">
      <c r="C62" s="115"/>
      <c r="R62" s="116"/>
      <c r="S62" s="117"/>
    </row>
    <row r="63" spans="3:19" x14ac:dyDescent="0.25">
      <c r="C63" s="115"/>
      <c r="R63" s="116"/>
      <c r="S63" s="117"/>
    </row>
    <row r="64" spans="3:19" x14ac:dyDescent="0.25">
      <c r="C64" s="115"/>
      <c r="R64" s="116"/>
      <c r="S64" s="117"/>
    </row>
    <row r="65" spans="3:19" x14ac:dyDescent="0.25">
      <c r="C65" s="115"/>
      <c r="R65" s="116"/>
      <c r="S65" s="117"/>
    </row>
    <row r="66" spans="3:19" x14ac:dyDescent="0.25">
      <c r="C66" s="115"/>
      <c r="R66" s="116"/>
      <c r="S66" s="117"/>
    </row>
    <row r="67" spans="3:19" x14ac:dyDescent="0.25">
      <c r="C67" s="115"/>
      <c r="R67" s="116"/>
      <c r="S67" s="117"/>
    </row>
    <row r="68" spans="3:19" x14ac:dyDescent="0.25">
      <c r="C68" s="115"/>
      <c r="R68" s="116"/>
      <c r="S68" s="117"/>
    </row>
    <row r="69" spans="3:19" x14ac:dyDescent="0.25">
      <c r="C69" s="115"/>
      <c r="R69" s="116"/>
      <c r="S69" s="117"/>
    </row>
    <row r="70" spans="3:19" x14ac:dyDescent="0.25">
      <c r="C70" s="115"/>
      <c r="R70" s="116"/>
      <c r="S70" s="117"/>
    </row>
    <row r="71" spans="3:19" x14ac:dyDescent="0.25">
      <c r="C71" s="115"/>
      <c r="R71" s="116"/>
      <c r="S71" s="117"/>
    </row>
    <row r="72" spans="3:19" x14ac:dyDescent="0.25">
      <c r="C72" s="115"/>
      <c r="R72" s="116"/>
      <c r="S72" s="117"/>
    </row>
    <row r="73" spans="3:19" x14ac:dyDescent="0.25">
      <c r="C73" s="115"/>
      <c r="R73" s="116"/>
      <c r="S73" s="117"/>
    </row>
    <row r="74" spans="3:19" x14ac:dyDescent="0.25">
      <c r="C74" s="115"/>
      <c r="R74" s="116"/>
      <c r="S74" s="117"/>
    </row>
    <row r="75" spans="3:19" x14ac:dyDescent="0.25">
      <c r="C75" s="115"/>
      <c r="R75" s="116"/>
      <c r="S75" s="117"/>
    </row>
    <row r="76" spans="3:19" x14ac:dyDescent="0.25">
      <c r="C76" s="115"/>
      <c r="R76" s="116"/>
      <c r="S76" s="117"/>
    </row>
    <row r="77" spans="3:19" x14ac:dyDescent="0.25">
      <c r="C77" s="115"/>
      <c r="R77" s="116"/>
      <c r="S77" s="117"/>
    </row>
    <row r="78" spans="3:19" x14ac:dyDescent="0.25">
      <c r="C78" s="115"/>
      <c r="R78" s="116"/>
      <c r="S78" s="117"/>
    </row>
    <row r="79" spans="3:19" x14ac:dyDescent="0.25">
      <c r="C79" s="115"/>
      <c r="R79" s="116"/>
      <c r="S79" s="117"/>
    </row>
    <row r="80" spans="3:19" x14ac:dyDescent="0.25">
      <c r="C80" s="115"/>
      <c r="R80" s="116"/>
      <c r="S80" s="117"/>
    </row>
    <row r="81" spans="3:19" x14ac:dyDescent="0.25">
      <c r="C81" s="115"/>
      <c r="R81" s="116"/>
      <c r="S81" s="117"/>
    </row>
    <row r="82" spans="3:19" x14ac:dyDescent="0.25">
      <c r="C82" s="115"/>
      <c r="R82" s="116"/>
      <c r="S82" s="117"/>
    </row>
    <row r="83" spans="3:19" x14ac:dyDescent="0.25">
      <c r="C83" s="115"/>
      <c r="R83" s="116"/>
      <c r="S83" s="117"/>
    </row>
    <row r="84" spans="3:19" x14ac:dyDescent="0.25">
      <c r="C84" s="115"/>
      <c r="R84" s="116"/>
      <c r="S84" s="117"/>
    </row>
    <row r="85" spans="3:19" x14ac:dyDescent="0.25">
      <c r="C85" s="115"/>
      <c r="R85" s="116"/>
      <c r="S85" s="117"/>
    </row>
    <row r="86" spans="3:19" x14ac:dyDescent="0.25">
      <c r="C86" s="115"/>
      <c r="R86" s="116"/>
      <c r="S86" s="117"/>
    </row>
    <row r="87" spans="3:19" x14ac:dyDescent="0.25">
      <c r="C87" s="115"/>
      <c r="R87" s="116"/>
      <c r="S87" s="117"/>
    </row>
    <row r="88" spans="3:19" x14ac:dyDescent="0.25">
      <c r="C88" s="115"/>
      <c r="R88" s="116"/>
      <c r="S88" s="117"/>
    </row>
    <row r="89" spans="3:19" x14ac:dyDescent="0.25">
      <c r="C89" s="115"/>
      <c r="R89" s="116"/>
      <c r="S89" s="117"/>
    </row>
    <row r="90" spans="3:19" x14ac:dyDescent="0.25">
      <c r="C90" s="115"/>
      <c r="R90" s="116"/>
      <c r="S90" s="117"/>
    </row>
    <row r="91" spans="3:19" x14ac:dyDescent="0.25">
      <c r="C91" s="115"/>
      <c r="R91" s="116"/>
      <c r="S91" s="117"/>
    </row>
    <row r="92" spans="3:19" x14ac:dyDescent="0.25">
      <c r="C92" s="115"/>
      <c r="R92" s="116"/>
      <c r="S92" s="117"/>
    </row>
    <row r="93" spans="3:19" x14ac:dyDescent="0.25">
      <c r="C93" s="115"/>
      <c r="R93" s="116"/>
      <c r="S93" s="117"/>
    </row>
    <row r="94" spans="3:19" x14ac:dyDescent="0.25">
      <c r="C94" s="115"/>
      <c r="R94" s="116"/>
      <c r="S94" s="117"/>
    </row>
    <row r="95" spans="3:19" x14ac:dyDescent="0.25">
      <c r="C95" s="115"/>
      <c r="R95" s="116"/>
      <c r="S95" s="117"/>
    </row>
    <row r="96" spans="3:19" x14ac:dyDescent="0.25">
      <c r="C96" s="115"/>
      <c r="R96" s="116"/>
      <c r="S96" s="117"/>
    </row>
    <row r="97" spans="3:19" x14ac:dyDescent="0.25">
      <c r="C97" s="115"/>
      <c r="R97" s="116"/>
      <c r="S97" s="117"/>
    </row>
    <row r="98" spans="3:19" x14ac:dyDescent="0.25">
      <c r="C98" s="115"/>
      <c r="R98" s="116"/>
      <c r="S98" s="117"/>
    </row>
    <row r="99" spans="3:19" x14ac:dyDescent="0.25">
      <c r="C99" s="115"/>
      <c r="R99" s="116"/>
      <c r="S99" s="117"/>
    </row>
    <row r="100" spans="3:19" x14ac:dyDescent="0.25">
      <c r="C100" s="115"/>
      <c r="R100" s="116"/>
      <c r="S100" s="117"/>
    </row>
    <row r="101" spans="3:19" x14ac:dyDescent="0.25">
      <c r="C101" s="115"/>
      <c r="R101" s="116"/>
      <c r="S101" s="117"/>
    </row>
    <row r="102" spans="3:19" x14ac:dyDescent="0.25">
      <c r="C102" s="115"/>
      <c r="R102" s="116"/>
      <c r="S102" s="117"/>
    </row>
    <row r="103" spans="3:19" x14ac:dyDescent="0.25">
      <c r="C103" s="115"/>
      <c r="R103" s="116"/>
      <c r="S103" s="117"/>
    </row>
    <row r="104" spans="3:19" x14ac:dyDescent="0.25">
      <c r="C104" s="115"/>
      <c r="R104" s="116"/>
      <c r="S104" s="117"/>
    </row>
    <row r="105" spans="3:19" x14ac:dyDescent="0.25">
      <c r="C105" s="115"/>
      <c r="R105" s="116"/>
      <c r="S105" s="117"/>
    </row>
    <row r="106" spans="3:19" x14ac:dyDescent="0.25">
      <c r="C106" s="115"/>
      <c r="R106" s="116"/>
      <c r="S106" s="117"/>
    </row>
    <row r="107" spans="3:19" x14ac:dyDescent="0.25">
      <c r="C107" s="115"/>
      <c r="R107" s="116"/>
      <c r="S107" s="117"/>
    </row>
    <row r="108" spans="3:19" x14ac:dyDescent="0.25">
      <c r="C108" s="115"/>
      <c r="R108" s="116"/>
      <c r="S108" s="117"/>
    </row>
    <row r="109" spans="3:19" x14ac:dyDescent="0.25">
      <c r="C109" s="115"/>
      <c r="R109" s="116"/>
      <c r="S109" s="117"/>
    </row>
    <row r="110" spans="3:19" x14ac:dyDescent="0.25">
      <c r="C110" s="115"/>
      <c r="R110" s="116"/>
      <c r="S110" s="117"/>
    </row>
    <row r="111" spans="3:19" x14ac:dyDescent="0.25">
      <c r="C111" s="115"/>
      <c r="R111" s="116"/>
      <c r="S111" s="117"/>
    </row>
    <row r="112" spans="3:19" x14ac:dyDescent="0.25">
      <c r="C112" s="115"/>
      <c r="R112" s="116"/>
      <c r="S112" s="117"/>
    </row>
    <row r="113" spans="3:19" x14ac:dyDescent="0.25">
      <c r="C113" s="115"/>
      <c r="R113" s="116"/>
      <c r="S113" s="117"/>
    </row>
    <row r="114" spans="3:19" x14ac:dyDescent="0.25">
      <c r="C114" s="115"/>
      <c r="R114" s="116"/>
      <c r="S114" s="117"/>
    </row>
    <row r="115" spans="3:19" x14ac:dyDescent="0.25">
      <c r="C115" s="115"/>
      <c r="R115" s="116"/>
      <c r="S115" s="117"/>
    </row>
    <row r="116" spans="3:19" x14ac:dyDescent="0.25">
      <c r="C116" s="115"/>
      <c r="R116" s="116"/>
      <c r="S116" s="117"/>
    </row>
    <row r="117" spans="3:19" x14ac:dyDescent="0.25">
      <c r="C117" s="115"/>
      <c r="R117" s="116"/>
      <c r="S117" s="117"/>
    </row>
    <row r="118" spans="3:19" x14ac:dyDescent="0.25">
      <c r="C118" s="115"/>
      <c r="R118" s="116"/>
      <c r="S118" s="117"/>
    </row>
    <row r="119" spans="3:19" x14ac:dyDescent="0.25">
      <c r="C119" s="115"/>
      <c r="R119" s="116"/>
      <c r="S119" s="117"/>
    </row>
    <row r="120" spans="3:19" x14ac:dyDescent="0.25">
      <c r="C120" s="115"/>
      <c r="R120" s="116"/>
      <c r="S120" s="117"/>
    </row>
    <row r="121" spans="3:19" x14ac:dyDescent="0.25">
      <c r="C121" s="115"/>
      <c r="R121" s="116"/>
      <c r="S121" s="117"/>
    </row>
    <row r="122" spans="3:19" x14ac:dyDescent="0.25">
      <c r="C122" s="115"/>
      <c r="R122" s="116"/>
      <c r="S122" s="117"/>
    </row>
    <row r="123" spans="3:19" x14ac:dyDescent="0.25">
      <c r="C123" s="115"/>
      <c r="R123" s="116"/>
      <c r="S123" s="117"/>
    </row>
    <row r="124" spans="3:19" x14ac:dyDescent="0.25">
      <c r="C124" s="115"/>
      <c r="R124" s="116"/>
      <c r="S124" s="117"/>
    </row>
    <row r="125" spans="3:19" x14ac:dyDescent="0.25">
      <c r="C125" s="115"/>
      <c r="R125" s="116"/>
      <c r="S125" s="117"/>
    </row>
    <row r="126" spans="3:19" x14ac:dyDescent="0.25">
      <c r="C126" s="115"/>
      <c r="R126" s="116"/>
      <c r="S126" s="117"/>
    </row>
    <row r="127" spans="3:19" x14ac:dyDescent="0.25">
      <c r="C127" s="115"/>
      <c r="R127" s="116"/>
      <c r="S127" s="117"/>
    </row>
    <row r="128" spans="3:19" x14ac:dyDescent="0.25">
      <c r="C128" s="115"/>
      <c r="R128" s="116"/>
      <c r="S128" s="117"/>
    </row>
    <row r="129" spans="3:19" x14ac:dyDescent="0.25">
      <c r="C129" s="115"/>
      <c r="R129" s="116"/>
      <c r="S129" s="117"/>
    </row>
    <row r="130" spans="3:19" x14ac:dyDescent="0.25">
      <c r="C130" s="115"/>
      <c r="R130" s="116"/>
      <c r="S130" s="117"/>
    </row>
    <row r="131" spans="3:19" x14ac:dyDescent="0.25">
      <c r="C131" s="115"/>
      <c r="R131" s="116"/>
      <c r="S131" s="117"/>
    </row>
    <row r="132" spans="3:19" x14ac:dyDescent="0.25">
      <c r="C132" s="115"/>
      <c r="R132" s="116"/>
      <c r="S132" s="117"/>
    </row>
    <row r="133" spans="3:19" x14ac:dyDescent="0.25">
      <c r="C133" s="115"/>
      <c r="R133" s="116"/>
      <c r="S133" s="117"/>
    </row>
    <row r="134" spans="3:19" x14ac:dyDescent="0.25">
      <c r="C134" s="115"/>
      <c r="R134" s="116"/>
      <c r="S134" s="117"/>
    </row>
    <row r="135" spans="3:19" x14ac:dyDescent="0.25">
      <c r="C135" s="115"/>
      <c r="R135" s="116"/>
      <c r="S135" s="117"/>
    </row>
    <row r="136" spans="3:19" x14ac:dyDescent="0.25">
      <c r="C136" s="115"/>
      <c r="R136" s="116"/>
      <c r="S136" s="117"/>
    </row>
    <row r="137" spans="3:19" x14ac:dyDescent="0.25">
      <c r="C137" s="115"/>
      <c r="R137" s="116"/>
      <c r="S137" s="117"/>
    </row>
    <row r="138" spans="3:19" x14ac:dyDescent="0.25">
      <c r="C138" s="115"/>
      <c r="R138" s="116"/>
      <c r="S138" s="117"/>
    </row>
    <row r="139" spans="3:19" x14ac:dyDescent="0.25">
      <c r="C139" s="115"/>
      <c r="R139" s="116"/>
      <c r="S139" s="117"/>
    </row>
    <row r="140" spans="3:19" x14ac:dyDescent="0.25">
      <c r="C140" s="115"/>
      <c r="R140" s="116"/>
      <c r="S140" s="117"/>
    </row>
    <row r="141" spans="3:19" x14ac:dyDescent="0.25">
      <c r="C141" s="115"/>
      <c r="R141" s="116"/>
      <c r="S141" s="117"/>
    </row>
    <row r="142" spans="3:19" x14ac:dyDescent="0.25">
      <c r="C142" s="115"/>
      <c r="R142" s="116"/>
      <c r="S142" s="117"/>
    </row>
    <row r="143" spans="3:19" x14ac:dyDescent="0.25">
      <c r="C143" s="115"/>
      <c r="R143" s="116"/>
      <c r="S143" s="117"/>
    </row>
    <row r="144" spans="3:19" x14ac:dyDescent="0.25">
      <c r="C144" s="115"/>
      <c r="R144" s="116"/>
      <c r="S144" s="117"/>
    </row>
    <row r="145" spans="3:19" x14ac:dyDescent="0.25">
      <c r="C145" s="115"/>
      <c r="R145" s="116"/>
      <c r="S145" s="117"/>
    </row>
    <row r="146" spans="3:19" x14ac:dyDescent="0.25">
      <c r="C146" s="115"/>
      <c r="R146" s="116"/>
      <c r="S146" s="117"/>
    </row>
    <row r="147" spans="3:19" x14ac:dyDescent="0.25">
      <c r="C147" s="115"/>
      <c r="R147" s="116"/>
      <c r="S147" s="117"/>
    </row>
    <row r="148" spans="3:19" x14ac:dyDescent="0.25">
      <c r="C148" s="115"/>
      <c r="R148" s="116"/>
      <c r="S148" s="117"/>
    </row>
    <row r="149" spans="3:19" x14ac:dyDescent="0.25">
      <c r="C149" s="115"/>
      <c r="R149" s="116"/>
      <c r="S149" s="117"/>
    </row>
    <row r="150" spans="3:19" x14ac:dyDescent="0.25">
      <c r="C150" s="115"/>
      <c r="R150" s="116"/>
      <c r="S150" s="117"/>
    </row>
    <row r="151" spans="3:19" x14ac:dyDescent="0.25">
      <c r="C151" s="115"/>
      <c r="R151" s="116"/>
      <c r="S151" s="117"/>
    </row>
    <row r="152" spans="3:19" x14ac:dyDescent="0.25">
      <c r="C152" s="115"/>
      <c r="R152" s="116"/>
      <c r="S152" s="117"/>
    </row>
    <row r="153" spans="3:19" x14ac:dyDescent="0.25">
      <c r="C153" s="115"/>
      <c r="R153" s="116"/>
      <c r="S153" s="117"/>
    </row>
    <row r="154" spans="3:19" x14ac:dyDescent="0.25">
      <c r="C154" s="115"/>
      <c r="R154" s="116"/>
      <c r="S154" s="117"/>
    </row>
    <row r="155" spans="3:19" x14ac:dyDescent="0.25">
      <c r="C155" s="115"/>
      <c r="R155" s="116"/>
      <c r="S155" s="117"/>
    </row>
    <row r="156" spans="3:19" x14ac:dyDescent="0.25">
      <c r="C156" s="115"/>
      <c r="R156" s="116"/>
      <c r="S156" s="117"/>
    </row>
    <row r="157" spans="3:19" x14ac:dyDescent="0.25">
      <c r="C157" s="115"/>
      <c r="R157" s="116"/>
      <c r="S157" s="117"/>
    </row>
    <row r="158" spans="3:19" x14ac:dyDescent="0.25">
      <c r="C158" s="115"/>
      <c r="R158" s="116"/>
      <c r="S158" s="117"/>
    </row>
    <row r="159" spans="3:19" x14ac:dyDescent="0.25">
      <c r="C159" s="115"/>
      <c r="R159" s="116"/>
      <c r="S159" s="117"/>
    </row>
    <row r="160" spans="3:19" x14ac:dyDescent="0.25">
      <c r="C160" s="115"/>
      <c r="R160" s="116"/>
      <c r="S160" s="117"/>
    </row>
    <row r="161" spans="3:19" x14ac:dyDescent="0.25">
      <c r="C161" s="115"/>
      <c r="R161" s="116"/>
      <c r="S161" s="117"/>
    </row>
    <row r="162" spans="3:19" x14ac:dyDescent="0.25">
      <c r="C162" s="115"/>
      <c r="R162" s="116"/>
      <c r="S162" s="117"/>
    </row>
    <row r="163" spans="3:19" x14ac:dyDescent="0.25">
      <c r="C163" s="115"/>
      <c r="R163" s="116"/>
      <c r="S163" s="117"/>
    </row>
    <row r="164" spans="3:19" x14ac:dyDescent="0.25">
      <c r="C164" s="115"/>
      <c r="R164" s="116"/>
      <c r="S164" s="117"/>
    </row>
    <row r="165" spans="3:19" x14ac:dyDescent="0.25">
      <c r="C165" s="115"/>
      <c r="R165" s="116"/>
      <c r="S165" s="117"/>
    </row>
    <row r="166" spans="3:19" x14ac:dyDescent="0.25">
      <c r="C166" s="115"/>
      <c r="R166" s="116"/>
      <c r="S166" s="117"/>
    </row>
    <row r="167" spans="3:19" x14ac:dyDescent="0.25">
      <c r="C167" s="115"/>
      <c r="R167" s="116"/>
      <c r="S167" s="117"/>
    </row>
    <row r="168" spans="3:19" x14ac:dyDescent="0.25">
      <c r="C168" s="115"/>
      <c r="R168" s="116"/>
      <c r="S168" s="117"/>
    </row>
    <row r="169" spans="3:19" x14ac:dyDescent="0.25">
      <c r="C169" s="115"/>
      <c r="R169" s="116"/>
      <c r="S169" s="117"/>
    </row>
    <row r="170" spans="3:19" x14ac:dyDescent="0.25">
      <c r="C170" s="115"/>
      <c r="R170" s="116"/>
      <c r="S170" s="117"/>
    </row>
    <row r="171" spans="3:19" x14ac:dyDescent="0.25">
      <c r="C171" s="115"/>
      <c r="R171" s="116"/>
      <c r="S171" s="117"/>
    </row>
    <row r="172" spans="3:19" x14ac:dyDescent="0.25">
      <c r="C172" s="115"/>
      <c r="R172" s="116"/>
      <c r="S172" s="117"/>
    </row>
    <row r="173" spans="3:19" x14ac:dyDescent="0.25">
      <c r="C173" s="115"/>
      <c r="R173" s="116"/>
      <c r="S173" s="117"/>
    </row>
    <row r="174" spans="3:19" x14ac:dyDescent="0.25">
      <c r="C174" s="115"/>
      <c r="R174" s="116"/>
      <c r="S174" s="117"/>
    </row>
    <row r="175" spans="3:19" x14ac:dyDescent="0.25">
      <c r="C175" s="115"/>
      <c r="R175" s="116"/>
      <c r="S175" s="117"/>
    </row>
    <row r="176" spans="3:19" x14ac:dyDescent="0.25">
      <c r="C176" s="115"/>
      <c r="R176" s="116"/>
      <c r="S176" s="117"/>
    </row>
    <row r="177" spans="3:19" x14ac:dyDescent="0.25">
      <c r="C177" s="115"/>
      <c r="R177" s="116"/>
      <c r="S177" s="117"/>
    </row>
    <row r="178" spans="3:19" x14ac:dyDescent="0.25">
      <c r="C178" s="115"/>
      <c r="R178" s="116"/>
      <c r="S178" s="117"/>
    </row>
    <row r="179" spans="3:19" x14ac:dyDescent="0.25">
      <c r="C179" s="115"/>
      <c r="R179" s="116"/>
      <c r="S179" s="117"/>
    </row>
    <row r="180" spans="3:19" x14ac:dyDescent="0.25">
      <c r="C180" s="115"/>
      <c r="R180" s="116"/>
      <c r="S180" s="117"/>
    </row>
    <row r="181" spans="3:19" x14ac:dyDescent="0.25">
      <c r="C181" s="115"/>
      <c r="R181" s="116"/>
      <c r="S181" s="117"/>
    </row>
    <row r="182" spans="3:19" x14ac:dyDescent="0.25">
      <c r="C182" s="115"/>
      <c r="R182" s="116"/>
      <c r="S182" s="117"/>
    </row>
    <row r="183" spans="3:19" x14ac:dyDescent="0.25">
      <c r="C183" s="115"/>
      <c r="R183" s="116"/>
      <c r="S183" s="117"/>
    </row>
    <row r="184" spans="3:19" x14ac:dyDescent="0.25">
      <c r="C184" s="115"/>
      <c r="R184" s="116"/>
      <c r="S184" s="117"/>
    </row>
    <row r="185" spans="3:19" x14ac:dyDescent="0.25">
      <c r="C185" s="115"/>
      <c r="R185" s="116"/>
      <c r="S185" s="117"/>
    </row>
    <row r="186" spans="3:19" x14ac:dyDescent="0.25">
      <c r="C186" s="115"/>
      <c r="R186" s="116"/>
      <c r="S186" s="117"/>
    </row>
    <row r="187" spans="3:19" x14ac:dyDescent="0.25">
      <c r="C187" s="115"/>
      <c r="R187" s="116"/>
      <c r="S187" s="117"/>
    </row>
    <row r="188" spans="3:19" x14ac:dyDescent="0.25">
      <c r="C188" s="115"/>
      <c r="R188" s="116"/>
      <c r="S188" s="117"/>
    </row>
    <row r="189" spans="3:19" x14ac:dyDescent="0.25">
      <c r="C189" s="115"/>
      <c r="R189" s="116"/>
      <c r="S189" s="117"/>
    </row>
    <row r="190" spans="3:19" x14ac:dyDescent="0.25">
      <c r="C190" s="115"/>
      <c r="R190" s="116"/>
      <c r="S190" s="117"/>
    </row>
    <row r="191" spans="3:19" x14ac:dyDescent="0.25">
      <c r="C191" s="115"/>
      <c r="R191" s="116"/>
      <c r="S191" s="117"/>
    </row>
    <row r="192" spans="3:19" x14ac:dyDescent="0.25">
      <c r="C192" s="115"/>
      <c r="R192" s="116"/>
      <c r="S192" s="117"/>
    </row>
    <row r="193" spans="3:19" x14ac:dyDescent="0.25">
      <c r="C193" s="115"/>
      <c r="R193" s="116"/>
      <c r="S193" s="117"/>
    </row>
    <row r="194" spans="3:19" x14ac:dyDescent="0.25">
      <c r="C194" s="115"/>
      <c r="R194" s="116"/>
      <c r="S194" s="117"/>
    </row>
    <row r="195" spans="3:19" x14ac:dyDescent="0.25">
      <c r="C195" s="115"/>
      <c r="R195" s="116"/>
      <c r="S195" s="117"/>
    </row>
    <row r="196" spans="3:19" x14ac:dyDescent="0.25">
      <c r="C196" s="115"/>
      <c r="R196" s="116"/>
      <c r="S196" s="117"/>
    </row>
    <row r="197" spans="3:19" x14ac:dyDescent="0.25">
      <c r="C197" s="115"/>
      <c r="R197" s="116"/>
      <c r="S197" s="117"/>
    </row>
    <row r="198" spans="3:19" x14ac:dyDescent="0.25">
      <c r="C198" s="115"/>
      <c r="R198" s="116"/>
      <c r="S198" s="117"/>
    </row>
    <row r="199" spans="3:19" x14ac:dyDescent="0.25">
      <c r="C199" s="115"/>
      <c r="R199" s="116"/>
      <c r="S199" s="117"/>
    </row>
    <row r="200" spans="3:19" x14ac:dyDescent="0.25">
      <c r="C200" s="115"/>
      <c r="R200" s="116"/>
      <c r="S200" s="117"/>
    </row>
    <row r="201" spans="3:19" x14ac:dyDescent="0.25">
      <c r="C201" s="115"/>
      <c r="R201" s="116"/>
      <c r="S201" s="117"/>
    </row>
    <row r="202" spans="3:19" x14ac:dyDescent="0.25">
      <c r="C202" s="115"/>
      <c r="R202" s="116"/>
      <c r="S202" s="117"/>
    </row>
    <row r="203" spans="3:19" x14ac:dyDescent="0.25">
      <c r="C203" s="115"/>
      <c r="R203" s="116"/>
      <c r="S203" s="117"/>
    </row>
    <row r="204" spans="3:19" x14ac:dyDescent="0.25">
      <c r="C204" s="115"/>
      <c r="R204" s="116"/>
      <c r="S204" s="117"/>
    </row>
    <row r="205" spans="3:19" x14ac:dyDescent="0.25">
      <c r="C205" s="115"/>
      <c r="R205" s="116"/>
      <c r="S205" s="117"/>
    </row>
    <row r="206" spans="3:19" x14ac:dyDescent="0.25">
      <c r="C206" s="115"/>
      <c r="R206" s="116"/>
      <c r="S206" s="117"/>
    </row>
    <row r="207" spans="3:19" x14ac:dyDescent="0.25">
      <c r="C207" s="115"/>
      <c r="R207" s="116"/>
      <c r="S207" s="117"/>
    </row>
    <row r="208" spans="3:19" x14ac:dyDescent="0.25">
      <c r="C208" s="115"/>
      <c r="R208" s="116"/>
      <c r="S208" s="117"/>
    </row>
    <row r="209" spans="3:19" x14ac:dyDescent="0.25">
      <c r="C209" s="115"/>
      <c r="R209" s="116"/>
      <c r="S209" s="117"/>
    </row>
    <row r="210" spans="3:19" x14ac:dyDescent="0.25">
      <c r="C210" s="115"/>
      <c r="R210" s="116"/>
      <c r="S210" s="117"/>
    </row>
    <row r="211" spans="3:19" x14ac:dyDescent="0.25">
      <c r="C211" s="115"/>
      <c r="R211" s="116"/>
      <c r="S211" s="117"/>
    </row>
    <row r="212" spans="3:19" x14ac:dyDescent="0.25">
      <c r="C212" s="115"/>
      <c r="R212" s="116"/>
      <c r="S212" s="117"/>
    </row>
    <row r="213" spans="3:19" x14ac:dyDescent="0.25">
      <c r="C213" s="115"/>
      <c r="R213" s="116"/>
      <c r="S213" s="117"/>
    </row>
    <row r="214" spans="3:19" x14ac:dyDescent="0.25">
      <c r="C214" s="115"/>
      <c r="R214" s="116"/>
      <c r="S214" s="117"/>
    </row>
    <row r="215" spans="3:19" x14ac:dyDescent="0.25">
      <c r="C215" s="115"/>
      <c r="R215" s="116"/>
      <c r="S215" s="117"/>
    </row>
    <row r="216" spans="3:19" x14ac:dyDescent="0.25">
      <c r="C216" s="115"/>
      <c r="R216" s="116"/>
      <c r="S216" s="117"/>
    </row>
    <row r="217" spans="3:19" x14ac:dyDescent="0.25">
      <c r="C217" s="115"/>
      <c r="R217" s="116"/>
      <c r="S217" s="117"/>
    </row>
    <row r="218" spans="3:19" x14ac:dyDescent="0.25">
      <c r="C218" s="115"/>
      <c r="R218" s="116"/>
      <c r="S218" s="117"/>
    </row>
    <row r="219" spans="3:19" x14ac:dyDescent="0.25">
      <c r="C219" s="115"/>
      <c r="R219" s="116"/>
      <c r="S219" s="117"/>
    </row>
    <row r="220" spans="3:19" x14ac:dyDescent="0.25">
      <c r="C220" s="115"/>
      <c r="R220" s="116"/>
      <c r="S220" s="117"/>
    </row>
    <row r="221" spans="3:19" x14ac:dyDescent="0.25">
      <c r="C221" s="115"/>
      <c r="R221" s="116"/>
      <c r="S221" s="117"/>
    </row>
    <row r="222" spans="3:19" x14ac:dyDescent="0.25">
      <c r="C222" s="115"/>
      <c r="R222" s="116"/>
      <c r="S222" s="117"/>
    </row>
    <row r="223" spans="3:19" x14ac:dyDescent="0.25">
      <c r="C223" s="115"/>
      <c r="R223" s="116"/>
      <c r="S223" s="117"/>
    </row>
    <row r="224" spans="3:19" x14ac:dyDescent="0.25">
      <c r="C224" s="115"/>
      <c r="R224" s="116"/>
      <c r="S224" s="117"/>
    </row>
    <row r="225" spans="3:19" x14ac:dyDescent="0.25">
      <c r="C225" s="115"/>
      <c r="R225" s="116"/>
      <c r="S225" s="117"/>
    </row>
    <row r="226" spans="3:19" x14ac:dyDescent="0.25">
      <c r="C226" s="115"/>
      <c r="R226" s="116"/>
      <c r="S226" s="117"/>
    </row>
    <row r="227" spans="3:19" x14ac:dyDescent="0.25">
      <c r="C227" s="115"/>
      <c r="R227" s="116"/>
      <c r="S227" s="117"/>
    </row>
    <row r="228" spans="3:19" x14ac:dyDescent="0.25">
      <c r="C228" s="115"/>
      <c r="R228" s="116"/>
      <c r="S228" s="117"/>
    </row>
    <row r="229" spans="3:19" x14ac:dyDescent="0.25">
      <c r="C229" s="115"/>
      <c r="R229" s="116"/>
      <c r="S229" s="117"/>
    </row>
    <row r="230" spans="3:19" x14ac:dyDescent="0.25">
      <c r="C230" s="115"/>
      <c r="R230" s="116"/>
      <c r="S230" s="117"/>
    </row>
    <row r="231" spans="3:19" x14ac:dyDescent="0.25">
      <c r="C231" s="115"/>
      <c r="R231" s="116"/>
      <c r="S231" s="117"/>
    </row>
    <row r="232" spans="3:19" x14ac:dyDescent="0.25">
      <c r="C232" s="115"/>
      <c r="R232" s="116"/>
      <c r="S232" s="117"/>
    </row>
    <row r="233" spans="3:19" x14ac:dyDescent="0.25">
      <c r="C233" s="115"/>
      <c r="R233" s="116"/>
      <c r="S233" s="117"/>
    </row>
    <row r="234" spans="3:19" x14ac:dyDescent="0.25">
      <c r="C234" s="115"/>
      <c r="R234" s="116"/>
      <c r="S234" s="117"/>
    </row>
    <row r="235" spans="3:19" x14ac:dyDescent="0.25">
      <c r="C235" s="115"/>
      <c r="R235" s="116"/>
      <c r="S235" s="117"/>
    </row>
    <row r="236" spans="3:19" x14ac:dyDescent="0.25">
      <c r="C236" s="115"/>
      <c r="R236" s="116"/>
      <c r="S236" s="117"/>
    </row>
    <row r="237" spans="3:19" x14ac:dyDescent="0.25">
      <c r="C237" s="115"/>
      <c r="R237" s="116"/>
      <c r="S237" s="117"/>
    </row>
    <row r="238" spans="3:19" x14ac:dyDescent="0.25">
      <c r="C238" s="115"/>
      <c r="R238" s="116"/>
      <c r="S238" s="117"/>
    </row>
    <row r="239" spans="3:19" x14ac:dyDescent="0.25">
      <c r="C239" s="115"/>
      <c r="R239" s="116"/>
      <c r="S239" s="117"/>
    </row>
    <row r="240" spans="3:19" x14ac:dyDescent="0.25">
      <c r="C240" s="115"/>
      <c r="R240" s="116"/>
      <c r="S240" s="117"/>
    </row>
    <row r="241" spans="3:19" x14ac:dyDescent="0.25">
      <c r="C241" s="115"/>
      <c r="R241" s="116"/>
      <c r="S241" s="117"/>
    </row>
    <row r="242" spans="3:19" x14ac:dyDescent="0.25">
      <c r="C242" s="115"/>
      <c r="R242" s="116"/>
      <c r="S242" s="117"/>
    </row>
    <row r="243" spans="3:19" x14ac:dyDescent="0.25">
      <c r="C243" s="115"/>
      <c r="R243" s="116"/>
      <c r="S243" s="117"/>
    </row>
    <row r="244" spans="3:19" x14ac:dyDescent="0.25">
      <c r="C244" s="115"/>
      <c r="R244" s="116"/>
      <c r="S244" s="117"/>
    </row>
    <row r="245" spans="3:19" x14ac:dyDescent="0.25">
      <c r="C245" s="115"/>
      <c r="R245" s="116"/>
      <c r="S245" s="117"/>
    </row>
    <row r="246" spans="3:19" x14ac:dyDescent="0.25">
      <c r="C246" s="115"/>
      <c r="R246" s="116"/>
      <c r="S246" s="117"/>
    </row>
    <row r="247" spans="3:19" x14ac:dyDescent="0.25">
      <c r="C247" s="115"/>
      <c r="R247" s="116"/>
      <c r="S247" s="117"/>
    </row>
    <row r="248" spans="3:19" x14ac:dyDescent="0.25">
      <c r="C248" s="115"/>
      <c r="R248" s="116"/>
      <c r="S248" s="117"/>
    </row>
    <row r="249" spans="3:19" x14ac:dyDescent="0.25">
      <c r="C249" s="115"/>
      <c r="R249" s="116"/>
      <c r="S249" s="117"/>
    </row>
    <row r="250" spans="3:19" x14ac:dyDescent="0.25">
      <c r="C250" s="115"/>
      <c r="R250" s="116"/>
      <c r="S250" s="117"/>
    </row>
    <row r="251" spans="3:19" x14ac:dyDescent="0.25">
      <c r="C251" s="115"/>
      <c r="R251" s="116"/>
      <c r="S251" s="117"/>
    </row>
    <row r="252" spans="3:19" x14ac:dyDescent="0.25">
      <c r="C252" s="115"/>
      <c r="R252" s="116"/>
      <c r="S252" s="117"/>
    </row>
    <row r="253" spans="3:19" x14ac:dyDescent="0.25">
      <c r="C253" s="115"/>
      <c r="R253" s="116"/>
      <c r="S253" s="117"/>
    </row>
    <row r="254" spans="3:19" x14ac:dyDescent="0.25">
      <c r="C254" s="115"/>
      <c r="R254" s="116"/>
      <c r="S254" s="117"/>
    </row>
    <row r="255" spans="3:19" x14ac:dyDescent="0.25">
      <c r="C255" s="115"/>
      <c r="R255" s="116"/>
      <c r="S255" s="117"/>
    </row>
    <row r="256" spans="3:19" x14ac:dyDescent="0.25">
      <c r="C256" s="115"/>
      <c r="R256" s="116"/>
      <c r="S256" s="117"/>
    </row>
    <row r="257" spans="3:19" x14ac:dyDescent="0.25">
      <c r="C257" s="115"/>
      <c r="R257" s="116"/>
      <c r="S257" s="117"/>
    </row>
    <row r="258" spans="3:19" x14ac:dyDescent="0.25">
      <c r="C258" s="115"/>
      <c r="R258" s="116"/>
      <c r="S258" s="117"/>
    </row>
    <row r="259" spans="3:19" x14ac:dyDescent="0.25">
      <c r="C259" s="115"/>
      <c r="R259" s="116"/>
      <c r="S259" s="117"/>
    </row>
    <row r="260" spans="3:19" x14ac:dyDescent="0.25">
      <c r="C260" s="115"/>
      <c r="R260" s="116"/>
      <c r="S260" s="117"/>
    </row>
    <row r="261" spans="3:19" x14ac:dyDescent="0.25">
      <c r="C261" s="115"/>
      <c r="R261" s="116"/>
      <c r="S261" s="117"/>
    </row>
    <row r="262" spans="3:19" x14ac:dyDescent="0.25">
      <c r="C262" s="115"/>
      <c r="R262" s="116"/>
      <c r="S262" s="117"/>
    </row>
    <row r="263" spans="3:19" x14ac:dyDescent="0.25">
      <c r="C263" s="115"/>
      <c r="R263" s="116"/>
      <c r="S263" s="117"/>
    </row>
    <row r="264" spans="3:19" x14ac:dyDescent="0.25">
      <c r="C264" s="115"/>
      <c r="R264" s="116"/>
      <c r="S264" s="117"/>
    </row>
    <row r="265" spans="3:19" x14ac:dyDescent="0.25">
      <c r="C265" s="115"/>
      <c r="R265" s="116"/>
      <c r="S265" s="117"/>
    </row>
    <row r="266" spans="3:19" x14ac:dyDescent="0.25">
      <c r="C266" s="115"/>
      <c r="R266" s="116"/>
      <c r="S266" s="117"/>
    </row>
    <row r="267" spans="3:19" x14ac:dyDescent="0.25">
      <c r="C267" s="115"/>
      <c r="R267" s="116"/>
      <c r="S267" s="117"/>
    </row>
    <row r="268" spans="3:19" x14ac:dyDescent="0.25">
      <c r="C268" s="115"/>
      <c r="R268" s="116"/>
      <c r="S268" s="117"/>
    </row>
    <row r="269" spans="3:19" x14ac:dyDescent="0.25">
      <c r="C269" s="115"/>
      <c r="R269" s="116"/>
      <c r="S269" s="117"/>
    </row>
    <row r="270" spans="3:19" x14ac:dyDescent="0.25">
      <c r="C270" s="115"/>
      <c r="R270" s="116"/>
      <c r="S270" s="117"/>
    </row>
    <row r="271" spans="3:19" x14ac:dyDescent="0.25">
      <c r="C271" s="115"/>
      <c r="R271" s="116"/>
      <c r="S271" s="117"/>
    </row>
    <row r="272" spans="3:19" x14ac:dyDescent="0.25">
      <c r="C272" s="115"/>
      <c r="R272" s="116"/>
      <c r="S272" s="117"/>
    </row>
    <row r="273" spans="3:19" x14ac:dyDescent="0.25">
      <c r="C273" s="115"/>
      <c r="R273" s="116"/>
      <c r="S273" s="117"/>
    </row>
    <row r="274" spans="3:19" x14ac:dyDescent="0.25">
      <c r="C274" s="115"/>
      <c r="R274" s="116"/>
      <c r="S274" s="117"/>
    </row>
    <row r="275" spans="3:19" x14ac:dyDescent="0.25">
      <c r="C275" s="115"/>
      <c r="R275" s="116"/>
      <c r="S275" s="117"/>
    </row>
    <row r="276" spans="3:19" x14ac:dyDescent="0.25">
      <c r="C276" s="115"/>
      <c r="R276" s="116"/>
      <c r="S276" s="117"/>
    </row>
    <row r="277" spans="3:19" x14ac:dyDescent="0.25">
      <c r="C277" s="115"/>
      <c r="R277" s="116"/>
      <c r="S277" s="117"/>
    </row>
    <row r="278" spans="3:19" x14ac:dyDescent="0.25">
      <c r="C278" s="115"/>
      <c r="R278" s="116"/>
      <c r="S278" s="117"/>
    </row>
    <row r="279" spans="3:19" x14ac:dyDescent="0.25">
      <c r="C279" s="115"/>
      <c r="R279" s="116"/>
      <c r="S279" s="117"/>
    </row>
    <row r="280" spans="3:19" x14ac:dyDescent="0.25">
      <c r="C280" s="115"/>
      <c r="R280" s="116"/>
      <c r="S280" s="117"/>
    </row>
    <row r="281" spans="3:19" x14ac:dyDescent="0.25">
      <c r="C281" s="115"/>
      <c r="R281" s="116"/>
      <c r="S281" s="117"/>
    </row>
    <row r="282" spans="3:19" x14ac:dyDescent="0.25">
      <c r="C282" s="115"/>
      <c r="R282" s="116"/>
      <c r="S282" s="117"/>
    </row>
    <row r="283" spans="3:19" x14ac:dyDescent="0.25">
      <c r="C283" s="115"/>
      <c r="R283" s="116"/>
      <c r="S283" s="117"/>
    </row>
    <row r="284" spans="3:19" x14ac:dyDescent="0.25">
      <c r="C284" s="115"/>
      <c r="R284" s="116"/>
      <c r="S284" s="117"/>
    </row>
    <row r="285" spans="3:19" x14ac:dyDescent="0.25">
      <c r="C285" s="115"/>
      <c r="R285" s="116"/>
      <c r="S285" s="117"/>
    </row>
    <row r="286" spans="3:19" x14ac:dyDescent="0.25">
      <c r="C286" s="115"/>
      <c r="R286" s="116"/>
      <c r="S286" s="117"/>
    </row>
    <row r="287" spans="3:19" x14ac:dyDescent="0.25">
      <c r="C287" s="115"/>
      <c r="R287" s="116"/>
      <c r="S287" s="117"/>
    </row>
    <row r="288" spans="3:19" x14ac:dyDescent="0.25">
      <c r="C288" s="115"/>
      <c r="R288" s="116"/>
      <c r="S288" s="117"/>
    </row>
    <row r="289" spans="3:19" x14ac:dyDescent="0.25">
      <c r="C289" s="115"/>
      <c r="R289" s="116"/>
      <c r="S289" s="117"/>
    </row>
    <row r="290" spans="3:19" x14ac:dyDescent="0.25">
      <c r="C290" s="115"/>
      <c r="R290" s="116"/>
      <c r="S290" s="117"/>
    </row>
    <row r="291" spans="3:19" x14ac:dyDescent="0.25">
      <c r="C291" s="115"/>
      <c r="R291" s="116"/>
      <c r="S291" s="117"/>
    </row>
    <row r="292" spans="3:19" x14ac:dyDescent="0.25">
      <c r="C292" s="115"/>
      <c r="R292" s="116"/>
      <c r="S292" s="117"/>
    </row>
    <row r="293" spans="3:19" x14ac:dyDescent="0.25">
      <c r="C293" s="115"/>
      <c r="R293" s="116"/>
      <c r="S293" s="117"/>
    </row>
    <row r="294" spans="3:19" x14ac:dyDescent="0.25">
      <c r="C294" s="115"/>
      <c r="R294" s="116"/>
      <c r="S294" s="117"/>
    </row>
    <row r="295" spans="3:19" x14ac:dyDescent="0.25">
      <c r="C295" s="115"/>
      <c r="R295" s="116"/>
      <c r="S295" s="117"/>
    </row>
    <row r="296" spans="3:19" x14ac:dyDescent="0.25">
      <c r="C296" s="115"/>
      <c r="R296" s="116"/>
      <c r="S296" s="117"/>
    </row>
    <row r="297" spans="3:19" x14ac:dyDescent="0.25">
      <c r="C297" s="115"/>
      <c r="R297" s="116"/>
      <c r="S297" s="117"/>
    </row>
    <row r="298" spans="3:19" x14ac:dyDescent="0.25">
      <c r="C298" s="115"/>
      <c r="R298" s="116"/>
      <c r="S298" s="117"/>
    </row>
    <row r="299" spans="3:19" x14ac:dyDescent="0.25">
      <c r="C299" s="115"/>
      <c r="R299" s="116"/>
      <c r="S299" s="117"/>
    </row>
    <row r="300" spans="3:19" x14ac:dyDescent="0.25">
      <c r="C300" s="115"/>
      <c r="R300" s="116"/>
      <c r="S300" s="117"/>
    </row>
    <row r="301" spans="3:19" x14ac:dyDescent="0.25">
      <c r="C301" s="115"/>
      <c r="R301" s="116"/>
      <c r="S301" s="117"/>
    </row>
    <row r="302" spans="3:19" x14ac:dyDescent="0.25">
      <c r="C302" s="115"/>
      <c r="R302" s="116"/>
      <c r="S302" s="117"/>
    </row>
    <row r="303" spans="3:19" x14ac:dyDescent="0.25">
      <c r="C303" s="115"/>
      <c r="R303" s="116"/>
      <c r="S303" s="117"/>
    </row>
    <row r="304" spans="3:19" x14ac:dyDescent="0.25">
      <c r="C304" s="115"/>
      <c r="R304" s="116"/>
      <c r="S304" s="117"/>
    </row>
    <row r="305" spans="3:19" x14ac:dyDescent="0.25">
      <c r="C305" s="115"/>
      <c r="R305" s="116"/>
      <c r="S305" s="117"/>
    </row>
    <row r="306" spans="3:19" x14ac:dyDescent="0.25">
      <c r="C306" s="115"/>
      <c r="R306" s="116"/>
      <c r="S306" s="117"/>
    </row>
    <row r="307" spans="3:19" x14ac:dyDescent="0.25">
      <c r="C307" s="115"/>
      <c r="R307" s="116"/>
      <c r="S307" s="117"/>
    </row>
    <row r="308" spans="3:19" x14ac:dyDescent="0.25">
      <c r="C308" s="115"/>
      <c r="R308" s="116"/>
      <c r="S308" s="117"/>
    </row>
    <row r="309" spans="3:19" x14ac:dyDescent="0.25">
      <c r="C309" s="115"/>
      <c r="R309" s="116"/>
      <c r="S309" s="117"/>
    </row>
    <row r="310" spans="3:19" x14ac:dyDescent="0.25">
      <c r="C310" s="115"/>
      <c r="R310" s="116"/>
      <c r="S310" s="117"/>
    </row>
    <row r="311" spans="3:19" x14ac:dyDescent="0.25">
      <c r="C311" s="115"/>
      <c r="R311" s="116"/>
      <c r="S311" s="117"/>
    </row>
    <row r="312" spans="3:19" x14ac:dyDescent="0.25">
      <c r="C312" s="115"/>
      <c r="R312" s="116"/>
      <c r="S312" s="117"/>
    </row>
    <row r="313" spans="3:19" x14ac:dyDescent="0.25">
      <c r="C313" s="115"/>
      <c r="R313" s="116"/>
      <c r="S313" s="117"/>
    </row>
    <row r="314" spans="3:19" x14ac:dyDescent="0.25">
      <c r="C314" s="115"/>
      <c r="R314" s="116"/>
      <c r="S314" s="117"/>
    </row>
    <row r="315" spans="3:19" x14ac:dyDescent="0.25">
      <c r="C315" s="115"/>
      <c r="R315" s="116"/>
      <c r="S315" s="117"/>
    </row>
    <row r="316" spans="3:19" x14ac:dyDescent="0.25">
      <c r="C316" s="115"/>
      <c r="R316" s="116"/>
      <c r="S316" s="117"/>
    </row>
    <row r="317" spans="3:19" x14ac:dyDescent="0.25">
      <c r="C317" s="115"/>
      <c r="R317" s="116"/>
      <c r="S317" s="117"/>
    </row>
    <row r="318" spans="3:19" x14ac:dyDescent="0.25">
      <c r="C318" s="115"/>
      <c r="R318" s="116"/>
      <c r="S318" s="117"/>
    </row>
    <row r="319" spans="3:19" x14ac:dyDescent="0.25">
      <c r="C319" s="115"/>
      <c r="R319" s="116"/>
      <c r="S319" s="117"/>
    </row>
    <row r="320" spans="3:19" x14ac:dyDescent="0.25">
      <c r="C320" s="115"/>
      <c r="R320" s="116"/>
      <c r="S320" s="117"/>
    </row>
    <row r="321" spans="3:19" x14ac:dyDescent="0.25">
      <c r="C321" s="115"/>
      <c r="R321" s="116"/>
      <c r="S321" s="117"/>
    </row>
    <row r="322" spans="3:19" x14ac:dyDescent="0.25">
      <c r="C322" s="115"/>
      <c r="R322" s="116"/>
      <c r="S322" s="117"/>
    </row>
    <row r="323" spans="3:19" x14ac:dyDescent="0.25">
      <c r="C323" s="115"/>
      <c r="R323" s="116"/>
      <c r="S323" s="117"/>
    </row>
    <row r="324" spans="3:19" x14ac:dyDescent="0.25">
      <c r="C324" s="115"/>
      <c r="R324" s="116"/>
      <c r="S324" s="117"/>
    </row>
    <row r="325" spans="3:19" x14ac:dyDescent="0.25">
      <c r="C325" s="115"/>
      <c r="R325" s="116"/>
      <c r="S325" s="117"/>
    </row>
    <row r="326" spans="3:19" x14ac:dyDescent="0.25">
      <c r="C326" s="115"/>
      <c r="R326" s="116"/>
      <c r="S326" s="117"/>
    </row>
    <row r="327" spans="3:19" x14ac:dyDescent="0.25">
      <c r="C327" s="115"/>
      <c r="R327" s="116"/>
      <c r="S327" s="117"/>
    </row>
    <row r="328" spans="3:19" x14ac:dyDescent="0.25">
      <c r="C328" s="115"/>
      <c r="R328" s="116"/>
      <c r="S328" s="117"/>
    </row>
    <row r="329" spans="3:19" x14ac:dyDescent="0.25">
      <c r="C329" s="115"/>
      <c r="R329" s="116"/>
      <c r="S329" s="117"/>
    </row>
    <row r="330" spans="3:19" x14ac:dyDescent="0.25">
      <c r="C330" s="115"/>
      <c r="R330" s="116"/>
      <c r="S330" s="117"/>
    </row>
    <row r="331" spans="3:19" x14ac:dyDescent="0.25">
      <c r="C331" s="115"/>
      <c r="R331" s="116"/>
      <c r="S331" s="117"/>
    </row>
    <row r="332" spans="3:19" x14ac:dyDescent="0.25">
      <c r="C332" s="115"/>
      <c r="R332" s="116"/>
      <c r="S332" s="117"/>
    </row>
    <row r="333" spans="3:19" x14ac:dyDescent="0.25">
      <c r="C333" s="115"/>
      <c r="R333" s="116"/>
      <c r="S333" s="117"/>
    </row>
    <row r="334" spans="3:19" x14ac:dyDescent="0.25">
      <c r="C334" s="115"/>
      <c r="R334" s="116"/>
      <c r="S334" s="117"/>
    </row>
    <row r="335" spans="3:19" x14ac:dyDescent="0.25">
      <c r="C335" s="115"/>
      <c r="R335" s="116"/>
      <c r="S335" s="117"/>
    </row>
    <row r="336" spans="3:19" x14ac:dyDescent="0.25">
      <c r="C336" s="115"/>
      <c r="R336" s="116"/>
      <c r="S336" s="117"/>
    </row>
    <row r="337" spans="3:19" x14ac:dyDescent="0.25">
      <c r="C337" s="115"/>
      <c r="R337" s="116"/>
      <c r="S337" s="117"/>
    </row>
    <row r="338" spans="3:19" x14ac:dyDescent="0.25">
      <c r="C338" s="115"/>
      <c r="R338" s="116"/>
      <c r="S338" s="117"/>
    </row>
    <row r="339" spans="3:19" x14ac:dyDescent="0.25">
      <c r="C339" s="115"/>
      <c r="R339" s="116"/>
      <c r="S339" s="117"/>
    </row>
    <row r="340" spans="3:19" x14ac:dyDescent="0.25">
      <c r="C340" s="115"/>
      <c r="R340" s="116"/>
      <c r="S340" s="117"/>
    </row>
    <row r="341" spans="3:19" x14ac:dyDescent="0.25">
      <c r="C341" s="115"/>
      <c r="R341" s="116"/>
      <c r="S341" s="117"/>
    </row>
    <row r="342" spans="3:19" x14ac:dyDescent="0.25">
      <c r="C342" s="115"/>
      <c r="R342" s="116"/>
      <c r="S342" s="117"/>
    </row>
    <row r="343" spans="3:19" x14ac:dyDescent="0.25">
      <c r="C343" s="115"/>
      <c r="R343" s="116"/>
      <c r="S343" s="117"/>
    </row>
    <row r="344" spans="3:19" x14ac:dyDescent="0.25">
      <c r="C344" s="115"/>
      <c r="R344" s="116"/>
      <c r="S344" s="117"/>
    </row>
    <row r="345" spans="3:19" x14ac:dyDescent="0.25">
      <c r="C345" s="115"/>
      <c r="R345" s="116"/>
      <c r="S345" s="117"/>
    </row>
    <row r="346" spans="3:19" x14ac:dyDescent="0.25">
      <c r="C346" s="115"/>
      <c r="R346" s="116"/>
      <c r="S346" s="117"/>
    </row>
    <row r="347" spans="3:19" x14ac:dyDescent="0.25">
      <c r="C347" s="115"/>
      <c r="R347" s="116"/>
      <c r="S347" s="117"/>
    </row>
    <row r="348" spans="3:19" x14ac:dyDescent="0.25">
      <c r="C348" s="115"/>
      <c r="R348" s="116"/>
      <c r="S348" s="117"/>
    </row>
    <row r="349" spans="3:19" x14ac:dyDescent="0.25">
      <c r="C349" s="115"/>
      <c r="R349" s="116"/>
      <c r="S349" s="117"/>
    </row>
    <row r="350" spans="3:19" x14ac:dyDescent="0.25">
      <c r="C350" s="115"/>
      <c r="R350" s="116"/>
      <c r="S350" s="117"/>
    </row>
    <row r="351" spans="3:19" x14ac:dyDescent="0.25">
      <c r="C351" s="115"/>
      <c r="R351" s="116"/>
      <c r="S351" s="117"/>
    </row>
    <row r="352" spans="3:19" x14ac:dyDescent="0.25">
      <c r="C352" s="115"/>
      <c r="R352" s="116"/>
      <c r="S352" s="117"/>
    </row>
    <row r="353" spans="3:19" x14ac:dyDescent="0.25">
      <c r="C353" s="115"/>
      <c r="R353" s="116"/>
      <c r="S353" s="117"/>
    </row>
    <row r="354" spans="3:19" x14ac:dyDescent="0.25">
      <c r="C354" s="115"/>
      <c r="R354" s="116"/>
      <c r="S354" s="117"/>
    </row>
    <row r="355" spans="3:19" x14ac:dyDescent="0.25">
      <c r="C355" s="115"/>
      <c r="R355" s="116"/>
      <c r="S355" s="117"/>
    </row>
    <row r="356" spans="3:19" x14ac:dyDescent="0.25">
      <c r="C356" s="115"/>
      <c r="R356" s="116"/>
      <c r="S356" s="117"/>
    </row>
    <row r="357" spans="3:19" x14ac:dyDescent="0.25">
      <c r="C357" s="115"/>
      <c r="R357" s="116"/>
      <c r="S357" s="117"/>
    </row>
    <row r="358" spans="3:19" x14ac:dyDescent="0.25">
      <c r="C358" s="115"/>
      <c r="R358" s="116"/>
      <c r="S358" s="117"/>
    </row>
    <row r="359" spans="3:19" x14ac:dyDescent="0.25">
      <c r="C359" s="115"/>
      <c r="R359" s="116"/>
      <c r="S359" s="117"/>
    </row>
    <row r="360" spans="3:19" x14ac:dyDescent="0.25">
      <c r="C360" s="115"/>
      <c r="R360" s="116"/>
      <c r="S360" s="117"/>
    </row>
    <row r="361" spans="3:19" x14ac:dyDescent="0.25">
      <c r="C361" s="115"/>
      <c r="R361" s="116"/>
      <c r="S361" s="117"/>
    </row>
    <row r="362" spans="3:19" x14ac:dyDescent="0.25">
      <c r="C362" s="115"/>
      <c r="R362" s="116"/>
      <c r="S362" s="117"/>
    </row>
    <row r="363" spans="3:19" x14ac:dyDescent="0.25">
      <c r="C363" s="115"/>
      <c r="R363" s="116"/>
      <c r="S363" s="117"/>
    </row>
    <row r="364" spans="3:19" x14ac:dyDescent="0.25">
      <c r="C364" s="115"/>
      <c r="R364" s="116"/>
      <c r="S364" s="117"/>
    </row>
    <row r="365" spans="3:19" x14ac:dyDescent="0.25">
      <c r="C365" s="115"/>
      <c r="R365" s="116"/>
      <c r="S365" s="117"/>
    </row>
    <row r="366" spans="3:19" x14ac:dyDescent="0.25">
      <c r="C366" s="115"/>
      <c r="R366" s="116"/>
      <c r="S366" s="117"/>
    </row>
    <row r="367" spans="3:19" x14ac:dyDescent="0.25">
      <c r="C367" s="115"/>
      <c r="R367" s="116"/>
      <c r="S367" s="117"/>
    </row>
    <row r="368" spans="3:19" x14ac:dyDescent="0.25">
      <c r="C368" s="115"/>
      <c r="R368" s="116"/>
      <c r="S368" s="117"/>
    </row>
    <row r="369" spans="3:19" x14ac:dyDescent="0.25">
      <c r="C369" s="115"/>
      <c r="R369" s="116"/>
      <c r="S369" s="117"/>
    </row>
    <row r="370" spans="3:19" x14ac:dyDescent="0.25">
      <c r="C370" s="115"/>
      <c r="R370" s="116"/>
      <c r="S370" s="117"/>
    </row>
    <row r="371" spans="3:19" x14ac:dyDescent="0.25">
      <c r="C371" s="115"/>
      <c r="R371" s="116"/>
      <c r="S371" s="117"/>
    </row>
    <row r="372" spans="3:19" x14ac:dyDescent="0.25">
      <c r="C372" s="115"/>
      <c r="R372" s="116"/>
      <c r="S372" s="117"/>
    </row>
    <row r="373" spans="3:19" x14ac:dyDescent="0.25">
      <c r="C373" s="115"/>
      <c r="R373" s="116"/>
      <c r="S373" s="117"/>
    </row>
    <row r="374" spans="3:19" x14ac:dyDescent="0.25">
      <c r="C374" s="115"/>
      <c r="R374" s="116"/>
      <c r="S374" s="117"/>
    </row>
    <row r="375" spans="3:19" x14ac:dyDescent="0.25">
      <c r="C375" s="115"/>
      <c r="R375" s="116"/>
      <c r="S375" s="117"/>
    </row>
    <row r="376" spans="3:19" x14ac:dyDescent="0.25">
      <c r="C376" s="115"/>
      <c r="R376" s="116"/>
      <c r="S376" s="117"/>
    </row>
    <row r="377" spans="3:19" x14ac:dyDescent="0.25">
      <c r="C377" s="115"/>
      <c r="R377" s="116"/>
      <c r="S377" s="117"/>
    </row>
    <row r="378" spans="3:19" x14ac:dyDescent="0.25">
      <c r="C378" s="115"/>
      <c r="R378" s="116"/>
      <c r="S378" s="117"/>
    </row>
    <row r="379" spans="3:19" x14ac:dyDescent="0.25">
      <c r="C379" s="115"/>
      <c r="R379" s="116"/>
      <c r="S379" s="117"/>
    </row>
    <row r="380" spans="3:19" x14ac:dyDescent="0.25">
      <c r="C380" s="115"/>
      <c r="R380" s="116"/>
      <c r="S380" s="117"/>
    </row>
    <row r="381" spans="3:19" x14ac:dyDescent="0.25">
      <c r="C381" s="115"/>
      <c r="R381" s="116"/>
      <c r="S381" s="117"/>
    </row>
    <row r="382" spans="3:19" x14ac:dyDescent="0.25">
      <c r="C382" s="115"/>
      <c r="R382" s="116"/>
      <c r="S382" s="117"/>
    </row>
    <row r="383" spans="3:19" x14ac:dyDescent="0.25">
      <c r="C383" s="115"/>
      <c r="R383" s="116"/>
      <c r="S383" s="117"/>
    </row>
    <row r="384" spans="3:19" x14ac:dyDescent="0.25">
      <c r="C384" s="115"/>
      <c r="R384" s="116"/>
      <c r="S384" s="117"/>
    </row>
    <row r="385" spans="3:19" x14ac:dyDescent="0.25">
      <c r="C385" s="115"/>
      <c r="R385" s="116"/>
      <c r="S385" s="117"/>
    </row>
    <row r="386" spans="3:19" x14ac:dyDescent="0.25">
      <c r="C386" s="115"/>
      <c r="R386" s="116"/>
      <c r="S386" s="117"/>
    </row>
    <row r="387" spans="3:19" x14ac:dyDescent="0.25">
      <c r="C387" s="115"/>
      <c r="R387" s="116"/>
      <c r="S387" s="117"/>
    </row>
    <row r="388" spans="3:19" x14ac:dyDescent="0.25">
      <c r="C388" s="115"/>
      <c r="R388" s="116"/>
      <c r="S388" s="117"/>
    </row>
    <row r="389" spans="3:19" x14ac:dyDescent="0.25">
      <c r="C389" s="115"/>
      <c r="R389" s="116"/>
      <c r="S389" s="117"/>
    </row>
    <row r="390" spans="3:19" x14ac:dyDescent="0.25">
      <c r="C390" s="115"/>
      <c r="R390" s="116"/>
      <c r="S390" s="117"/>
    </row>
    <row r="391" spans="3:19" x14ac:dyDescent="0.25">
      <c r="C391" s="115"/>
      <c r="R391" s="116"/>
      <c r="S391" s="117"/>
    </row>
    <row r="392" spans="3:19" x14ac:dyDescent="0.25">
      <c r="C392" s="115"/>
      <c r="R392" s="116"/>
      <c r="S392" s="117"/>
    </row>
    <row r="393" spans="3:19" x14ac:dyDescent="0.25">
      <c r="C393" s="115"/>
      <c r="R393" s="116"/>
      <c r="S393" s="117"/>
    </row>
    <row r="394" spans="3:19" x14ac:dyDescent="0.25">
      <c r="C394" s="115"/>
      <c r="R394" s="116"/>
      <c r="S394" s="117"/>
    </row>
    <row r="395" spans="3:19" x14ac:dyDescent="0.25">
      <c r="C395" s="115"/>
      <c r="R395" s="116"/>
      <c r="S395" s="117"/>
    </row>
    <row r="396" spans="3:19" x14ac:dyDescent="0.25">
      <c r="C396" s="115"/>
      <c r="R396" s="116"/>
      <c r="S396" s="117"/>
    </row>
    <row r="397" spans="3:19" x14ac:dyDescent="0.25">
      <c r="C397" s="115"/>
      <c r="R397" s="116"/>
      <c r="S397" s="117"/>
    </row>
    <row r="398" spans="3:19" x14ac:dyDescent="0.25">
      <c r="C398" s="115"/>
      <c r="R398" s="116"/>
      <c r="S398" s="117"/>
    </row>
    <row r="399" spans="3:19" x14ac:dyDescent="0.25">
      <c r="C399" s="115"/>
      <c r="R399" s="116"/>
      <c r="S399" s="117"/>
    </row>
    <row r="400" spans="3:19" x14ac:dyDescent="0.25">
      <c r="C400" s="115"/>
      <c r="R400" s="116"/>
      <c r="S400" s="117"/>
    </row>
    <row r="401" spans="3:19" x14ac:dyDescent="0.25">
      <c r="C401" s="115"/>
      <c r="R401" s="116"/>
      <c r="S401" s="117"/>
    </row>
    <row r="402" spans="3:19" x14ac:dyDescent="0.25">
      <c r="C402" s="115"/>
      <c r="R402" s="116"/>
      <c r="S402" s="117"/>
    </row>
    <row r="403" spans="3:19" x14ac:dyDescent="0.25">
      <c r="C403" s="115"/>
      <c r="R403" s="116"/>
      <c r="S403" s="117"/>
    </row>
    <row r="404" spans="3:19" x14ac:dyDescent="0.25">
      <c r="C404" s="115"/>
      <c r="R404" s="116"/>
      <c r="S404" s="117"/>
    </row>
    <row r="405" spans="3:19" x14ac:dyDescent="0.25">
      <c r="C405" s="115"/>
      <c r="R405" s="116"/>
      <c r="S405" s="117"/>
    </row>
    <row r="406" spans="3:19" x14ac:dyDescent="0.25">
      <c r="C406" s="115"/>
      <c r="R406" s="116"/>
      <c r="S406" s="117"/>
    </row>
    <row r="407" spans="3:19" x14ac:dyDescent="0.25">
      <c r="C407" s="115"/>
      <c r="R407" s="116"/>
      <c r="S407" s="117"/>
    </row>
    <row r="408" spans="3:19" x14ac:dyDescent="0.25">
      <c r="C408" s="115"/>
      <c r="R408" s="116"/>
      <c r="S408" s="117"/>
    </row>
    <row r="409" spans="3:19" x14ac:dyDescent="0.25">
      <c r="C409" s="115"/>
      <c r="R409" s="116"/>
      <c r="S409" s="117"/>
    </row>
    <row r="410" spans="3:19" x14ac:dyDescent="0.25">
      <c r="C410" s="115"/>
      <c r="R410" s="116"/>
      <c r="S410" s="117"/>
    </row>
    <row r="411" spans="3:19" x14ac:dyDescent="0.25">
      <c r="C411" s="115"/>
      <c r="R411" s="116"/>
      <c r="S411" s="117"/>
    </row>
    <row r="412" spans="3:19" x14ac:dyDescent="0.25">
      <c r="C412" s="115"/>
      <c r="R412" s="116"/>
      <c r="S412" s="117"/>
    </row>
    <row r="413" spans="3:19" x14ac:dyDescent="0.25">
      <c r="C413" s="115"/>
      <c r="R413" s="116"/>
      <c r="S413" s="117"/>
    </row>
    <row r="414" spans="3:19" x14ac:dyDescent="0.25">
      <c r="C414" s="115"/>
      <c r="R414" s="116"/>
      <c r="S414" s="117"/>
    </row>
    <row r="415" spans="3:19" x14ac:dyDescent="0.25">
      <c r="C415" s="115"/>
      <c r="R415" s="116"/>
      <c r="S415" s="117"/>
    </row>
    <row r="416" spans="3:19" x14ac:dyDescent="0.25">
      <c r="C416" s="115"/>
      <c r="R416" s="116"/>
      <c r="S416" s="117"/>
    </row>
    <row r="417" spans="3:19" x14ac:dyDescent="0.25">
      <c r="C417" s="115"/>
      <c r="R417" s="116"/>
      <c r="S417" s="117"/>
    </row>
    <row r="418" spans="3:19" x14ac:dyDescent="0.25">
      <c r="C418" s="115"/>
      <c r="R418" s="116"/>
      <c r="S418" s="117"/>
    </row>
    <row r="419" spans="3:19" x14ac:dyDescent="0.25">
      <c r="C419" s="115"/>
      <c r="R419" s="116"/>
      <c r="S419" s="117"/>
    </row>
    <row r="420" spans="3:19" x14ac:dyDescent="0.25">
      <c r="C420" s="115"/>
      <c r="R420" s="116"/>
      <c r="S420" s="117"/>
    </row>
    <row r="421" spans="3:19" x14ac:dyDescent="0.25">
      <c r="C421" s="115"/>
      <c r="R421" s="116"/>
      <c r="S421" s="117"/>
    </row>
    <row r="422" spans="3:19" x14ac:dyDescent="0.25">
      <c r="C422" s="115"/>
      <c r="R422" s="116"/>
      <c r="S422" s="117"/>
    </row>
    <row r="423" spans="3:19" x14ac:dyDescent="0.25">
      <c r="C423" s="115"/>
      <c r="R423" s="116"/>
      <c r="S423" s="117"/>
    </row>
    <row r="424" spans="3:19" x14ac:dyDescent="0.25">
      <c r="C424" s="115"/>
      <c r="R424" s="116"/>
      <c r="S424" s="117"/>
    </row>
    <row r="425" spans="3:19" x14ac:dyDescent="0.25">
      <c r="C425" s="115"/>
      <c r="R425" s="116"/>
      <c r="S425" s="117"/>
    </row>
    <row r="426" spans="3:19" x14ac:dyDescent="0.25">
      <c r="C426" s="115"/>
      <c r="R426" s="116"/>
      <c r="S426" s="117"/>
    </row>
    <row r="427" spans="3:19" x14ac:dyDescent="0.25">
      <c r="C427" s="115"/>
      <c r="R427" s="116"/>
      <c r="S427" s="117"/>
    </row>
    <row r="428" spans="3:19" x14ac:dyDescent="0.25">
      <c r="C428" s="115"/>
      <c r="R428" s="116"/>
      <c r="S428" s="117"/>
    </row>
    <row r="429" spans="3:19" x14ac:dyDescent="0.25">
      <c r="C429" s="115"/>
      <c r="R429" s="116"/>
      <c r="S429" s="117"/>
    </row>
    <row r="430" spans="3:19" x14ac:dyDescent="0.25">
      <c r="C430" s="115"/>
      <c r="R430" s="116"/>
      <c r="S430" s="117"/>
    </row>
    <row r="431" spans="3:19" x14ac:dyDescent="0.25">
      <c r="C431" s="115"/>
      <c r="R431" s="116"/>
      <c r="S431" s="117"/>
    </row>
    <row r="432" spans="3:19" x14ac:dyDescent="0.25">
      <c r="C432" s="115"/>
      <c r="R432" s="116"/>
      <c r="S432" s="117"/>
    </row>
    <row r="433" spans="3:19" x14ac:dyDescent="0.25">
      <c r="C433" s="115"/>
      <c r="R433" s="116"/>
      <c r="S433" s="117"/>
    </row>
    <row r="434" spans="3:19" x14ac:dyDescent="0.25">
      <c r="C434" s="115"/>
      <c r="R434" s="116"/>
      <c r="S434" s="117"/>
    </row>
    <row r="435" spans="3:19" x14ac:dyDescent="0.25">
      <c r="C435" s="115"/>
      <c r="R435" s="116"/>
      <c r="S435" s="117"/>
    </row>
    <row r="436" spans="3:19" x14ac:dyDescent="0.25">
      <c r="C436" s="115"/>
      <c r="R436" s="116"/>
      <c r="S436" s="117"/>
    </row>
    <row r="437" spans="3:19" x14ac:dyDescent="0.25">
      <c r="C437" s="115"/>
      <c r="R437" s="116"/>
      <c r="S437" s="117"/>
    </row>
    <row r="438" spans="3:19" x14ac:dyDescent="0.25">
      <c r="C438" s="115"/>
      <c r="R438" s="116"/>
      <c r="S438" s="117"/>
    </row>
    <row r="439" spans="3:19" x14ac:dyDescent="0.25">
      <c r="C439" s="115"/>
      <c r="R439" s="116"/>
      <c r="S439" s="117"/>
    </row>
    <row r="440" spans="3:19" x14ac:dyDescent="0.25">
      <c r="C440" s="115"/>
      <c r="R440" s="116"/>
      <c r="S440" s="117"/>
    </row>
    <row r="441" spans="3:19" x14ac:dyDescent="0.25">
      <c r="C441" s="115"/>
      <c r="R441" s="116"/>
      <c r="S441" s="117"/>
    </row>
    <row r="442" spans="3:19" x14ac:dyDescent="0.25">
      <c r="C442" s="115"/>
      <c r="R442" s="116"/>
      <c r="S442" s="117"/>
    </row>
    <row r="443" spans="3:19" x14ac:dyDescent="0.25">
      <c r="C443" s="115"/>
      <c r="R443" s="116"/>
      <c r="S443" s="117"/>
    </row>
    <row r="444" spans="3:19" x14ac:dyDescent="0.25">
      <c r="C444" s="115"/>
      <c r="R444" s="116"/>
      <c r="S444" s="117"/>
    </row>
    <row r="445" spans="3:19" x14ac:dyDescent="0.25">
      <c r="C445" s="115"/>
      <c r="R445" s="116"/>
      <c r="S445" s="117"/>
    </row>
    <row r="446" spans="3:19" x14ac:dyDescent="0.25">
      <c r="C446" s="115"/>
      <c r="R446" s="116"/>
      <c r="S446" s="117"/>
    </row>
    <row r="447" spans="3:19" x14ac:dyDescent="0.25">
      <c r="C447" s="115"/>
      <c r="R447" s="116"/>
      <c r="S447" s="117"/>
    </row>
    <row r="448" spans="3:19" x14ac:dyDescent="0.25">
      <c r="C448" s="115"/>
      <c r="R448" s="116"/>
      <c r="S448" s="117"/>
    </row>
    <row r="449" spans="3:19" x14ac:dyDescent="0.25">
      <c r="C449" s="115"/>
      <c r="R449" s="116"/>
      <c r="S449" s="117"/>
    </row>
    <row r="450" spans="3:19" x14ac:dyDescent="0.25">
      <c r="C450" s="115"/>
      <c r="R450" s="116"/>
      <c r="S450" s="117"/>
    </row>
    <row r="451" spans="3:19" x14ac:dyDescent="0.25">
      <c r="C451" s="115"/>
      <c r="R451" s="116"/>
      <c r="S451" s="117"/>
    </row>
    <row r="452" spans="3:19" x14ac:dyDescent="0.25">
      <c r="C452" s="115"/>
      <c r="R452" s="116"/>
      <c r="S452" s="117"/>
    </row>
    <row r="453" spans="3:19" x14ac:dyDescent="0.25">
      <c r="C453" s="115"/>
      <c r="R453" s="116"/>
      <c r="S453" s="117"/>
    </row>
    <row r="454" spans="3:19" x14ac:dyDescent="0.25">
      <c r="C454" s="115"/>
      <c r="R454" s="116"/>
      <c r="S454" s="117"/>
    </row>
    <row r="455" spans="3:19" x14ac:dyDescent="0.25">
      <c r="C455" s="115"/>
      <c r="R455" s="116"/>
      <c r="S455" s="117"/>
    </row>
    <row r="456" spans="3:19" x14ac:dyDescent="0.25">
      <c r="C456" s="115"/>
      <c r="R456" s="116"/>
      <c r="S456" s="117"/>
    </row>
    <row r="457" spans="3:19" x14ac:dyDescent="0.25">
      <c r="C457" s="115"/>
      <c r="R457" s="116"/>
      <c r="S457" s="117"/>
    </row>
    <row r="458" spans="3:19" x14ac:dyDescent="0.25">
      <c r="C458" s="115"/>
      <c r="R458" s="116"/>
      <c r="S458" s="117"/>
    </row>
    <row r="459" spans="3:19" x14ac:dyDescent="0.25">
      <c r="C459" s="115"/>
      <c r="R459" s="116"/>
      <c r="S459" s="117"/>
    </row>
    <row r="460" spans="3:19" x14ac:dyDescent="0.25">
      <c r="C460" s="115"/>
      <c r="R460" s="116"/>
      <c r="S460" s="117"/>
    </row>
    <row r="461" spans="3:19" x14ac:dyDescent="0.25">
      <c r="C461" s="115"/>
      <c r="R461" s="116"/>
      <c r="S461" s="117"/>
    </row>
    <row r="462" spans="3:19" x14ac:dyDescent="0.25">
      <c r="C462" s="115"/>
      <c r="R462" s="116"/>
      <c r="S462" s="117"/>
    </row>
    <row r="463" spans="3:19" x14ac:dyDescent="0.25">
      <c r="C463" s="115"/>
      <c r="R463" s="116"/>
      <c r="S463" s="117"/>
    </row>
    <row r="464" spans="3:19" x14ac:dyDescent="0.25">
      <c r="C464" s="115"/>
      <c r="R464" s="116"/>
      <c r="S464" s="117"/>
    </row>
    <row r="465" spans="3:19" x14ac:dyDescent="0.25">
      <c r="C465" s="115"/>
      <c r="R465" s="116"/>
      <c r="S465" s="117"/>
    </row>
    <row r="466" spans="3:19" x14ac:dyDescent="0.25">
      <c r="C466" s="115"/>
      <c r="R466" s="116"/>
      <c r="S466" s="117"/>
    </row>
    <row r="467" spans="3:19" x14ac:dyDescent="0.25">
      <c r="C467" s="115"/>
      <c r="R467" s="116"/>
      <c r="S467" s="117"/>
    </row>
    <row r="468" spans="3:19" x14ac:dyDescent="0.25">
      <c r="C468" s="115"/>
      <c r="R468" s="116"/>
      <c r="S468" s="117"/>
    </row>
    <row r="469" spans="3:19" x14ac:dyDescent="0.25">
      <c r="C469" s="115"/>
      <c r="R469" s="116"/>
      <c r="S469" s="117"/>
    </row>
    <row r="470" spans="3:19" x14ac:dyDescent="0.25">
      <c r="C470" s="115"/>
      <c r="R470" s="116"/>
      <c r="S470" s="117"/>
    </row>
    <row r="471" spans="3:19" x14ac:dyDescent="0.25">
      <c r="C471" s="115"/>
      <c r="R471" s="116"/>
      <c r="S471" s="117"/>
    </row>
    <row r="472" spans="3:19" x14ac:dyDescent="0.25">
      <c r="C472" s="115"/>
      <c r="R472" s="116"/>
      <c r="S472" s="117"/>
    </row>
    <row r="473" spans="3:19" x14ac:dyDescent="0.25">
      <c r="C473" s="115"/>
      <c r="R473" s="116"/>
      <c r="S473" s="117"/>
    </row>
    <row r="474" spans="3:19" x14ac:dyDescent="0.25">
      <c r="C474" s="115"/>
      <c r="R474" s="116"/>
      <c r="S474" s="117"/>
    </row>
    <row r="475" spans="3:19" x14ac:dyDescent="0.25">
      <c r="C475" s="115"/>
      <c r="R475" s="116"/>
      <c r="S475" s="117"/>
    </row>
    <row r="476" spans="3:19" x14ac:dyDescent="0.25">
      <c r="C476" s="115"/>
      <c r="R476" s="116"/>
      <c r="S476" s="117"/>
    </row>
    <row r="477" spans="3:19" x14ac:dyDescent="0.25">
      <c r="C477" s="115"/>
      <c r="R477" s="116"/>
      <c r="S477" s="117"/>
    </row>
    <row r="478" spans="3:19" x14ac:dyDescent="0.25">
      <c r="C478" s="115"/>
      <c r="R478" s="116"/>
      <c r="S478" s="117"/>
    </row>
    <row r="479" spans="3:19" x14ac:dyDescent="0.25">
      <c r="C479" s="115"/>
      <c r="R479" s="116"/>
      <c r="S479" s="117"/>
    </row>
    <row r="480" spans="3:19" x14ac:dyDescent="0.25">
      <c r="C480" s="115"/>
      <c r="R480" s="116"/>
      <c r="S480" s="117"/>
    </row>
    <row r="481" spans="3:19" x14ac:dyDescent="0.25">
      <c r="C481" s="115"/>
      <c r="R481" s="116"/>
      <c r="S481" s="117"/>
    </row>
    <row r="482" spans="3:19" x14ac:dyDescent="0.25">
      <c r="C482" s="115"/>
      <c r="R482" s="116"/>
      <c r="S482" s="117"/>
    </row>
    <row r="483" spans="3:19" x14ac:dyDescent="0.25">
      <c r="C483" s="115"/>
      <c r="R483" s="116"/>
      <c r="S483" s="117"/>
    </row>
    <row r="484" spans="3:19" x14ac:dyDescent="0.25">
      <c r="C484" s="115"/>
      <c r="R484" s="116"/>
      <c r="S484" s="117"/>
    </row>
    <row r="485" spans="3:19" x14ac:dyDescent="0.25">
      <c r="C485" s="115"/>
      <c r="R485" s="116"/>
      <c r="S485" s="117"/>
    </row>
    <row r="486" spans="3:19" x14ac:dyDescent="0.25">
      <c r="C486" s="115"/>
      <c r="R486" s="116"/>
      <c r="S486" s="117"/>
    </row>
    <row r="487" spans="3:19" x14ac:dyDescent="0.25">
      <c r="C487" s="115"/>
      <c r="R487" s="116"/>
      <c r="S487" s="117"/>
    </row>
    <row r="488" spans="3:19" x14ac:dyDescent="0.25">
      <c r="C488" s="115"/>
      <c r="R488" s="116"/>
      <c r="S488" s="117"/>
    </row>
    <row r="489" spans="3:19" x14ac:dyDescent="0.25">
      <c r="C489" s="115"/>
      <c r="R489" s="116"/>
      <c r="S489" s="117"/>
    </row>
    <row r="490" spans="3:19" x14ac:dyDescent="0.25">
      <c r="C490" s="115"/>
      <c r="R490" s="116"/>
      <c r="S490" s="117"/>
    </row>
    <row r="491" spans="3:19" x14ac:dyDescent="0.25">
      <c r="C491" s="115"/>
      <c r="R491" s="116"/>
      <c r="S491" s="117"/>
    </row>
    <row r="492" spans="3:19" x14ac:dyDescent="0.25">
      <c r="C492" s="115"/>
      <c r="R492" s="116"/>
      <c r="S492" s="117"/>
    </row>
    <row r="493" spans="3:19" x14ac:dyDescent="0.25">
      <c r="C493" s="115"/>
      <c r="R493" s="116"/>
      <c r="S493" s="117"/>
    </row>
    <row r="494" spans="3:19" x14ac:dyDescent="0.25">
      <c r="C494" s="115"/>
      <c r="R494" s="116"/>
      <c r="S494" s="117"/>
    </row>
    <row r="495" spans="3:19" x14ac:dyDescent="0.25">
      <c r="C495" s="115"/>
      <c r="R495" s="116"/>
      <c r="S495" s="117"/>
    </row>
    <row r="496" spans="3:19" x14ac:dyDescent="0.25">
      <c r="C496" s="115"/>
      <c r="R496" s="116"/>
      <c r="S496" s="117"/>
    </row>
    <row r="497" spans="3:19" x14ac:dyDescent="0.25">
      <c r="C497" s="115"/>
      <c r="R497" s="116"/>
      <c r="S497" s="117"/>
    </row>
    <row r="498" spans="3:19" x14ac:dyDescent="0.25">
      <c r="C498" s="115"/>
      <c r="R498" s="116"/>
      <c r="S498" s="117"/>
    </row>
    <row r="499" spans="3:19" x14ac:dyDescent="0.25">
      <c r="C499" s="115"/>
      <c r="R499" s="116"/>
      <c r="S499" s="117"/>
    </row>
    <row r="500" spans="3:19" x14ac:dyDescent="0.25">
      <c r="C500" s="115"/>
      <c r="R500" s="116"/>
      <c r="S500" s="117"/>
    </row>
    <row r="501" spans="3:19" x14ac:dyDescent="0.25">
      <c r="C501" s="115"/>
      <c r="R501" s="116"/>
      <c r="S501" s="117"/>
    </row>
    <row r="502" spans="3:19" x14ac:dyDescent="0.25">
      <c r="C502" s="115"/>
      <c r="R502" s="116"/>
      <c r="S502" s="117"/>
    </row>
    <row r="503" spans="3:19" x14ac:dyDescent="0.25">
      <c r="C503" s="115"/>
      <c r="R503" s="116"/>
      <c r="S503" s="117"/>
    </row>
    <row r="504" spans="3:19" x14ac:dyDescent="0.25">
      <c r="C504" s="115"/>
      <c r="R504" s="116"/>
      <c r="S504" s="117"/>
    </row>
    <row r="505" spans="3:19" x14ac:dyDescent="0.25">
      <c r="C505" s="115"/>
      <c r="R505" s="116"/>
      <c r="S505" s="117"/>
    </row>
    <row r="506" spans="3:19" x14ac:dyDescent="0.25">
      <c r="C506" s="115"/>
      <c r="R506" s="116"/>
      <c r="S506" s="117"/>
    </row>
    <row r="507" spans="3:19" x14ac:dyDescent="0.25">
      <c r="C507" s="115"/>
      <c r="R507" s="116"/>
      <c r="S507" s="117"/>
    </row>
    <row r="508" spans="3:19" x14ac:dyDescent="0.25">
      <c r="C508" s="115"/>
      <c r="R508" s="116"/>
      <c r="S508" s="117"/>
    </row>
    <row r="509" spans="3:19" x14ac:dyDescent="0.25">
      <c r="C509" s="115"/>
      <c r="R509" s="116"/>
      <c r="S509" s="117"/>
    </row>
    <row r="510" spans="3:19" x14ac:dyDescent="0.25">
      <c r="C510" s="115"/>
      <c r="R510" s="116"/>
      <c r="S510" s="117"/>
    </row>
    <row r="511" spans="3:19" x14ac:dyDescent="0.25">
      <c r="C511" s="115"/>
      <c r="R511" s="116"/>
      <c r="S511" s="117"/>
    </row>
    <row r="512" spans="3:19" x14ac:dyDescent="0.25">
      <c r="C512" s="115"/>
      <c r="R512" s="116"/>
      <c r="S512" s="117"/>
    </row>
    <row r="513" spans="3:19" x14ac:dyDescent="0.25">
      <c r="C513" s="115"/>
      <c r="R513" s="116"/>
      <c r="S513" s="117"/>
    </row>
    <row r="514" spans="3:19" x14ac:dyDescent="0.25">
      <c r="C514" s="115"/>
      <c r="R514" s="116"/>
      <c r="S514" s="117"/>
    </row>
    <row r="515" spans="3:19" x14ac:dyDescent="0.25">
      <c r="C515" s="115"/>
      <c r="R515" s="116"/>
      <c r="S515" s="117"/>
    </row>
    <row r="516" spans="3:19" x14ac:dyDescent="0.25">
      <c r="C516" s="115"/>
      <c r="R516" s="116"/>
      <c r="S516" s="117"/>
    </row>
    <row r="517" spans="3:19" x14ac:dyDescent="0.25">
      <c r="C517" s="115"/>
      <c r="R517" s="116"/>
      <c r="S517" s="117"/>
    </row>
    <row r="518" spans="3:19" x14ac:dyDescent="0.25">
      <c r="C518" s="115"/>
      <c r="R518" s="116"/>
      <c r="S518" s="117"/>
    </row>
    <row r="519" spans="3:19" x14ac:dyDescent="0.25">
      <c r="C519" s="115"/>
      <c r="R519" s="116"/>
      <c r="S519" s="117"/>
    </row>
    <row r="520" spans="3:19" x14ac:dyDescent="0.25">
      <c r="C520" s="115"/>
      <c r="R520" s="116"/>
      <c r="S520" s="117"/>
    </row>
    <row r="521" spans="3:19" x14ac:dyDescent="0.25">
      <c r="C521" s="115"/>
      <c r="R521" s="116"/>
      <c r="S521" s="117"/>
    </row>
    <row r="522" spans="3:19" x14ac:dyDescent="0.25">
      <c r="C522" s="115"/>
      <c r="R522" s="116"/>
      <c r="S522" s="117"/>
    </row>
    <row r="523" spans="3:19" x14ac:dyDescent="0.25">
      <c r="C523" s="115"/>
      <c r="R523" s="116"/>
      <c r="S523" s="117"/>
    </row>
    <row r="524" spans="3:19" x14ac:dyDescent="0.25">
      <c r="C524" s="115"/>
      <c r="R524" s="116"/>
      <c r="S524" s="117"/>
    </row>
    <row r="525" spans="3:19" x14ac:dyDescent="0.25">
      <c r="C525" s="115"/>
      <c r="R525" s="116"/>
      <c r="S525" s="117"/>
    </row>
    <row r="526" spans="3:19" x14ac:dyDescent="0.25">
      <c r="C526" s="115"/>
      <c r="R526" s="116"/>
      <c r="S526" s="117"/>
    </row>
    <row r="527" spans="3:19" x14ac:dyDescent="0.25">
      <c r="C527" s="115"/>
      <c r="R527" s="116"/>
      <c r="S527" s="117"/>
    </row>
    <row r="528" spans="3:19" x14ac:dyDescent="0.25">
      <c r="C528" s="115"/>
      <c r="R528" s="116"/>
      <c r="S528" s="117"/>
    </row>
    <row r="529" spans="3:19" x14ac:dyDescent="0.25">
      <c r="C529" s="115"/>
      <c r="R529" s="116"/>
      <c r="S529" s="117"/>
    </row>
    <row r="530" spans="3:19" x14ac:dyDescent="0.25">
      <c r="C530" s="115"/>
      <c r="R530" s="116"/>
      <c r="S530" s="117"/>
    </row>
    <row r="531" spans="3:19" x14ac:dyDescent="0.25">
      <c r="C531" s="115"/>
      <c r="R531" s="116"/>
      <c r="S531" s="117"/>
    </row>
    <row r="532" spans="3:19" x14ac:dyDescent="0.25">
      <c r="C532" s="115"/>
      <c r="R532" s="116"/>
      <c r="S532" s="117"/>
    </row>
    <row r="533" spans="3:19" x14ac:dyDescent="0.25">
      <c r="C533" s="115"/>
      <c r="R533" s="116"/>
      <c r="S533" s="117"/>
    </row>
    <row r="534" spans="3:19" x14ac:dyDescent="0.25">
      <c r="C534" s="115"/>
      <c r="R534" s="116"/>
      <c r="S534" s="117"/>
    </row>
    <row r="535" spans="3:19" x14ac:dyDescent="0.25">
      <c r="C535" s="115"/>
      <c r="R535" s="116"/>
      <c r="S535" s="117"/>
    </row>
    <row r="536" spans="3:19" x14ac:dyDescent="0.25">
      <c r="C536" s="115"/>
      <c r="R536" s="116"/>
      <c r="S536" s="117"/>
    </row>
    <row r="537" spans="3:19" x14ac:dyDescent="0.25">
      <c r="C537" s="115"/>
      <c r="R537" s="116"/>
      <c r="S537" s="117"/>
    </row>
    <row r="538" spans="3:19" x14ac:dyDescent="0.25">
      <c r="C538" s="115"/>
      <c r="R538" s="116"/>
      <c r="S538" s="117"/>
    </row>
    <row r="539" spans="3:19" x14ac:dyDescent="0.25">
      <c r="C539" s="115"/>
      <c r="R539" s="116"/>
      <c r="S539" s="117"/>
    </row>
    <row r="540" spans="3:19" x14ac:dyDescent="0.25">
      <c r="C540" s="115"/>
      <c r="R540" s="116"/>
      <c r="S540" s="117"/>
    </row>
    <row r="541" spans="3:19" x14ac:dyDescent="0.25">
      <c r="C541" s="115"/>
      <c r="R541" s="116"/>
      <c r="S541" s="117"/>
    </row>
    <row r="542" spans="3:19" x14ac:dyDescent="0.25">
      <c r="C542" s="115"/>
      <c r="R542" s="116"/>
      <c r="S542" s="117"/>
    </row>
    <row r="543" spans="3:19" x14ac:dyDescent="0.25">
      <c r="C543" s="115"/>
      <c r="R543" s="116"/>
      <c r="S543" s="117"/>
    </row>
    <row r="544" spans="3:19" x14ac:dyDescent="0.25">
      <c r="C544" s="115"/>
      <c r="R544" s="116"/>
      <c r="S544" s="117"/>
    </row>
    <row r="545" spans="3:19" x14ac:dyDescent="0.25">
      <c r="C545" s="115"/>
      <c r="R545" s="116"/>
      <c r="S545" s="117"/>
    </row>
    <row r="546" spans="3:19" x14ac:dyDescent="0.25">
      <c r="C546" s="115"/>
      <c r="R546" s="116"/>
      <c r="S546" s="117"/>
    </row>
    <row r="547" spans="3:19" x14ac:dyDescent="0.25">
      <c r="C547" s="115"/>
      <c r="R547" s="116"/>
      <c r="S547" s="117"/>
    </row>
    <row r="548" spans="3:19" x14ac:dyDescent="0.25">
      <c r="C548" s="115"/>
      <c r="R548" s="116"/>
      <c r="S548" s="117"/>
    </row>
    <row r="549" spans="3:19" x14ac:dyDescent="0.25">
      <c r="C549" s="115"/>
      <c r="R549" s="116"/>
      <c r="S549" s="117"/>
    </row>
    <row r="550" spans="3:19" x14ac:dyDescent="0.25">
      <c r="C550" s="115"/>
      <c r="R550" s="116"/>
      <c r="S550" s="117"/>
    </row>
    <row r="551" spans="3:19" x14ac:dyDescent="0.25">
      <c r="C551" s="115"/>
      <c r="R551" s="116"/>
      <c r="S551" s="117"/>
    </row>
    <row r="552" spans="3:19" x14ac:dyDescent="0.25">
      <c r="C552" s="115"/>
      <c r="R552" s="116"/>
      <c r="S552" s="117"/>
    </row>
    <row r="553" spans="3:19" x14ac:dyDescent="0.25">
      <c r="C553" s="115"/>
      <c r="R553" s="116"/>
      <c r="S553" s="117"/>
    </row>
    <row r="554" spans="3:19" x14ac:dyDescent="0.25">
      <c r="C554" s="115"/>
      <c r="R554" s="116"/>
      <c r="S554" s="117"/>
    </row>
    <row r="555" spans="3:19" x14ac:dyDescent="0.25">
      <c r="C555" s="115"/>
      <c r="R555" s="116"/>
      <c r="S555" s="117"/>
    </row>
    <row r="556" spans="3:19" x14ac:dyDescent="0.25">
      <c r="C556" s="115"/>
      <c r="R556" s="116"/>
      <c r="S556" s="117"/>
    </row>
    <row r="557" spans="3:19" x14ac:dyDescent="0.25">
      <c r="C557" s="115"/>
      <c r="R557" s="116"/>
      <c r="S557" s="117"/>
    </row>
    <row r="558" spans="3:19" x14ac:dyDescent="0.25">
      <c r="C558" s="115"/>
      <c r="R558" s="116"/>
      <c r="S558" s="117"/>
    </row>
    <row r="559" spans="3:19" x14ac:dyDescent="0.25">
      <c r="C559" s="115"/>
      <c r="R559" s="116"/>
      <c r="S559" s="117"/>
    </row>
    <row r="560" spans="3:19" x14ac:dyDescent="0.25">
      <c r="C560" s="115"/>
      <c r="R560" s="116"/>
      <c r="S560" s="117"/>
    </row>
    <row r="561" spans="3:19" x14ac:dyDescent="0.25">
      <c r="C561" s="115"/>
      <c r="R561" s="116"/>
      <c r="S561" s="117"/>
    </row>
    <row r="562" spans="3:19" x14ac:dyDescent="0.25">
      <c r="C562" s="115"/>
      <c r="R562" s="116"/>
      <c r="S562" s="117"/>
    </row>
    <row r="563" spans="3:19" x14ac:dyDescent="0.25">
      <c r="C563" s="115"/>
      <c r="R563" s="116"/>
      <c r="S563" s="117"/>
    </row>
    <row r="564" spans="3:19" x14ac:dyDescent="0.25">
      <c r="C564" s="115"/>
      <c r="R564" s="116"/>
      <c r="S564" s="117"/>
    </row>
    <row r="565" spans="3:19" x14ac:dyDescent="0.25">
      <c r="C565" s="115"/>
      <c r="R565" s="116"/>
      <c r="S565" s="117"/>
    </row>
    <row r="566" spans="3:19" x14ac:dyDescent="0.25">
      <c r="C566" s="115"/>
      <c r="R566" s="116"/>
      <c r="S566" s="117"/>
    </row>
    <row r="567" spans="3:19" x14ac:dyDescent="0.25">
      <c r="C567" s="115"/>
      <c r="R567" s="116"/>
      <c r="S567" s="117"/>
    </row>
    <row r="568" spans="3:19" x14ac:dyDescent="0.25">
      <c r="C568" s="115"/>
      <c r="R568" s="116"/>
      <c r="S568" s="117"/>
    </row>
    <row r="569" spans="3:19" x14ac:dyDescent="0.25">
      <c r="C569" s="115"/>
      <c r="R569" s="116"/>
      <c r="S569" s="117"/>
    </row>
    <row r="570" spans="3:19" x14ac:dyDescent="0.25">
      <c r="C570" s="115"/>
      <c r="R570" s="116"/>
      <c r="S570" s="117"/>
    </row>
    <row r="571" spans="3:19" x14ac:dyDescent="0.25">
      <c r="C571" s="115"/>
      <c r="R571" s="116"/>
      <c r="S571" s="117"/>
    </row>
    <row r="572" spans="3:19" x14ac:dyDescent="0.25">
      <c r="C572" s="115"/>
      <c r="R572" s="116"/>
      <c r="S572" s="117"/>
    </row>
    <row r="573" spans="3:19" x14ac:dyDescent="0.25">
      <c r="C573" s="115"/>
      <c r="R573" s="116"/>
      <c r="S573" s="117"/>
    </row>
    <row r="574" spans="3:19" x14ac:dyDescent="0.25">
      <c r="C574" s="115"/>
      <c r="R574" s="116"/>
      <c r="S574" s="117"/>
    </row>
    <row r="575" spans="3:19" x14ac:dyDescent="0.25">
      <c r="C575" s="115"/>
      <c r="R575" s="116"/>
      <c r="S575" s="117"/>
    </row>
    <row r="576" spans="3:19" x14ac:dyDescent="0.25">
      <c r="C576" s="115"/>
      <c r="R576" s="116"/>
      <c r="S576" s="117"/>
    </row>
    <row r="577" spans="3:19" x14ac:dyDescent="0.25">
      <c r="C577" s="115"/>
      <c r="R577" s="116"/>
      <c r="S577" s="117"/>
    </row>
    <row r="578" spans="3:19" x14ac:dyDescent="0.25">
      <c r="C578" s="115"/>
      <c r="R578" s="116"/>
      <c r="S578" s="117"/>
    </row>
    <row r="579" spans="3:19" x14ac:dyDescent="0.25">
      <c r="C579" s="115"/>
      <c r="R579" s="116"/>
      <c r="S579" s="117"/>
    </row>
    <row r="580" spans="3:19" x14ac:dyDescent="0.25">
      <c r="C580" s="115"/>
      <c r="R580" s="116"/>
      <c r="S580" s="117"/>
    </row>
    <row r="581" spans="3:19" x14ac:dyDescent="0.25">
      <c r="C581" s="115"/>
      <c r="R581" s="116"/>
      <c r="S581" s="117"/>
    </row>
    <row r="582" spans="3:19" x14ac:dyDescent="0.25">
      <c r="C582" s="115"/>
      <c r="R582" s="116"/>
      <c r="S582" s="117"/>
    </row>
    <row r="583" spans="3:19" x14ac:dyDescent="0.25">
      <c r="C583" s="115"/>
      <c r="R583" s="116"/>
      <c r="S583" s="117"/>
    </row>
    <row r="584" spans="3:19" x14ac:dyDescent="0.25">
      <c r="C584" s="115"/>
      <c r="R584" s="116"/>
      <c r="S584" s="117"/>
    </row>
    <row r="585" spans="3:19" x14ac:dyDescent="0.25">
      <c r="C585" s="115"/>
      <c r="R585" s="116"/>
      <c r="S585" s="117"/>
    </row>
    <row r="586" spans="3:19" x14ac:dyDescent="0.25">
      <c r="C586" s="115"/>
      <c r="R586" s="116"/>
      <c r="S586" s="117"/>
    </row>
    <row r="587" spans="3:19" x14ac:dyDescent="0.25">
      <c r="C587" s="115"/>
      <c r="R587" s="116"/>
      <c r="S587" s="117"/>
    </row>
    <row r="588" spans="3:19" x14ac:dyDescent="0.25">
      <c r="C588" s="115"/>
      <c r="R588" s="116"/>
      <c r="S588" s="117"/>
    </row>
    <row r="589" spans="3:19" x14ac:dyDescent="0.25">
      <c r="C589" s="115"/>
      <c r="R589" s="116"/>
      <c r="S589" s="117"/>
    </row>
    <row r="590" spans="3:19" x14ac:dyDescent="0.25">
      <c r="C590" s="115"/>
      <c r="R590" s="116"/>
      <c r="S590" s="117"/>
    </row>
    <row r="591" spans="3:19" x14ac:dyDescent="0.25">
      <c r="C591" s="115"/>
      <c r="R591" s="116"/>
      <c r="S591" s="117"/>
    </row>
    <row r="592" spans="3:19" x14ac:dyDescent="0.25">
      <c r="C592" s="115"/>
      <c r="R592" s="116"/>
      <c r="S592" s="117"/>
    </row>
    <row r="593" spans="3:19" x14ac:dyDescent="0.25">
      <c r="C593" s="115"/>
      <c r="R593" s="116"/>
      <c r="S593" s="117"/>
    </row>
    <row r="594" spans="3:19" x14ac:dyDescent="0.25">
      <c r="C594" s="115"/>
      <c r="R594" s="116"/>
      <c r="S594" s="117"/>
    </row>
    <row r="595" spans="3:19" x14ac:dyDescent="0.25">
      <c r="C595" s="115"/>
      <c r="R595" s="116"/>
      <c r="S595" s="117"/>
    </row>
    <row r="596" spans="3:19" x14ac:dyDescent="0.25">
      <c r="C596" s="115"/>
      <c r="R596" s="116"/>
      <c r="S596" s="117"/>
    </row>
    <row r="597" spans="3:19" x14ac:dyDescent="0.25">
      <c r="C597" s="115"/>
      <c r="R597" s="116"/>
      <c r="S597" s="117"/>
    </row>
    <row r="598" spans="3:19" x14ac:dyDescent="0.25">
      <c r="C598" s="115"/>
      <c r="R598" s="116"/>
      <c r="S598" s="117"/>
    </row>
    <row r="599" spans="3:19" x14ac:dyDescent="0.25">
      <c r="C599" s="115"/>
      <c r="R599" s="116"/>
      <c r="S599" s="117"/>
    </row>
    <row r="600" spans="3:19" x14ac:dyDescent="0.25">
      <c r="C600" s="115"/>
      <c r="R600" s="116"/>
      <c r="S600" s="117"/>
    </row>
    <row r="601" spans="3:19" x14ac:dyDescent="0.25">
      <c r="C601" s="115"/>
      <c r="R601" s="116"/>
      <c r="S601" s="117"/>
    </row>
    <row r="602" spans="3:19" x14ac:dyDescent="0.25">
      <c r="C602" s="115"/>
      <c r="R602" s="116"/>
      <c r="S602" s="117"/>
    </row>
    <row r="603" spans="3:19" x14ac:dyDescent="0.25">
      <c r="C603" s="115"/>
      <c r="R603" s="116"/>
      <c r="S603" s="117"/>
    </row>
    <row r="604" spans="3:19" x14ac:dyDescent="0.25">
      <c r="C604" s="115"/>
      <c r="R604" s="116"/>
      <c r="S604" s="117"/>
    </row>
    <row r="605" spans="3:19" x14ac:dyDescent="0.25">
      <c r="C605" s="115"/>
      <c r="R605" s="116"/>
      <c r="S605" s="117"/>
    </row>
    <row r="606" spans="3:19" x14ac:dyDescent="0.25">
      <c r="C606" s="115"/>
      <c r="R606" s="116"/>
      <c r="S606" s="117"/>
    </row>
    <row r="607" spans="3:19" x14ac:dyDescent="0.25">
      <c r="C607" s="115"/>
      <c r="R607" s="116"/>
      <c r="S607" s="117"/>
    </row>
    <row r="608" spans="3:19" x14ac:dyDescent="0.25">
      <c r="C608" s="115"/>
      <c r="R608" s="116"/>
      <c r="S608" s="117"/>
    </row>
    <row r="609" spans="3:19" x14ac:dyDescent="0.25">
      <c r="C609" s="115"/>
      <c r="R609" s="116"/>
      <c r="S609" s="117"/>
    </row>
    <row r="610" spans="3:19" x14ac:dyDescent="0.25">
      <c r="C610" s="115"/>
      <c r="R610" s="116"/>
      <c r="S610" s="117"/>
    </row>
    <row r="611" spans="3:19" x14ac:dyDescent="0.25">
      <c r="C611" s="115"/>
      <c r="R611" s="116"/>
      <c r="S611" s="117"/>
    </row>
    <row r="612" spans="3:19" x14ac:dyDescent="0.25">
      <c r="C612" s="115"/>
      <c r="R612" s="116"/>
      <c r="S612" s="117"/>
    </row>
    <row r="613" spans="3:19" x14ac:dyDescent="0.25">
      <c r="C613" s="115"/>
      <c r="R613" s="116"/>
      <c r="S613" s="117"/>
    </row>
    <row r="614" spans="3:19" x14ac:dyDescent="0.25">
      <c r="C614" s="115"/>
      <c r="R614" s="116"/>
      <c r="S614" s="117"/>
    </row>
    <row r="615" spans="3:19" x14ac:dyDescent="0.25">
      <c r="C615" s="115"/>
      <c r="R615" s="116"/>
      <c r="S615" s="117"/>
    </row>
    <row r="616" spans="3:19" x14ac:dyDescent="0.25">
      <c r="C616" s="115"/>
      <c r="R616" s="116"/>
      <c r="S616" s="117"/>
    </row>
    <row r="617" spans="3:19" x14ac:dyDescent="0.25">
      <c r="C617" s="115"/>
      <c r="R617" s="116"/>
      <c r="S617" s="117"/>
    </row>
    <row r="618" spans="3:19" x14ac:dyDescent="0.25">
      <c r="C618" s="115"/>
      <c r="R618" s="116"/>
      <c r="S618" s="117"/>
    </row>
    <row r="619" spans="3:19" x14ac:dyDescent="0.25">
      <c r="C619" s="115"/>
      <c r="R619" s="116"/>
      <c r="S619" s="117"/>
    </row>
    <row r="620" spans="3:19" x14ac:dyDescent="0.25">
      <c r="C620" s="115"/>
      <c r="R620" s="116"/>
      <c r="S620" s="117"/>
    </row>
    <row r="621" spans="3:19" x14ac:dyDescent="0.25">
      <c r="C621" s="115"/>
      <c r="R621" s="116"/>
      <c r="S621" s="117"/>
    </row>
    <row r="622" spans="3:19" x14ac:dyDescent="0.25">
      <c r="C622" s="115"/>
      <c r="R622" s="116"/>
      <c r="S622" s="117"/>
    </row>
    <row r="623" spans="3:19" x14ac:dyDescent="0.25">
      <c r="C623" s="115"/>
      <c r="R623" s="116"/>
      <c r="S623" s="117"/>
    </row>
    <row r="624" spans="3:19" x14ac:dyDescent="0.25">
      <c r="C624" s="115"/>
      <c r="R624" s="116"/>
      <c r="S624" s="117"/>
    </row>
    <row r="625" spans="3:19" x14ac:dyDescent="0.25">
      <c r="C625" s="115"/>
      <c r="R625" s="116"/>
      <c r="S625" s="117"/>
    </row>
    <row r="626" spans="3:19" x14ac:dyDescent="0.25">
      <c r="C626" s="115"/>
      <c r="R626" s="116"/>
      <c r="S626" s="117"/>
    </row>
    <row r="627" spans="3:19" x14ac:dyDescent="0.25">
      <c r="C627" s="115"/>
      <c r="R627" s="116"/>
      <c r="S627" s="117"/>
    </row>
    <row r="628" spans="3:19" x14ac:dyDescent="0.25">
      <c r="C628" s="115"/>
      <c r="R628" s="116"/>
      <c r="S628" s="117"/>
    </row>
    <row r="629" spans="3:19" x14ac:dyDescent="0.25">
      <c r="C629" s="115"/>
      <c r="R629" s="116"/>
      <c r="S629" s="117"/>
    </row>
    <row r="630" spans="3:19" x14ac:dyDescent="0.25">
      <c r="C630" s="115"/>
      <c r="R630" s="116"/>
      <c r="S630" s="117"/>
    </row>
    <row r="631" spans="3:19" x14ac:dyDescent="0.25">
      <c r="C631" s="115"/>
      <c r="R631" s="116"/>
      <c r="S631" s="117"/>
    </row>
    <row r="632" spans="3:19" x14ac:dyDescent="0.25">
      <c r="C632" s="115"/>
      <c r="R632" s="116"/>
      <c r="S632" s="117"/>
    </row>
    <row r="633" spans="3:19" x14ac:dyDescent="0.25">
      <c r="C633" s="115">
        <v>800</v>
      </c>
      <c r="R633" s="116"/>
      <c r="S633" s="117"/>
    </row>
    <row r="634" spans="3:19" x14ac:dyDescent="0.25">
      <c r="C634" s="115">
        <v>800</v>
      </c>
      <c r="R634" s="116"/>
      <c r="S634" s="117"/>
    </row>
    <row r="635" spans="3:19" x14ac:dyDescent="0.25">
      <c r="C635" s="115"/>
      <c r="R635" s="116"/>
      <c r="S635" s="117"/>
    </row>
    <row r="636" spans="3:19" x14ac:dyDescent="0.25">
      <c r="C636" s="115"/>
      <c r="R636" s="116"/>
      <c r="S636" s="117"/>
    </row>
    <row r="637" spans="3:19" x14ac:dyDescent="0.25">
      <c r="C637" s="115"/>
      <c r="R637" s="116"/>
      <c r="S637" s="117"/>
    </row>
    <row r="638" spans="3:19" x14ac:dyDescent="0.25">
      <c r="C638" s="115"/>
      <c r="R638" s="116"/>
      <c r="S638" s="117"/>
    </row>
    <row r="639" spans="3:19" x14ac:dyDescent="0.25">
      <c r="C639" s="115"/>
      <c r="R639" s="116"/>
      <c r="S639" s="117"/>
    </row>
    <row r="640" spans="3:19" x14ac:dyDescent="0.25">
      <c r="C640" s="115"/>
      <c r="R640" s="116"/>
      <c r="S640" s="117"/>
    </row>
    <row r="641" spans="3:19" x14ac:dyDescent="0.25">
      <c r="C641" s="115"/>
      <c r="R641" s="116"/>
      <c r="S641" s="117"/>
    </row>
    <row r="642" spans="3:19" x14ac:dyDescent="0.25">
      <c r="C642" s="115"/>
      <c r="R642" s="116"/>
      <c r="S642" s="117"/>
    </row>
    <row r="643" spans="3:19" x14ac:dyDescent="0.25">
      <c r="C643" s="115"/>
      <c r="R643" s="116"/>
      <c r="S643" s="117"/>
    </row>
    <row r="644" spans="3:19" x14ac:dyDescent="0.25">
      <c r="C644" s="115"/>
      <c r="R644" s="116"/>
      <c r="S644" s="117"/>
    </row>
    <row r="645" spans="3:19" x14ac:dyDescent="0.25">
      <c r="C645" s="115"/>
      <c r="R645" s="116"/>
      <c r="S645" s="117"/>
    </row>
    <row r="646" spans="3:19" x14ac:dyDescent="0.25">
      <c r="C646" s="115"/>
      <c r="R646" s="116"/>
      <c r="S646" s="117"/>
    </row>
    <row r="647" spans="3:19" x14ac:dyDescent="0.25">
      <c r="C647" s="115"/>
      <c r="R647" s="116"/>
      <c r="S647" s="117"/>
    </row>
    <row r="648" spans="3:19" x14ac:dyDescent="0.25">
      <c r="C648" s="115"/>
      <c r="R648" s="116"/>
      <c r="S648" s="117"/>
    </row>
    <row r="649" spans="3:19" x14ac:dyDescent="0.25">
      <c r="C649" s="115"/>
      <c r="R649" s="116"/>
      <c r="S649" s="117"/>
    </row>
    <row r="650" spans="3:19" x14ac:dyDescent="0.25">
      <c r="C650" s="115"/>
      <c r="R650" s="116"/>
      <c r="S650" s="117"/>
    </row>
    <row r="651" spans="3:19" x14ac:dyDescent="0.25">
      <c r="C651" s="115"/>
      <c r="R651" s="116"/>
      <c r="S651" s="117"/>
    </row>
    <row r="652" spans="3:19" x14ac:dyDescent="0.25">
      <c r="C652" s="115"/>
      <c r="R652" s="116"/>
      <c r="S652" s="117"/>
    </row>
    <row r="653" spans="3:19" x14ac:dyDescent="0.25">
      <c r="C653" s="115"/>
      <c r="R653" s="116"/>
      <c r="S653" s="117"/>
    </row>
    <row r="654" spans="3:19" x14ac:dyDescent="0.25">
      <c r="C654" s="115"/>
      <c r="R654" s="116"/>
      <c r="S654" s="117"/>
    </row>
    <row r="655" spans="3:19" x14ac:dyDescent="0.25">
      <c r="C655" s="115"/>
      <c r="R655" s="116"/>
      <c r="S655" s="117"/>
    </row>
    <row r="656" spans="3:19" x14ac:dyDescent="0.25">
      <c r="C656" s="115"/>
      <c r="R656" s="116"/>
      <c r="S656" s="117"/>
    </row>
    <row r="657" spans="3:19" x14ac:dyDescent="0.25">
      <c r="C657" s="115"/>
      <c r="R657" s="116"/>
      <c r="S657" s="117"/>
    </row>
    <row r="658" spans="3:19" x14ac:dyDescent="0.25">
      <c r="C658" s="115"/>
      <c r="R658" s="116"/>
      <c r="S658" s="117"/>
    </row>
    <row r="659" spans="3:19" x14ac:dyDescent="0.25">
      <c r="C659" s="115"/>
      <c r="R659" s="116"/>
      <c r="S659" s="117"/>
    </row>
    <row r="660" spans="3:19" x14ac:dyDescent="0.25">
      <c r="C660" s="115"/>
      <c r="R660" s="116"/>
      <c r="S660" s="117"/>
    </row>
    <row r="661" spans="3:19" x14ac:dyDescent="0.25">
      <c r="C661" s="115"/>
      <c r="R661" s="116"/>
      <c r="S661" s="117"/>
    </row>
    <row r="662" spans="3:19" x14ac:dyDescent="0.25">
      <c r="C662" s="115"/>
      <c r="R662" s="116"/>
      <c r="S662" s="117"/>
    </row>
    <row r="663" spans="3:19" x14ac:dyDescent="0.25">
      <c r="C663" s="115"/>
      <c r="R663" s="116"/>
      <c r="S663" s="117"/>
    </row>
    <row r="664" spans="3:19" x14ac:dyDescent="0.25">
      <c r="C664" s="115"/>
      <c r="R664" s="116"/>
      <c r="S664" s="117"/>
    </row>
    <row r="665" spans="3:19" x14ac:dyDescent="0.25">
      <c r="C665" s="115"/>
      <c r="R665" s="116"/>
      <c r="S665" s="117"/>
    </row>
    <row r="666" spans="3:19" x14ac:dyDescent="0.25">
      <c r="C666" s="115"/>
      <c r="R666" s="116"/>
      <c r="S666" s="117"/>
    </row>
    <row r="667" spans="3:19" x14ac:dyDescent="0.25">
      <c r="C667" s="115"/>
      <c r="R667" s="116"/>
      <c r="S667" s="117"/>
    </row>
    <row r="668" spans="3:19" x14ac:dyDescent="0.25">
      <c r="C668" s="115"/>
      <c r="R668" s="116"/>
      <c r="S668" s="117"/>
    </row>
    <row r="669" spans="3:19" x14ac:dyDescent="0.25">
      <c r="C669" s="115"/>
      <c r="R669" s="116"/>
      <c r="S669" s="117"/>
    </row>
    <row r="670" spans="3:19" x14ac:dyDescent="0.25">
      <c r="C670" s="115"/>
      <c r="R670" s="116"/>
      <c r="S670" s="117"/>
    </row>
    <row r="671" spans="3:19" x14ac:dyDescent="0.25">
      <c r="C671" s="115"/>
      <c r="R671" s="116"/>
      <c r="S671" s="117"/>
    </row>
    <row r="672" spans="3:19" x14ac:dyDescent="0.25">
      <c r="C672" s="115"/>
      <c r="R672" s="116"/>
      <c r="S672" s="117"/>
    </row>
    <row r="673" spans="3:19" x14ac:dyDescent="0.25">
      <c r="C673" s="115"/>
      <c r="R673" s="116"/>
      <c r="S673" s="117"/>
    </row>
    <row r="674" spans="3:19" x14ac:dyDescent="0.25">
      <c r="C674" s="115"/>
      <c r="R674" s="116"/>
      <c r="S674" s="117"/>
    </row>
    <row r="675" spans="3:19" x14ac:dyDescent="0.25">
      <c r="C675" s="115"/>
      <c r="R675" s="116"/>
      <c r="S675" s="117"/>
    </row>
    <row r="676" spans="3:19" x14ac:dyDescent="0.25">
      <c r="C676" s="115"/>
      <c r="R676" s="116"/>
      <c r="S676" s="117"/>
    </row>
    <row r="677" spans="3:19" x14ac:dyDescent="0.25">
      <c r="C677" s="115"/>
      <c r="R677" s="116"/>
      <c r="S677" s="117"/>
    </row>
    <row r="678" spans="3:19" x14ac:dyDescent="0.25">
      <c r="C678" s="115"/>
      <c r="R678" s="116"/>
      <c r="S678" s="117"/>
    </row>
    <row r="679" spans="3:19" x14ac:dyDescent="0.25">
      <c r="C679" s="115"/>
      <c r="R679" s="116"/>
      <c r="S679" s="117"/>
    </row>
    <row r="680" spans="3:19" x14ac:dyDescent="0.25">
      <c r="C680" s="115"/>
      <c r="R680" s="116"/>
      <c r="S680" s="117"/>
    </row>
    <row r="681" spans="3:19" x14ac:dyDescent="0.25">
      <c r="C681" s="115"/>
      <c r="R681" s="116"/>
      <c r="S681" s="117"/>
    </row>
    <row r="682" spans="3:19" x14ac:dyDescent="0.25">
      <c r="C682" s="115"/>
      <c r="R682" s="116"/>
      <c r="S682" s="117"/>
    </row>
    <row r="683" spans="3:19" x14ac:dyDescent="0.25">
      <c r="C683" s="115"/>
      <c r="R683" s="116"/>
      <c r="S683" s="117"/>
    </row>
    <row r="684" spans="3:19" x14ac:dyDescent="0.25">
      <c r="C684" s="115"/>
      <c r="R684" s="116"/>
      <c r="S684" s="117"/>
    </row>
    <row r="685" spans="3:19" x14ac:dyDescent="0.25">
      <c r="C685" s="115"/>
      <c r="R685" s="116"/>
      <c r="S685" s="117"/>
    </row>
    <row r="686" spans="3:19" x14ac:dyDescent="0.25">
      <c r="C686" s="115"/>
      <c r="R686" s="116"/>
      <c r="S686" s="117"/>
    </row>
    <row r="687" spans="3:19" x14ac:dyDescent="0.25">
      <c r="C687" s="115"/>
      <c r="R687" s="116"/>
      <c r="S687" s="117"/>
    </row>
    <row r="688" spans="3:19" x14ac:dyDescent="0.25">
      <c r="C688" s="115"/>
      <c r="R688" s="116"/>
      <c r="S688" s="117"/>
    </row>
    <row r="689" spans="3:19" x14ac:dyDescent="0.25">
      <c r="C689" s="115"/>
      <c r="R689" s="116"/>
      <c r="S689" s="117"/>
    </row>
    <row r="690" spans="3:19" x14ac:dyDescent="0.25">
      <c r="C690" s="115"/>
      <c r="R690" s="116"/>
      <c r="S690" s="117"/>
    </row>
    <row r="691" spans="3:19" x14ac:dyDescent="0.25">
      <c r="C691" s="115"/>
      <c r="R691" s="116"/>
      <c r="S691" s="117"/>
    </row>
    <row r="692" spans="3:19" x14ac:dyDescent="0.25">
      <c r="C692" s="115"/>
      <c r="R692" s="116"/>
      <c r="S692" s="117"/>
    </row>
    <row r="693" spans="3:19" x14ac:dyDescent="0.25">
      <c r="C693" s="115"/>
      <c r="R693" s="116"/>
      <c r="S693" s="117"/>
    </row>
    <row r="694" spans="3:19" x14ac:dyDescent="0.25">
      <c r="C694" s="115"/>
      <c r="R694" s="116"/>
      <c r="S694" s="117"/>
    </row>
    <row r="695" spans="3:19" x14ac:dyDescent="0.25">
      <c r="C695" s="115"/>
      <c r="R695" s="116"/>
      <c r="S695" s="117"/>
    </row>
    <row r="696" spans="3:19" x14ac:dyDescent="0.25">
      <c r="C696" s="115"/>
      <c r="R696" s="116"/>
      <c r="S696" s="117"/>
    </row>
    <row r="697" spans="3:19" x14ac:dyDescent="0.25">
      <c r="C697" s="115"/>
      <c r="R697" s="116"/>
      <c r="S697" s="117"/>
    </row>
    <row r="698" spans="3:19" x14ac:dyDescent="0.25">
      <c r="C698" s="115"/>
      <c r="R698" s="116"/>
      <c r="S698" s="117"/>
    </row>
    <row r="699" spans="3:19" x14ac:dyDescent="0.25">
      <c r="C699" s="115"/>
      <c r="R699" s="116"/>
      <c r="S699" s="117"/>
    </row>
    <row r="700" spans="3:19" x14ac:dyDescent="0.25">
      <c r="C700" s="115"/>
      <c r="R700" s="116"/>
      <c r="S700" s="117"/>
    </row>
    <row r="701" spans="3:19" x14ac:dyDescent="0.25">
      <c r="C701" s="115"/>
      <c r="R701" s="116"/>
      <c r="S701" s="117"/>
    </row>
    <row r="702" spans="3:19" x14ac:dyDescent="0.25">
      <c r="C702" s="115"/>
      <c r="R702" s="116"/>
      <c r="S702" s="117"/>
    </row>
    <row r="703" spans="3:19" x14ac:dyDescent="0.25">
      <c r="C703" s="115"/>
      <c r="R703" s="116"/>
      <c r="S703" s="117"/>
    </row>
    <row r="704" spans="3:19" x14ac:dyDescent="0.25">
      <c r="C704" s="115"/>
      <c r="R704" s="116"/>
      <c r="S704" s="117"/>
    </row>
    <row r="705" spans="3:19" x14ac:dyDescent="0.25">
      <c r="C705" s="115"/>
      <c r="R705" s="116"/>
      <c r="S705" s="117"/>
    </row>
    <row r="706" spans="3:19" x14ac:dyDescent="0.25">
      <c r="C706" s="115"/>
      <c r="R706" s="116"/>
      <c r="S706" s="117"/>
    </row>
    <row r="707" spans="3:19" x14ac:dyDescent="0.25">
      <c r="C707" s="115"/>
      <c r="R707" s="116"/>
      <c r="S707" s="117"/>
    </row>
    <row r="708" spans="3:19" x14ac:dyDescent="0.25">
      <c r="C708" s="115"/>
      <c r="R708" s="116"/>
      <c r="S708" s="117"/>
    </row>
    <row r="709" spans="3:19" x14ac:dyDescent="0.25">
      <c r="C709" s="115"/>
      <c r="R709" s="116"/>
      <c r="S709" s="117"/>
    </row>
    <row r="710" spans="3:19" x14ac:dyDescent="0.25">
      <c r="C710" s="115"/>
      <c r="R710" s="116"/>
      <c r="S710" s="117"/>
    </row>
    <row r="711" spans="3:19" x14ac:dyDescent="0.25">
      <c r="C711" s="115"/>
      <c r="R711" s="116"/>
      <c r="S711" s="117"/>
    </row>
    <row r="712" spans="3:19" x14ac:dyDescent="0.25">
      <c r="C712" s="115"/>
      <c r="R712" s="116"/>
      <c r="S712" s="117"/>
    </row>
    <row r="713" spans="3:19" x14ac:dyDescent="0.25">
      <c r="C713" s="115"/>
      <c r="R713" s="116"/>
      <c r="S713" s="117"/>
    </row>
    <row r="714" spans="3:19" x14ac:dyDescent="0.25">
      <c r="C714" s="115"/>
      <c r="R714" s="116"/>
      <c r="S714" s="117"/>
    </row>
    <row r="715" spans="3:19" x14ac:dyDescent="0.25">
      <c r="C715" s="115"/>
      <c r="R715" s="116"/>
      <c r="S715" s="117"/>
    </row>
    <row r="716" spans="3:19" x14ac:dyDescent="0.25">
      <c r="C716" s="115"/>
      <c r="R716" s="116"/>
      <c r="S716" s="117"/>
    </row>
    <row r="717" spans="3:19" x14ac:dyDescent="0.25">
      <c r="C717" s="115"/>
      <c r="R717" s="116"/>
      <c r="S717" s="117"/>
    </row>
    <row r="718" spans="3:19" x14ac:dyDescent="0.25">
      <c r="C718" s="115"/>
      <c r="R718" s="116"/>
      <c r="S718" s="117"/>
    </row>
    <row r="719" spans="3:19" x14ac:dyDescent="0.25">
      <c r="C719" s="115"/>
      <c r="R719" s="116"/>
      <c r="S719" s="117"/>
    </row>
    <row r="720" spans="3:19" x14ac:dyDescent="0.25">
      <c r="C720" s="115"/>
      <c r="R720" s="116"/>
      <c r="S720" s="117"/>
    </row>
    <row r="721" spans="3:19" x14ac:dyDescent="0.25">
      <c r="C721" s="115"/>
      <c r="R721" s="116"/>
      <c r="S721" s="117"/>
    </row>
    <row r="722" spans="3:19" x14ac:dyDescent="0.25">
      <c r="C722" s="115"/>
      <c r="R722" s="116"/>
      <c r="S722" s="117"/>
    </row>
    <row r="723" spans="3:19" x14ac:dyDescent="0.25">
      <c r="C723" s="115"/>
      <c r="R723" s="116"/>
      <c r="S723" s="117"/>
    </row>
    <row r="724" spans="3:19" x14ac:dyDescent="0.25">
      <c r="C724" s="115"/>
      <c r="R724" s="116"/>
      <c r="S724" s="117"/>
    </row>
    <row r="725" spans="3:19" x14ac:dyDescent="0.25">
      <c r="C725" s="115"/>
      <c r="R725" s="116"/>
      <c r="S725" s="117"/>
    </row>
    <row r="726" spans="3:19" x14ac:dyDescent="0.25">
      <c r="C726" s="115"/>
      <c r="R726" s="116"/>
      <c r="S726" s="117"/>
    </row>
    <row r="727" spans="3:19" x14ac:dyDescent="0.25">
      <c r="C727" s="115"/>
      <c r="R727" s="116"/>
      <c r="S727" s="117"/>
    </row>
    <row r="728" spans="3:19" x14ac:dyDescent="0.25">
      <c r="C728" s="115"/>
      <c r="R728" s="116"/>
      <c r="S728" s="117"/>
    </row>
    <row r="729" spans="3:19" x14ac:dyDescent="0.25">
      <c r="C729" s="115"/>
      <c r="R729" s="116"/>
      <c r="S729" s="117"/>
    </row>
    <row r="730" spans="3:19" x14ac:dyDescent="0.25">
      <c r="C730" s="115"/>
      <c r="R730" s="116"/>
      <c r="S730" s="117"/>
    </row>
    <row r="731" spans="3:19" x14ac:dyDescent="0.25">
      <c r="C731" s="115"/>
      <c r="R731" s="116"/>
      <c r="S731" s="117"/>
    </row>
    <row r="732" spans="3:19" x14ac:dyDescent="0.25">
      <c r="C732" s="115"/>
      <c r="R732" s="116"/>
      <c r="S732" s="117"/>
    </row>
    <row r="733" spans="3:19" x14ac:dyDescent="0.25">
      <c r="C733" s="115"/>
      <c r="R733" s="116"/>
      <c r="S733" s="117"/>
    </row>
    <row r="734" spans="3:19" x14ac:dyDescent="0.25">
      <c r="C734" s="115"/>
      <c r="R734" s="116"/>
      <c r="S734" s="117"/>
    </row>
    <row r="735" spans="3:19" x14ac:dyDescent="0.25">
      <c r="C735" s="115"/>
      <c r="R735" s="116"/>
      <c r="S735" s="117"/>
    </row>
    <row r="736" spans="3:19" x14ac:dyDescent="0.25">
      <c r="C736" s="115"/>
      <c r="R736" s="116"/>
      <c r="S736" s="117"/>
    </row>
    <row r="737" spans="3:19" x14ac:dyDescent="0.25">
      <c r="C737" s="115"/>
      <c r="R737" s="116"/>
      <c r="S737" s="117"/>
    </row>
    <row r="738" spans="3:19" x14ac:dyDescent="0.25">
      <c r="C738" s="115"/>
      <c r="R738" s="116"/>
      <c r="S738" s="117"/>
    </row>
    <row r="739" spans="3:19" x14ac:dyDescent="0.25">
      <c r="C739" s="115"/>
      <c r="R739" s="116"/>
      <c r="S739" s="117"/>
    </row>
    <row r="740" spans="3:19" x14ac:dyDescent="0.25">
      <c r="C740" s="115"/>
      <c r="R740" s="116"/>
      <c r="S740" s="117"/>
    </row>
    <row r="741" spans="3:19" x14ac:dyDescent="0.25">
      <c r="C741" s="115"/>
      <c r="R741" s="116"/>
      <c r="S741" s="117"/>
    </row>
    <row r="742" spans="3:19" x14ac:dyDescent="0.25">
      <c r="C742" s="115"/>
      <c r="R742" s="116"/>
      <c r="S742" s="117"/>
    </row>
    <row r="743" spans="3:19" x14ac:dyDescent="0.25">
      <c r="C743" s="115"/>
      <c r="R743" s="116"/>
      <c r="S743" s="117"/>
    </row>
    <row r="744" spans="3:19" x14ac:dyDescent="0.25">
      <c r="C744" s="115"/>
      <c r="R744" s="116"/>
      <c r="S744" s="117"/>
    </row>
    <row r="745" spans="3:19" x14ac:dyDescent="0.25">
      <c r="C745" s="115"/>
      <c r="R745" s="116"/>
      <c r="S745" s="117"/>
    </row>
    <row r="746" spans="3:19" x14ac:dyDescent="0.25">
      <c r="C746" s="115"/>
      <c r="R746" s="116"/>
      <c r="S746" s="117"/>
    </row>
    <row r="747" spans="3:19" x14ac:dyDescent="0.25">
      <c r="C747" s="115"/>
      <c r="R747" s="116"/>
      <c r="S747" s="117"/>
    </row>
    <row r="748" spans="3:19" x14ac:dyDescent="0.25">
      <c r="C748" s="115"/>
      <c r="R748" s="116"/>
      <c r="S748" s="117"/>
    </row>
    <row r="749" spans="3:19" x14ac:dyDescent="0.25">
      <c r="C749" s="115"/>
      <c r="R749" s="116"/>
      <c r="S749" s="117"/>
    </row>
    <row r="750" spans="3:19" x14ac:dyDescent="0.25">
      <c r="C750" s="115"/>
      <c r="R750" s="116"/>
      <c r="S750" s="117"/>
    </row>
    <row r="751" spans="3:19" x14ac:dyDescent="0.25">
      <c r="C751" s="115"/>
      <c r="R751" s="116"/>
      <c r="S751" s="117"/>
    </row>
    <row r="752" spans="3:19" x14ac:dyDescent="0.25">
      <c r="C752" s="115"/>
      <c r="R752" s="116"/>
      <c r="S752" s="117"/>
    </row>
    <row r="753" spans="3:19" x14ac:dyDescent="0.25">
      <c r="C753" s="115"/>
      <c r="R753" s="116"/>
      <c r="S753" s="117"/>
    </row>
    <row r="754" spans="3:19" x14ac:dyDescent="0.25">
      <c r="C754" s="115"/>
      <c r="R754" s="116"/>
      <c r="S754" s="117"/>
    </row>
    <row r="755" spans="3:19" x14ac:dyDescent="0.25">
      <c r="C755" s="115"/>
      <c r="R755" s="116"/>
      <c r="S755" s="117"/>
    </row>
    <row r="756" spans="3:19" x14ac:dyDescent="0.25">
      <c r="C756" s="115"/>
      <c r="R756" s="116"/>
      <c r="S756" s="117"/>
    </row>
    <row r="757" spans="3:19" x14ac:dyDescent="0.25">
      <c r="C757" s="115"/>
      <c r="R757" s="116"/>
      <c r="S757" s="117"/>
    </row>
    <row r="758" spans="3:19" x14ac:dyDescent="0.25">
      <c r="C758" s="115"/>
      <c r="R758" s="116"/>
      <c r="S758" s="117"/>
    </row>
    <row r="759" spans="3:19" x14ac:dyDescent="0.25">
      <c r="C759" s="115"/>
      <c r="R759" s="116"/>
      <c r="S759" s="117"/>
    </row>
    <row r="760" spans="3:19" x14ac:dyDescent="0.25">
      <c r="C760" s="115"/>
      <c r="R760" s="116"/>
      <c r="S760" s="117"/>
    </row>
    <row r="761" spans="3:19" x14ac:dyDescent="0.25">
      <c r="C761" s="115"/>
      <c r="R761" s="116"/>
      <c r="S761" s="117"/>
    </row>
    <row r="762" spans="3:19" x14ac:dyDescent="0.25">
      <c r="C762" s="115"/>
      <c r="R762" s="116"/>
      <c r="S762" s="117"/>
    </row>
    <row r="763" spans="3:19" x14ac:dyDescent="0.25">
      <c r="C763" s="115"/>
      <c r="R763" s="116"/>
      <c r="S763" s="117"/>
    </row>
    <row r="764" spans="3:19" x14ac:dyDescent="0.25">
      <c r="C764" s="115"/>
      <c r="R764" s="116"/>
      <c r="S764" s="117"/>
    </row>
    <row r="765" spans="3:19" x14ac:dyDescent="0.25">
      <c r="C765" s="115"/>
      <c r="R765" s="116"/>
      <c r="S765" s="117"/>
    </row>
    <row r="766" spans="3:19" x14ac:dyDescent="0.25">
      <c r="C766" s="115"/>
      <c r="R766" s="116"/>
      <c r="S766" s="117"/>
    </row>
    <row r="767" spans="3:19" x14ac:dyDescent="0.25">
      <c r="C767" s="115"/>
      <c r="R767" s="116"/>
      <c r="S767" s="117"/>
    </row>
    <row r="768" spans="3:19" x14ac:dyDescent="0.25">
      <c r="C768" s="115"/>
      <c r="R768" s="116"/>
      <c r="S768" s="117"/>
    </row>
    <row r="769" spans="3:19" x14ac:dyDescent="0.25">
      <c r="C769" s="115"/>
      <c r="R769" s="116"/>
      <c r="S769" s="117"/>
    </row>
    <row r="770" spans="3:19" x14ac:dyDescent="0.25">
      <c r="C770" s="115"/>
      <c r="R770" s="116"/>
      <c r="S770" s="117"/>
    </row>
    <row r="771" spans="3:19" x14ac:dyDescent="0.25">
      <c r="C771" s="115"/>
      <c r="R771" s="116"/>
      <c r="S771" s="117"/>
    </row>
    <row r="772" spans="3:19" x14ac:dyDescent="0.25">
      <c r="C772" s="115"/>
      <c r="R772" s="116"/>
      <c r="S772" s="117"/>
    </row>
    <row r="773" spans="3:19" x14ac:dyDescent="0.25">
      <c r="C773" s="115"/>
      <c r="R773" s="116"/>
      <c r="S773" s="117"/>
    </row>
    <row r="774" spans="3:19" x14ac:dyDescent="0.25">
      <c r="C774" s="115"/>
      <c r="R774" s="116"/>
      <c r="S774" s="117"/>
    </row>
    <row r="775" spans="3:19" x14ac:dyDescent="0.25">
      <c r="C775" s="115"/>
      <c r="R775" s="116"/>
      <c r="S775" s="117"/>
    </row>
    <row r="776" spans="3:19" x14ac:dyDescent="0.25">
      <c r="C776" s="115"/>
      <c r="R776" s="116"/>
      <c r="S776" s="117"/>
    </row>
    <row r="777" spans="3:19" x14ac:dyDescent="0.25">
      <c r="C777" s="115"/>
      <c r="R777" s="116"/>
      <c r="S777" s="117"/>
    </row>
    <row r="778" spans="3:19" x14ac:dyDescent="0.25">
      <c r="C778" s="115"/>
      <c r="R778" s="116"/>
      <c r="S778" s="117"/>
    </row>
    <row r="779" spans="3:19" x14ac:dyDescent="0.25">
      <c r="C779" s="115"/>
      <c r="R779" s="116"/>
      <c r="S779" s="117"/>
    </row>
    <row r="780" spans="3:19" x14ac:dyDescent="0.25">
      <c r="C780" s="115"/>
      <c r="R780" s="116"/>
      <c r="S780" s="117"/>
    </row>
    <row r="781" spans="3:19" x14ac:dyDescent="0.25">
      <c r="C781" s="115"/>
      <c r="R781" s="116"/>
      <c r="S781" s="117"/>
    </row>
    <row r="782" spans="3:19" x14ac:dyDescent="0.25">
      <c r="C782" s="115"/>
      <c r="R782" s="116"/>
      <c r="S782" s="117"/>
    </row>
    <row r="783" spans="3:19" x14ac:dyDescent="0.25">
      <c r="C783" s="115"/>
      <c r="R783" s="116"/>
      <c r="S783" s="117"/>
    </row>
    <row r="784" spans="3:19" x14ac:dyDescent="0.25">
      <c r="C784" s="115"/>
      <c r="R784" s="116"/>
      <c r="S784" s="117"/>
    </row>
    <row r="785" spans="3:19" x14ac:dyDescent="0.25">
      <c r="C785" s="115"/>
      <c r="R785" s="116"/>
      <c r="S785" s="117"/>
    </row>
    <row r="786" spans="3:19" x14ac:dyDescent="0.25">
      <c r="C786" s="115"/>
      <c r="R786" s="116"/>
      <c r="S786" s="117"/>
    </row>
    <row r="787" spans="3:19" x14ac:dyDescent="0.25">
      <c r="C787" s="115"/>
      <c r="R787" s="116"/>
      <c r="S787" s="117"/>
    </row>
    <row r="788" spans="3:19" x14ac:dyDescent="0.25">
      <c r="C788" s="115"/>
      <c r="R788" s="116"/>
      <c r="S788" s="117"/>
    </row>
    <row r="789" spans="3:19" x14ac:dyDescent="0.25">
      <c r="C789" s="115"/>
      <c r="R789" s="116"/>
      <c r="S789" s="117"/>
    </row>
    <row r="790" spans="3:19" x14ac:dyDescent="0.25">
      <c r="C790" s="115"/>
      <c r="R790" s="116"/>
      <c r="S790" s="117"/>
    </row>
    <row r="791" spans="3:19" x14ac:dyDescent="0.25">
      <c r="C791" s="115"/>
      <c r="R791" s="116"/>
      <c r="S791" s="117"/>
    </row>
    <row r="792" spans="3:19" x14ac:dyDescent="0.25">
      <c r="C792" s="115"/>
      <c r="R792" s="116"/>
      <c r="S792" s="117"/>
    </row>
    <row r="793" spans="3:19" x14ac:dyDescent="0.25">
      <c r="C793" s="115"/>
      <c r="R793" s="116"/>
      <c r="S793" s="117"/>
    </row>
    <row r="794" spans="3:19" x14ac:dyDescent="0.25">
      <c r="C794" s="115"/>
      <c r="R794" s="116"/>
      <c r="S794" s="117"/>
    </row>
    <row r="795" spans="3:19" x14ac:dyDescent="0.25">
      <c r="C795" s="115"/>
      <c r="R795" s="116"/>
      <c r="S795" s="117"/>
    </row>
    <row r="796" spans="3:19" x14ac:dyDescent="0.25">
      <c r="C796" s="115"/>
      <c r="R796" s="116"/>
      <c r="S796" s="117"/>
    </row>
    <row r="797" spans="3:19" x14ac:dyDescent="0.25">
      <c r="C797" s="115"/>
      <c r="R797" s="116"/>
      <c r="S797" s="117"/>
    </row>
    <row r="798" spans="3:19" x14ac:dyDescent="0.25">
      <c r="C798" s="115"/>
      <c r="R798" s="116"/>
      <c r="S798" s="117"/>
    </row>
    <row r="799" spans="3:19" x14ac:dyDescent="0.25">
      <c r="C799" s="115"/>
      <c r="R799" s="116"/>
      <c r="S799" s="117"/>
    </row>
    <row r="800" spans="3:19" x14ac:dyDescent="0.25">
      <c r="C800" s="115"/>
      <c r="R800" s="116"/>
      <c r="S800" s="117"/>
    </row>
    <row r="801" spans="3:19" x14ac:dyDescent="0.25">
      <c r="C801" s="115"/>
      <c r="R801" s="116"/>
      <c r="S801" s="117"/>
    </row>
    <row r="802" spans="3:19" x14ac:dyDescent="0.25">
      <c r="C802" s="115"/>
      <c r="R802" s="116"/>
      <c r="S802" s="117"/>
    </row>
    <row r="803" spans="3:19" x14ac:dyDescent="0.25">
      <c r="C803" s="115"/>
      <c r="R803" s="116"/>
      <c r="S803" s="117"/>
    </row>
    <row r="804" spans="3:19" x14ac:dyDescent="0.25">
      <c r="C804" s="115"/>
      <c r="R804" s="116"/>
      <c r="S804" s="117"/>
    </row>
    <row r="805" spans="3:19" x14ac:dyDescent="0.25">
      <c r="C805" s="115"/>
      <c r="R805" s="116"/>
      <c r="S805" s="117"/>
    </row>
    <row r="806" spans="3:19" x14ac:dyDescent="0.25">
      <c r="C806" s="115"/>
      <c r="R806" s="116"/>
      <c r="S806" s="117"/>
    </row>
    <row r="807" spans="3:19" x14ac:dyDescent="0.25">
      <c r="C807" s="115"/>
      <c r="R807" s="116"/>
      <c r="S807" s="117"/>
    </row>
    <row r="808" spans="3:19" x14ac:dyDescent="0.25">
      <c r="C808" s="115"/>
      <c r="R808" s="116"/>
      <c r="S808" s="117"/>
    </row>
    <row r="809" spans="3:19" x14ac:dyDescent="0.25">
      <c r="C809" s="115"/>
      <c r="R809" s="116"/>
      <c r="S809" s="117"/>
    </row>
    <row r="810" spans="3:19" x14ac:dyDescent="0.25">
      <c r="C810" s="115"/>
      <c r="R810" s="116"/>
      <c r="S810" s="117"/>
    </row>
    <row r="811" spans="3:19" x14ac:dyDescent="0.25">
      <c r="C811" s="115"/>
      <c r="R811" s="116"/>
      <c r="S811" s="117"/>
    </row>
    <row r="812" spans="3:19" x14ac:dyDescent="0.25">
      <c r="C812" s="115"/>
      <c r="R812" s="116"/>
      <c r="S812" s="117"/>
    </row>
    <row r="813" spans="3:19" x14ac:dyDescent="0.25">
      <c r="C813" s="115"/>
      <c r="R813" s="116"/>
      <c r="S813" s="117"/>
    </row>
    <row r="814" spans="3:19" x14ac:dyDescent="0.25">
      <c r="C814" s="115"/>
      <c r="R814" s="116"/>
      <c r="S814" s="117"/>
    </row>
    <row r="815" spans="3:19" x14ac:dyDescent="0.25">
      <c r="C815" s="115"/>
      <c r="R815" s="116"/>
      <c r="S815" s="117"/>
    </row>
    <row r="816" spans="3:19" x14ac:dyDescent="0.25">
      <c r="C816" s="115"/>
      <c r="R816" s="116"/>
      <c r="S816" s="117"/>
    </row>
    <row r="817" spans="3:19" x14ac:dyDescent="0.25">
      <c r="C817" s="115"/>
      <c r="R817" s="116"/>
      <c r="S817" s="117"/>
    </row>
    <row r="818" spans="3:19" x14ac:dyDescent="0.25">
      <c r="C818" s="115"/>
      <c r="R818" s="116"/>
      <c r="S818" s="117"/>
    </row>
    <row r="819" spans="3:19" x14ac:dyDescent="0.25">
      <c r="C819" s="115"/>
      <c r="R819" s="116"/>
      <c r="S819" s="117"/>
    </row>
    <row r="820" spans="3:19" x14ac:dyDescent="0.25">
      <c r="C820" s="115"/>
      <c r="R820" s="116"/>
      <c r="S820" s="117"/>
    </row>
    <row r="821" spans="3:19" x14ac:dyDescent="0.25">
      <c r="C821" s="115"/>
      <c r="R821" s="116"/>
      <c r="S821" s="117"/>
    </row>
    <row r="822" spans="3:19" x14ac:dyDescent="0.25">
      <c r="C822" s="115"/>
      <c r="R822" s="116"/>
      <c r="S822" s="117"/>
    </row>
    <row r="823" spans="3:19" x14ac:dyDescent="0.25">
      <c r="C823" s="115"/>
      <c r="R823" s="116"/>
      <c r="S823" s="117"/>
    </row>
    <row r="824" spans="3:19" x14ac:dyDescent="0.25">
      <c r="C824" s="115"/>
      <c r="R824" s="116"/>
      <c r="S824" s="117"/>
    </row>
    <row r="825" spans="3:19" x14ac:dyDescent="0.25">
      <c r="C825" s="115"/>
      <c r="R825" s="116"/>
      <c r="S825" s="117"/>
    </row>
    <row r="826" spans="3:19" x14ac:dyDescent="0.25">
      <c r="C826" s="115"/>
      <c r="R826" s="116"/>
      <c r="S826" s="117"/>
    </row>
    <row r="827" spans="3:19" x14ac:dyDescent="0.25">
      <c r="C827" s="115"/>
      <c r="R827" s="116"/>
      <c r="S827" s="117"/>
    </row>
    <row r="828" spans="3:19" x14ac:dyDescent="0.25">
      <c r="C828" s="115"/>
      <c r="R828" s="116"/>
      <c r="S828" s="117"/>
    </row>
    <row r="829" spans="3:19" x14ac:dyDescent="0.25">
      <c r="C829" s="115"/>
      <c r="R829" s="116"/>
      <c r="S829" s="117"/>
    </row>
    <row r="830" spans="3:19" x14ac:dyDescent="0.25">
      <c r="C830" s="115"/>
      <c r="R830" s="116"/>
      <c r="S830" s="117"/>
    </row>
    <row r="831" spans="3:19" x14ac:dyDescent="0.25">
      <c r="C831" s="115"/>
      <c r="R831" s="116"/>
      <c r="S831" s="117"/>
    </row>
    <row r="832" spans="3:19" x14ac:dyDescent="0.25">
      <c r="C832" s="115"/>
      <c r="R832" s="116"/>
      <c r="S832" s="117"/>
    </row>
    <row r="833" spans="3:19" x14ac:dyDescent="0.25">
      <c r="C833" s="115"/>
      <c r="R833" s="116"/>
      <c r="S833" s="117"/>
    </row>
    <row r="834" spans="3:19" x14ac:dyDescent="0.25">
      <c r="C834" s="115"/>
      <c r="R834" s="116"/>
      <c r="S834" s="117"/>
    </row>
    <row r="835" spans="3:19" x14ac:dyDescent="0.25">
      <c r="C835" s="115"/>
      <c r="R835" s="116"/>
      <c r="S835" s="117"/>
    </row>
    <row r="836" spans="3:19" x14ac:dyDescent="0.25">
      <c r="C836" s="115"/>
      <c r="R836" s="116"/>
      <c r="S836" s="117"/>
    </row>
    <row r="837" spans="3:19" x14ac:dyDescent="0.25">
      <c r="C837" s="115"/>
      <c r="R837" s="116"/>
      <c r="S837" s="117"/>
    </row>
    <row r="838" spans="3:19" x14ac:dyDescent="0.25">
      <c r="C838" s="115"/>
      <c r="R838" s="116"/>
      <c r="S838" s="117"/>
    </row>
    <row r="839" spans="3:19" x14ac:dyDescent="0.25">
      <c r="C839" s="115"/>
      <c r="R839" s="116"/>
      <c r="S839" s="117"/>
    </row>
    <row r="840" spans="3:19" x14ac:dyDescent="0.25">
      <c r="C840" s="115"/>
      <c r="R840" s="116"/>
      <c r="S840" s="117"/>
    </row>
    <row r="841" spans="3:19" x14ac:dyDescent="0.25">
      <c r="C841" s="115"/>
      <c r="R841" s="116"/>
      <c r="S841" s="117"/>
    </row>
    <row r="842" spans="3:19" x14ac:dyDescent="0.25">
      <c r="C842" s="115"/>
      <c r="R842" s="116"/>
      <c r="S842" s="117"/>
    </row>
    <row r="843" spans="3:19" x14ac:dyDescent="0.25">
      <c r="C843" s="115"/>
      <c r="R843" s="116"/>
      <c r="S843" s="117"/>
    </row>
    <row r="844" spans="3:19" x14ac:dyDescent="0.25">
      <c r="C844" s="115"/>
      <c r="R844" s="116"/>
      <c r="S844" s="117"/>
    </row>
    <row r="845" spans="3:19" x14ac:dyDescent="0.25">
      <c r="C845" s="115"/>
      <c r="R845" s="116"/>
      <c r="S845" s="117"/>
    </row>
    <row r="846" spans="3:19" x14ac:dyDescent="0.25">
      <c r="C846" s="115"/>
      <c r="R846" s="116"/>
      <c r="S846" s="117"/>
    </row>
    <row r="847" spans="3:19" x14ac:dyDescent="0.25">
      <c r="C847" s="115"/>
      <c r="R847" s="116"/>
      <c r="S847" s="117"/>
    </row>
    <row r="848" spans="3:19" x14ac:dyDescent="0.25">
      <c r="C848" s="115"/>
      <c r="R848" s="116"/>
      <c r="S848" s="117"/>
    </row>
    <row r="849" spans="3:19" x14ac:dyDescent="0.25">
      <c r="C849" s="115"/>
      <c r="R849" s="116"/>
      <c r="S849" s="117"/>
    </row>
    <row r="850" spans="3:19" x14ac:dyDescent="0.25">
      <c r="C850" s="115"/>
      <c r="R850" s="116"/>
      <c r="S850" s="117"/>
    </row>
    <row r="851" spans="3:19" x14ac:dyDescent="0.25">
      <c r="C851" s="115"/>
      <c r="R851" s="116"/>
      <c r="S851" s="117"/>
    </row>
    <row r="852" spans="3:19" x14ac:dyDescent="0.25">
      <c r="C852" s="115"/>
      <c r="R852" s="116"/>
      <c r="S852" s="117"/>
    </row>
    <row r="853" spans="3:19" x14ac:dyDescent="0.25">
      <c r="C853" s="115"/>
      <c r="R853" s="116"/>
      <c r="S853" s="117"/>
    </row>
    <row r="854" spans="3:19" x14ac:dyDescent="0.25">
      <c r="C854" s="115"/>
      <c r="R854" s="116"/>
      <c r="S854" s="117"/>
    </row>
    <row r="855" spans="3:19" x14ac:dyDescent="0.25">
      <c r="C855" s="115"/>
      <c r="R855" s="116"/>
      <c r="S855" s="117"/>
    </row>
    <row r="856" spans="3:19" x14ac:dyDescent="0.25">
      <c r="C856" s="115"/>
      <c r="R856" s="116"/>
      <c r="S856" s="117"/>
    </row>
    <row r="857" spans="3:19" x14ac:dyDescent="0.25">
      <c r="C857" s="115"/>
      <c r="R857" s="116"/>
      <c r="S857" s="117"/>
    </row>
    <row r="858" spans="3:19" x14ac:dyDescent="0.25">
      <c r="C858" s="115"/>
      <c r="R858" s="116"/>
      <c r="S858" s="117"/>
    </row>
    <row r="859" spans="3:19" x14ac:dyDescent="0.25">
      <c r="C859" s="115"/>
      <c r="R859" s="116"/>
      <c r="S859" s="117"/>
    </row>
    <row r="860" spans="3:19" x14ac:dyDescent="0.25">
      <c r="C860" s="115"/>
      <c r="R860" s="116"/>
      <c r="S860" s="117"/>
    </row>
    <row r="861" spans="3:19" x14ac:dyDescent="0.25">
      <c r="C861" s="115"/>
      <c r="R861" s="116"/>
      <c r="S861" s="117"/>
    </row>
    <row r="862" spans="3:19" x14ac:dyDescent="0.25">
      <c r="C862" s="115"/>
      <c r="R862" s="116"/>
      <c r="S862" s="117"/>
    </row>
    <row r="863" spans="3:19" x14ac:dyDescent="0.25">
      <c r="C863" s="115"/>
      <c r="R863" s="116"/>
      <c r="S863" s="117"/>
    </row>
    <row r="864" spans="3:19" x14ac:dyDescent="0.25">
      <c r="C864" s="115"/>
      <c r="R864" s="116"/>
      <c r="S864" s="117"/>
    </row>
    <row r="865" spans="3:19" x14ac:dyDescent="0.25">
      <c r="C865" s="115"/>
      <c r="R865" s="116"/>
      <c r="S865" s="117"/>
    </row>
    <row r="866" spans="3:19" x14ac:dyDescent="0.25">
      <c r="C866" s="115"/>
      <c r="R866" s="116"/>
      <c r="S866" s="117"/>
    </row>
    <row r="867" spans="3:19" x14ac:dyDescent="0.25">
      <c r="C867" s="115"/>
      <c r="R867" s="116"/>
      <c r="S867" s="117"/>
    </row>
    <row r="868" spans="3:19" x14ac:dyDescent="0.25">
      <c r="C868" s="115"/>
      <c r="R868" s="116"/>
      <c r="S868" s="117"/>
    </row>
    <row r="869" spans="3:19" x14ac:dyDescent="0.25">
      <c r="C869" s="115"/>
      <c r="R869" s="116"/>
      <c r="S869" s="117"/>
    </row>
    <row r="870" spans="3:19" x14ac:dyDescent="0.25">
      <c r="C870" s="115"/>
      <c r="R870" s="116"/>
      <c r="S870" s="117"/>
    </row>
    <row r="871" spans="3:19" x14ac:dyDescent="0.25">
      <c r="C871" s="115"/>
      <c r="R871" s="116"/>
      <c r="S871" s="117"/>
    </row>
    <row r="872" spans="3:19" x14ac:dyDescent="0.25">
      <c r="C872" s="115"/>
      <c r="R872" s="116"/>
      <c r="S872" s="117"/>
    </row>
    <row r="873" spans="3:19" x14ac:dyDescent="0.25">
      <c r="C873" s="115"/>
      <c r="R873" s="116"/>
      <c r="S873" s="117"/>
    </row>
    <row r="874" spans="3:19" x14ac:dyDescent="0.25">
      <c r="C874" s="115"/>
      <c r="R874" s="116"/>
      <c r="S874" s="117"/>
    </row>
    <row r="875" spans="3:19" x14ac:dyDescent="0.25">
      <c r="C875" s="115"/>
      <c r="R875" s="116"/>
      <c r="S875" s="117"/>
    </row>
    <row r="876" spans="3:19" x14ac:dyDescent="0.25">
      <c r="C876" s="115"/>
      <c r="R876" s="116"/>
      <c r="S876" s="117"/>
    </row>
    <row r="877" spans="3:19" x14ac:dyDescent="0.25">
      <c r="C877" s="115"/>
      <c r="R877" s="116"/>
      <c r="S877" s="117"/>
    </row>
    <row r="878" spans="3:19" x14ac:dyDescent="0.25">
      <c r="C878" s="115"/>
      <c r="R878" s="116"/>
      <c r="S878" s="117"/>
    </row>
    <row r="879" spans="3:19" x14ac:dyDescent="0.25">
      <c r="C879" s="115"/>
      <c r="R879" s="116"/>
      <c r="S879" s="117"/>
    </row>
    <row r="880" spans="3:19" x14ac:dyDescent="0.25">
      <c r="C880" s="115"/>
      <c r="R880" s="116"/>
      <c r="S880" s="117"/>
    </row>
    <row r="881" spans="3:19" x14ac:dyDescent="0.25">
      <c r="C881" s="115"/>
      <c r="R881" s="116"/>
      <c r="S881" s="117"/>
    </row>
    <row r="882" spans="3:19" x14ac:dyDescent="0.25">
      <c r="C882" s="115"/>
      <c r="R882" s="116"/>
      <c r="S882" s="117"/>
    </row>
    <row r="883" spans="3:19" x14ac:dyDescent="0.25">
      <c r="C883" s="115"/>
      <c r="R883" s="116"/>
      <c r="S883" s="117"/>
    </row>
    <row r="884" spans="3:19" x14ac:dyDescent="0.25">
      <c r="C884" s="115"/>
      <c r="R884" s="116"/>
      <c r="S884" s="117"/>
    </row>
    <row r="885" spans="3:19" x14ac:dyDescent="0.25">
      <c r="C885" s="115"/>
      <c r="R885" s="116"/>
      <c r="S885" s="117"/>
    </row>
    <row r="886" spans="3:19" x14ac:dyDescent="0.25">
      <c r="C886" s="115"/>
      <c r="R886" s="116"/>
      <c r="S886" s="117"/>
    </row>
    <row r="887" spans="3:19" x14ac:dyDescent="0.25">
      <c r="C887" s="115"/>
      <c r="R887" s="116"/>
      <c r="S887" s="117"/>
    </row>
    <row r="888" spans="3:19" x14ac:dyDescent="0.25">
      <c r="C888" s="115"/>
      <c r="R888" s="116"/>
      <c r="S888" s="117"/>
    </row>
    <row r="889" spans="3:19" x14ac:dyDescent="0.25">
      <c r="C889" s="115"/>
      <c r="R889" s="116"/>
      <c r="S889" s="117"/>
    </row>
    <row r="890" spans="3:19" x14ac:dyDescent="0.25">
      <c r="C890" s="115"/>
      <c r="R890" s="116"/>
      <c r="S890" s="117"/>
    </row>
    <row r="891" spans="3:19" x14ac:dyDescent="0.25">
      <c r="C891" s="115"/>
      <c r="R891" s="116"/>
      <c r="S891" s="117"/>
    </row>
    <row r="892" spans="3:19" x14ac:dyDescent="0.25">
      <c r="C892" s="115"/>
      <c r="R892" s="116"/>
      <c r="S892" s="117"/>
    </row>
    <row r="893" spans="3:19" x14ac:dyDescent="0.25">
      <c r="C893" s="115"/>
      <c r="R893" s="116"/>
      <c r="S893" s="117"/>
    </row>
    <row r="894" spans="3:19" x14ac:dyDescent="0.25">
      <c r="C894" s="115"/>
      <c r="R894" s="116"/>
      <c r="S894" s="117"/>
    </row>
    <row r="895" spans="3:19" x14ac:dyDescent="0.25">
      <c r="C895" s="115"/>
      <c r="R895" s="116"/>
      <c r="S895" s="117"/>
    </row>
    <row r="896" spans="3:19" x14ac:dyDescent="0.25">
      <c r="C896" s="115"/>
      <c r="R896" s="116"/>
      <c r="S896" s="117"/>
    </row>
    <row r="897" spans="3:19" x14ac:dyDescent="0.25">
      <c r="C897" s="115"/>
      <c r="R897" s="116"/>
      <c r="S897" s="117"/>
    </row>
    <row r="898" spans="3:19" x14ac:dyDescent="0.25">
      <c r="C898" s="115"/>
      <c r="R898" s="116"/>
      <c r="S898" s="117"/>
    </row>
    <row r="899" spans="3:19" x14ac:dyDescent="0.25">
      <c r="C899" s="115"/>
      <c r="R899" s="116"/>
      <c r="S899" s="117"/>
    </row>
    <row r="900" spans="3:19" x14ac:dyDescent="0.25">
      <c r="C900" s="115"/>
      <c r="R900" s="116"/>
      <c r="S900" s="117"/>
    </row>
    <row r="901" spans="3:19" x14ac:dyDescent="0.25">
      <c r="C901" s="115"/>
      <c r="R901" s="116"/>
      <c r="S901" s="117"/>
    </row>
    <row r="902" spans="3:19" x14ac:dyDescent="0.25">
      <c r="C902" s="115"/>
      <c r="R902" s="116"/>
      <c r="S902" s="117"/>
    </row>
    <row r="903" spans="3:19" x14ac:dyDescent="0.25">
      <c r="C903" s="115"/>
      <c r="R903" s="116"/>
      <c r="S903" s="117"/>
    </row>
    <row r="904" spans="3:19" x14ac:dyDescent="0.25">
      <c r="C904" s="115"/>
      <c r="R904" s="116"/>
      <c r="S904" s="117"/>
    </row>
    <row r="905" spans="3:19" x14ac:dyDescent="0.25">
      <c r="C905" s="115"/>
      <c r="R905" s="116"/>
      <c r="S905" s="117"/>
    </row>
    <row r="906" spans="3:19" x14ac:dyDescent="0.25">
      <c r="C906" s="115"/>
      <c r="R906" s="116"/>
      <c r="S906" s="117"/>
    </row>
    <row r="907" spans="3:19" x14ac:dyDescent="0.25">
      <c r="C907" s="115"/>
      <c r="R907" s="116"/>
      <c r="S907" s="117"/>
    </row>
    <row r="908" spans="3:19" x14ac:dyDescent="0.25">
      <c r="C908" s="115"/>
      <c r="R908" s="116"/>
      <c r="S908" s="117"/>
    </row>
    <row r="909" spans="3:19" x14ac:dyDescent="0.25">
      <c r="C909" s="115"/>
      <c r="R909" s="116"/>
      <c r="S909" s="117"/>
    </row>
    <row r="910" spans="3:19" x14ac:dyDescent="0.25">
      <c r="C910" s="115"/>
      <c r="R910" s="116"/>
      <c r="S910" s="117"/>
    </row>
    <row r="911" spans="3:19" x14ac:dyDescent="0.25">
      <c r="C911" s="115"/>
      <c r="R911" s="116"/>
      <c r="S911" s="117"/>
    </row>
    <row r="912" spans="3:19" x14ac:dyDescent="0.25">
      <c r="C912" s="115"/>
      <c r="R912" s="116"/>
      <c r="S912" s="117"/>
    </row>
    <row r="913" spans="3:19" x14ac:dyDescent="0.25">
      <c r="C913" s="115"/>
      <c r="R913" s="116"/>
      <c r="S913" s="117"/>
    </row>
    <row r="914" spans="3:19" x14ac:dyDescent="0.25">
      <c r="C914" s="115"/>
      <c r="R914" s="116"/>
      <c r="S914" s="117"/>
    </row>
    <row r="915" spans="3:19" x14ac:dyDescent="0.25">
      <c r="C915" s="115"/>
      <c r="R915" s="116"/>
      <c r="S915" s="117"/>
    </row>
    <row r="916" spans="3:19" x14ac:dyDescent="0.25">
      <c r="C916" s="115"/>
      <c r="R916" s="116"/>
      <c r="S916" s="117"/>
    </row>
    <row r="917" spans="3:19" x14ac:dyDescent="0.25">
      <c r="C917" s="115"/>
      <c r="R917" s="116"/>
      <c r="S917" s="117"/>
    </row>
    <row r="918" spans="3:19" x14ac:dyDescent="0.25">
      <c r="C918" s="115"/>
      <c r="R918" s="116"/>
      <c r="S918" s="117"/>
    </row>
    <row r="919" spans="3:19" x14ac:dyDescent="0.25">
      <c r="C919" s="115"/>
      <c r="R919" s="116"/>
      <c r="S919" s="117"/>
    </row>
    <row r="920" spans="3:19" x14ac:dyDescent="0.25">
      <c r="C920" s="115"/>
      <c r="R920" s="116"/>
      <c r="S920" s="117"/>
    </row>
    <row r="921" spans="3:19" x14ac:dyDescent="0.25">
      <c r="C921" s="115"/>
      <c r="R921" s="116"/>
      <c r="S921" s="117"/>
    </row>
    <row r="922" spans="3:19" x14ac:dyDescent="0.25">
      <c r="C922" s="115"/>
      <c r="R922" s="116"/>
      <c r="S922" s="117"/>
    </row>
    <row r="923" spans="3:19" x14ac:dyDescent="0.25">
      <c r="C923" s="115"/>
      <c r="R923" s="116"/>
      <c r="S923" s="117"/>
    </row>
    <row r="924" spans="3:19" x14ac:dyDescent="0.25">
      <c r="C924" s="115"/>
      <c r="R924" s="116"/>
      <c r="S924" s="117"/>
    </row>
    <row r="925" spans="3:19" x14ac:dyDescent="0.25">
      <c r="C925" s="115"/>
      <c r="R925" s="116"/>
      <c r="S925" s="117"/>
    </row>
    <row r="926" spans="3:19" x14ac:dyDescent="0.25">
      <c r="C926" s="115"/>
      <c r="R926" s="116"/>
      <c r="S926" s="117"/>
    </row>
    <row r="927" spans="3:19" x14ac:dyDescent="0.25">
      <c r="C927" s="115"/>
      <c r="R927" s="116"/>
      <c r="S927" s="117"/>
    </row>
    <row r="928" spans="3:19" x14ac:dyDescent="0.25">
      <c r="C928" s="115"/>
      <c r="R928" s="116"/>
      <c r="S928" s="117"/>
    </row>
    <row r="929" spans="3:19" x14ac:dyDescent="0.25">
      <c r="C929" s="115"/>
      <c r="R929" s="116"/>
      <c r="S929" s="117"/>
    </row>
    <row r="930" spans="3:19" x14ac:dyDescent="0.25">
      <c r="C930" s="115"/>
      <c r="R930" s="116"/>
      <c r="S930" s="117"/>
    </row>
    <row r="931" spans="3:19" x14ac:dyDescent="0.25">
      <c r="C931" s="115"/>
      <c r="R931" s="116"/>
      <c r="S931" s="117"/>
    </row>
    <row r="932" spans="3:19" x14ac:dyDescent="0.25">
      <c r="C932" s="115"/>
      <c r="R932" s="116"/>
      <c r="S932" s="117"/>
    </row>
    <row r="933" spans="3:19" x14ac:dyDescent="0.25">
      <c r="C933" s="115"/>
      <c r="R933" s="116"/>
      <c r="S933" s="117"/>
    </row>
    <row r="934" spans="3:19" x14ac:dyDescent="0.25">
      <c r="C934" s="115"/>
      <c r="R934" s="116"/>
      <c r="S934" s="117"/>
    </row>
    <row r="935" spans="3:19" x14ac:dyDescent="0.25">
      <c r="C935" s="115"/>
      <c r="R935" s="116"/>
      <c r="S935" s="117"/>
    </row>
    <row r="936" spans="3:19" x14ac:dyDescent="0.25">
      <c r="C936" s="115"/>
      <c r="R936" s="116"/>
      <c r="S936" s="117"/>
    </row>
    <row r="937" spans="3:19" x14ac:dyDescent="0.25">
      <c r="C937" s="115"/>
      <c r="R937" s="116"/>
      <c r="S937" s="117"/>
    </row>
    <row r="938" spans="3:19" x14ac:dyDescent="0.25">
      <c r="C938" s="115"/>
      <c r="R938" s="116"/>
      <c r="S938" s="117"/>
    </row>
    <row r="939" spans="3:19" x14ac:dyDescent="0.25">
      <c r="C939" s="115"/>
      <c r="R939" s="116"/>
      <c r="S939" s="117"/>
    </row>
    <row r="940" spans="3:19" x14ac:dyDescent="0.25">
      <c r="C940" s="115"/>
      <c r="R940" s="116"/>
      <c r="S940" s="117"/>
    </row>
    <row r="941" spans="3:19" x14ac:dyDescent="0.25">
      <c r="C941" s="115"/>
      <c r="R941" s="116"/>
      <c r="S941" s="117"/>
    </row>
    <row r="942" spans="3:19" x14ac:dyDescent="0.25">
      <c r="C942" s="115"/>
      <c r="R942" s="116"/>
      <c r="S942" s="117"/>
    </row>
    <row r="943" spans="3:19" x14ac:dyDescent="0.25">
      <c r="C943" s="115"/>
      <c r="R943" s="116"/>
      <c r="S943" s="117"/>
    </row>
    <row r="944" spans="3:19" x14ac:dyDescent="0.25">
      <c r="C944" s="115"/>
      <c r="R944" s="116"/>
      <c r="S944" s="117"/>
    </row>
    <row r="945" spans="3:19" x14ac:dyDescent="0.25">
      <c r="C945" s="115"/>
      <c r="R945" s="116"/>
      <c r="S945" s="117"/>
    </row>
    <row r="946" spans="3:19" x14ac:dyDescent="0.25">
      <c r="C946" s="115"/>
      <c r="R946" s="116"/>
      <c r="S946" s="117"/>
    </row>
    <row r="947" spans="3:19" x14ac:dyDescent="0.25">
      <c r="C947" s="115"/>
      <c r="R947" s="116"/>
      <c r="S947" s="117"/>
    </row>
    <row r="948" spans="3:19" x14ac:dyDescent="0.25">
      <c r="C948" s="115"/>
      <c r="R948" s="116"/>
      <c r="S948" s="117"/>
    </row>
    <row r="949" spans="3:19" x14ac:dyDescent="0.25">
      <c r="C949" s="115"/>
      <c r="R949" s="116"/>
      <c r="S949" s="117"/>
    </row>
    <row r="950" spans="3:19" x14ac:dyDescent="0.25">
      <c r="C950" s="115"/>
      <c r="R950" s="116"/>
      <c r="S950" s="117"/>
    </row>
    <row r="951" spans="3:19" x14ac:dyDescent="0.25">
      <c r="C951" s="115"/>
      <c r="R951" s="116"/>
      <c r="S951" s="117"/>
    </row>
    <row r="952" spans="3:19" x14ac:dyDescent="0.25">
      <c r="C952" s="115"/>
      <c r="R952" s="116"/>
      <c r="S952" s="117"/>
    </row>
    <row r="953" spans="3:19" x14ac:dyDescent="0.25">
      <c r="C953" s="115"/>
      <c r="R953" s="116"/>
      <c r="S953" s="117"/>
    </row>
    <row r="954" spans="3:19" x14ac:dyDescent="0.25">
      <c r="C954" s="115"/>
      <c r="R954" s="116"/>
      <c r="S954" s="117"/>
    </row>
    <row r="955" spans="3:19" x14ac:dyDescent="0.25">
      <c r="C955" s="115"/>
      <c r="R955" s="116"/>
      <c r="S955" s="117"/>
    </row>
    <row r="956" spans="3:19" x14ac:dyDescent="0.25">
      <c r="C956" s="115"/>
      <c r="R956" s="116"/>
      <c r="S956" s="117"/>
    </row>
    <row r="957" spans="3:19" x14ac:dyDescent="0.25">
      <c r="C957" s="115"/>
      <c r="R957" s="116"/>
      <c r="S957" s="117"/>
    </row>
    <row r="958" spans="3:19" x14ac:dyDescent="0.25">
      <c r="C958" s="115"/>
      <c r="R958" s="116"/>
      <c r="S958" s="117"/>
    </row>
    <row r="959" spans="3:19" x14ac:dyDescent="0.25">
      <c r="C959" s="115"/>
      <c r="R959" s="116"/>
      <c r="S959" s="117"/>
    </row>
    <row r="960" spans="3:19" x14ac:dyDescent="0.25">
      <c r="C960" s="115"/>
      <c r="R960" s="116"/>
      <c r="S960" s="117"/>
    </row>
    <row r="961" spans="3:19" x14ac:dyDescent="0.25">
      <c r="C961" s="115"/>
      <c r="R961" s="116"/>
      <c r="S961" s="117"/>
    </row>
    <row r="962" spans="3:19" x14ac:dyDescent="0.25">
      <c r="C962" s="115"/>
      <c r="R962" s="116"/>
      <c r="S962" s="117"/>
    </row>
    <row r="963" spans="3:19" x14ac:dyDescent="0.25">
      <c r="C963" s="115"/>
      <c r="R963" s="116"/>
      <c r="S963" s="117"/>
    </row>
    <row r="964" spans="3:19" x14ac:dyDescent="0.25">
      <c r="C964" s="115"/>
      <c r="R964" s="116"/>
      <c r="S964" s="117"/>
    </row>
    <row r="965" spans="3:19" x14ac:dyDescent="0.25">
      <c r="C965" s="115"/>
      <c r="R965" s="116"/>
      <c r="S965" s="117"/>
    </row>
    <row r="966" spans="3:19" x14ac:dyDescent="0.25">
      <c r="C966" s="115"/>
      <c r="R966" s="116"/>
      <c r="S966" s="117"/>
    </row>
    <row r="967" spans="3:19" x14ac:dyDescent="0.25">
      <c r="C967" s="115"/>
      <c r="R967" s="116"/>
      <c r="S967" s="117"/>
    </row>
    <row r="968" spans="3:19" x14ac:dyDescent="0.25">
      <c r="C968" s="115"/>
      <c r="R968" s="116"/>
      <c r="S968" s="117"/>
    </row>
    <row r="969" spans="3:19" x14ac:dyDescent="0.25">
      <c r="C969" s="115"/>
      <c r="R969" s="116"/>
      <c r="S969" s="117"/>
    </row>
    <row r="970" spans="3:19" x14ac:dyDescent="0.25">
      <c r="C970" s="115"/>
      <c r="R970" s="116"/>
      <c r="S970" s="117"/>
    </row>
    <row r="971" spans="3:19" x14ac:dyDescent="0.25">
      <c r="C971" s="115"/>
      <c r="R971" s="116"/>
      <c r="S971" s="117"/>
    </row>
    <row r="972" spans="3:19" x14ac:dyDescent="0.25">
      <c r="C972" s="115"/>
      <c r="R972" s="116"/>
      <c r="S972" s="117"/>
    </row>
    <row r="973" spans="3:19" x14ac:dyDescent="0.25">
      <c r="C973" s="115"/>
      <c r="R973" s="116"/>
      <c r="S973" s="117"/>
    </row>
    <row r="974" spans="3:19" x14ac:dyDescent="0.25">
      <c r="C974" s="115"/>
      <c r="R974" s="116"/>
      <c r="S974" s="117"/>
    </row>
    <row r="975" spans="3:19" x14ac:dyDescent="0.25">
      <c r="C975" s="115"/>
      <c r="R975" s="116"/>
      <c r="S975" s="117"/>
    </row>
    <row r="976" spans="3:19" x14ac:dyDescent="0.25">
      <c r="C976" s="115"/>
      <c r="R976" s="116"/>
      <c r="S976" s="117"/>
    </row>
    <row r="977" spans="3:19" x14ac:dyDescent="0.25">
      <c r="C977" s="115"/>
      <c r="R977" s="116"/>
      <c r="S977" s="117"/>
    </row>
    <row r="978" spans="3:19" x14ac:dyDescent="0.25">
      <c r="C978" s="115"/>
      <c r="R978" s="116"/>
      <c r="S978" s="117"/>
    </row>
    <row r="979" spans="3:19" x14ac:dyDescent="0.25">
      <c r="C979" s="115"/>
      <c r="R979" s="116"/>
      <c r="S979" s="117"/>
    </row>
    <row r="980" spans="3:19" x14ac:dyDescent="0.25">
      <c r="C980" s="115"/>
      <c r="R980" s="116"/>
      <c r="S980" s="117"/>
    </row>
    <row r="981" spans="3:19" x14ac:dyDescent="0.25">
      <c r="C981" s="115"/>
      <c r="R981" s="116"/>
      <c r="S981" s="117"/>
    </row>
    <row r="982" spans="3:19" x14ac:dyDescent="0.25">
      <c r="C982" s="115"/>
      <c r="R982" s="116"/>
      <c r="S982" s="117"/>
    </row>
    <row r="983" spans="3:19" x14ac:dyDescent="0.25">
      <c r="C983" s="115"/>
      <c r="R983" s="116"/>
      <c r="S983" s="117"/>
    </row>
    <row r="984" spans="3:19" x14ac:dyDescent="0.25">
      <c r="C984" s="115"/>
      <c r="R984" s="116"/>
      <c r="S984" s="117"/>
    </row>
    <row r="985" spans="3:19" x14ac:dyDescent="0.25">
      <c r="C985" s="115"/>
      <c r="R985" s="116"/>
      <c r="S985" s="117"/>
    </row>
    <row r="986" spans="3:19" x14ac:dyDescent="0.25">
      <c r="C986" s="115"/>
      <c r="R986" s="116"/>
      <c r="S986" s="117"/>
    </row>
    <row r="987" spans="3:19" x14ac:dyDescent="0.25">
      <c r="C987" s="115"/>
      <c r="R987" s="116"/>
      <c r="S987" s="117"/>
    </row>
    <row r="988" spans="3:19" x14ac:dyDescent="0.25">
      <c r="C988" s="115"/>
      <c r="R988" s="116"/>
      <c r="S988" s="117"/>
    </row>
    <row r="989" spans="3:19" x14ac:dyDescent="0.25">
      <c r="C989" s="115"/>
      <c r="R989" s="116"/>
      <c r="S989" s="117"/>
    </row>
    <row r="990" spans="3:19" x14ac:dyDescent="0.25">
      <c r="C990" s="115"/>
      <c r="R990" s="116"/>
      <c r="S990" s="117"/>
    </row>
    <row r="991" spans="3:19" x14ac:dyDescent="0.25">
      <c r="C991" s="115"/>
      <c r="R991" s="116"/>
      <c r="S991" s="117"/>
    </row>
    <row r="992" spans="3:19" x14ac:dyDescent="0.25">
      <c r="C992" s="115"/>
      <c r="R992" s="116"/>
      <c r="S992" s="117"/>
    </row>
    <row r="993" spans="3:19" x14ac:dyDescent="0.25">
      <c r="C993" s="115"/>
      <c r="R993" s="116"/>
      <c r="S993" s="117"/>
    </row>
    <row r="994" spans="3:19" x14ac:dyDescent="0.25">
      <c r="C994" s="115"/>
      <c r="R994" s="116"/>
      <c r="S994" s="117"/>
    </row>
    <row r="995" spans="3:19" x14ac:dyDescent="0.25">
      <c r="C995" s="115"/>
      <c r="R995" s="116"/>
      <c r="S995" s="117"/>
    </row>
    <row r="996" spans="3:19" x14ac:dyDescent="0.25">
      <c r="C996" s="115"/>
      <c r="R996" s="116"/>
      <c r="S996" s="117"/>
    </row>
    <row r="997" spans="3:19" x14ac:dyDescent="0.25">
      <c r="C997" s="115"/>
      <c r="R997" s="116"/>
      <c r="S997" s="117"/>
    </row>
    <row r="998" spans="3:19" x14ac:dyDescent="0.25">
      <c r="C998" s="115"/>
      <c r="R998" s="116"/>
      <c r="S998" s="117"/>
    </row>
    <row r="999" spans="3:19" x14ac:dyDescent="0.25">
      <c r="C999" s="115"/>
      <c r="R999" s="116"/>
      <c r="S999" s="117"/>
    </row>
    <row r="1000" spans="3:19" x14ac:dyDescent="0.25">
      <c r="C1000" s="115"/>
      <c r="R1000" s="116"/>
      <c r="S1000" s="117"/>
    </row>
    <row r="1001" spans="3:19" x14ac:dyDescent="0.25">
      <c r="C1001" s="115"/>
      <c r="R1001" s="116"/>
      <c r="S1001" s="117"/>
    </row>
    <row r="1002" spans="3:19" x14ac:dyDescent="0.25">
      <c r="C1002" s="115"/>
      <c r="R1002" s="116"/>
      <c r="S1002" s="117"/>
    </row>
    <row r="1003" spans="3:19" x14ac:dyDescent="0.25">
      <c r="C1003" s="115"/>
      <c r="R1003" s="116"/>
      <c r="S1003" s="117"/>
    </row>
    <row r="1004" spans="3:19" x14ac:dyDescent="0.25">
      <c r="C1004" s="115"/>
      <c r="R1004" s="116"/>
      <c r="S1004" s="117"/>
    </row>
    <row r="1005" spans="3:19" x14ac:dyDescent="0.25">
      <c r="C1005" s="115"/>
      <c r="R1005" s="116"/>
      <c r="S1005" s="117"/>
    </row>
    <row r="1006" spans="3:19" x14ac:dyDescent="0.25">
      <c r="C1006" s="115"/>
      <c r="R1006" s="116"/>
      <c r="S1006" s="117"/>
    </row>
    <row r="1007" spans="3:19" x14ac:dyDescent="0.25">
      <c r="C1007" s="115"/>
      <c r="R1007" s="116"/>
      <c r="S1007" s="117"/>
    </row>
    <row r="1008" spans="3:19" x14ac:dyDescent="0.25">
      <c r="C1008" s="115"/>
      <c r="R1008" s="116"/>
      <c r="S1008" s="117"/>
    </row>
    <row r="1009" spans="3:19" x14ac:dyDescent="0.25">
      <c r="C1009" s="115"/>
      <c r="R1009" s="116"/>
      <c r="S1009" s="117"/>
    </row>
    <row r="1010" spans="3:19" x14ac:dyDescent="0.25">
      <c r="C1010" s="115"/>
      <c r="R1010" s="116"/>
      <c r="S1010" s="117"/>
    </row>
    <row r="1011" spans="3:19" x14ac:dyDescent="0.25">
      <c r="C1011" s="115"/>
      <c r="R1011" s="116"/>
      <c r="S1011" s="117"/>
    </row>
    <row r="1012" spans="3:19" x14ac:dyDescent="0.25">
      <c r="C1012" s="115"/>
      <c r="R1012" s="116"/>
      <c r="S1012" s="117"/>
    </row>
    <row r="1013" spans="3:19" x14ac:dyDescent="0.25">
      <c r="C1013" s="115"/>
      <c r="R1013" s="116"/>
      <c r="S1013" s="117"/>
    </row>
    <row r="1014" spans="3:19" x14ac:dyDescent="0.25">
      <c r="C1014" s="115"/>
      <c r="R1014" s="116"/>
      <c r="S1014" s="117"/>
    </row>
    <row r="1015" spans="3:19" x14ac:dyDescent="0.25">
      <c r="C1015" s="115"/>
      <c r="R1015" s="116"/>
      <c r="S1015" s="117"/>
    </row>
    <row r="1016" spans="3:19" x14ac:dyDescent="0.25">
      <c r="C1016" s="115"/>
      <c r="R1016" s="116"/>
      <c r="S1016" s="117"/>
    </row>
    <row r="1017" spans="3:19" x14ac:dyDescent="0.25">
      <c r="C1017" s="115"/>
      <c r="R1017" s="116"/>
      <c r="S1017" s="117"/>
    </row>
    <row r="1018" spans="3:19" x14ac:dyDescent="0.25">
      <c r="C1018" s="115"/>
      <c r="R1018" s="116"/>
      <c r="S1018" s="117"/>
    </row>
    <row r="1019" spans="3:19" x14ac:dyDescent="0.25">
      <c r="C1019" s="115"/>
      <c r="R1019" s="116"/>
      <c r="S1019" s="117"/>
    </row>
    <row r="1020" spans="3:19" x14ac:dyDescent="0.25">
      <c r="C1020" s="115"/>
      <c r="R1020" s="116"/>
      <c r="S1020" s="117"/>
    </row>
    <row r="1021" spans="3:19" x14ac:dyDescent="0.25">
      <c r="C1021" s="115"/>
      <c r="R1021" s="116"/>
      <c r="S1021" s="117"/>
    </row>
    <row r="1022" spans="3:19" x14ac:dyDescent="0.25">
      <c r="C1022" s="115"/>
      <c r="R1022" s="116"/>
      <c r="S1022" s="117"/>
    </row>
    <row r="1023" spans="3:19" x14ac:dyDescent="0.25">
      <c r="C1023" s="115"/>
      <c r="R1023" s="116"/>
      <c r="S1023" s="117"/>
    </row>
    <row r="1024" spans="3:19" x14ac:dyDescent="0.25">
      <c r="C1024" s="115"/>
      <c r="R1024" s="116"/>
      <c r="S1024" s="117"/>
    </row>
    <row r="1025" spans="3:19" x14ac:dyDescent="0.25">
      <c r="C1025" s="115"/>
      <c r="R1025" s="116"/>
      <c r="S1025" s="117"/>
    </row>
    <row r="1026" spans="3:19" x14ac:dyDescent="0.25">
      <c r="C1026" s="115"/>
      <c r="R1026" s="116"/>
      <c r="S1026" s="117"/>
    </row>
    <row r="1027" spans="3:19" x14ac:dyDescent="0.25">
      <c r="C1027" s="115"/>
      <c r="R1027" s="116"/>
      <c r="S1027" s="117"/>
    </row>
    <row r="1028" spans="3:19" x14ac:dyDescent="0.25">
      <c r="C1028" s="115"/>
      <c r="R1028" s="116"/>
      <c r="S1028" s="117"/>
    </row>
    <row r="1029" spans="3:19" x14ac:dyDescent="0.25">
      <c r="C1029" s="115"/>
      <c r="R1029" s="116"/>
      <c r="S1029" s="117"/>
    </row>
    <row r="1030" spans="3:19" x14ac:dyDescent="0.25">
      <c r="C1030" s="115"/>
      <c r="R1030" s="116"/>
      <c r="S1030" s="117"/>
    </row>
    <row r="1031" spans="3:19" x14ac:dyDescent="0.25">
      <c r="C1031" s="115"/>
      <c r="R1031" s="116"/>
      <c r="S1031" s="117"/>
    </row>
    <row r="1032" spans="3:19" x14ac:dyDescent="0.25">
      <c r="C1032" s="115"/>
      <c r="R1032" s="116"/>
      <c r="S1032" s="117"/>
    </row>
    <row r="1033" spans="3:19" x14ac:dyDescent="0.25">
      <c r="C1033" s="115"/>
      <c r="R1033" s="116"/>
      <c r="S1033" s="117"/>
    </row>
    <row r="1034" spans="3:19" x14ac:dyDescent="0.25">
      <c r="C1034" s="115"/>
      <c r="R1034" s="116"/>
      <c r="S1034" s="117"/>
    </row>
    <row r="1035" spans="3:19" x14ac:dyDescent="0.25">
      <c r="C1035" s="115"/>
      <c r="R1035" s="116"/>
      <c r="S1035" s="117"/>
    </row>
    <row r="1036" spans="3:19" x14ac:dyDescent="0.25">
      <c r="C1036" s="115"/>
      <c r="R1036" s="116"/>
      <c r="S1036" s="117"/>
    </row>
    <row r="1037" spans="3:19" x14ac:dyDescent="0.25">
      <c r="C1037" s="115"/>
      <c r="R1037" s="116"/>
      <c r="S1037" s="117"/>
    </row>
    <row r="1038" spans="3:19" x14ac:dyDescent="0.25">
      <c r="C1038" s="115"/>
      <c r="R1038" s="116"/>
      <c r="S1038" s="117"/>
    </row>
    <row r="1039" spans="3:19" x14ac:dyDescent="0.25">
      <c r="C1039" s="115"/>
      <c r="R1039" s="116"/>
      <c r="S1039" s="117"/>
    </row>
    <row r="1040" spans="3:19" x14ac:dyDescent="0.25">
      <c r="C1040" s="115"/>
      <c r="R1040" s="116"/>
      <c r="S1040" s="117"/>
    </row>
    <row r="1041" spans="3:19" x14ac:dyDescent="0.25">
      <c r="C1041" s="115"/>
      <c r="R1041" s="116"/>
      <c r="S1041" s="117"/>
    </row>
    <row r="1042" spans="3:19" x14ac:dyDescent="0.25">
      <c r="C1042" s="115"/>
      <c r="R1042" s="116"/>
      <c r="S1042" s="117"/>
    </row>
    <row r="1043" spans="3:19" x14ac:dyDescent="0.25">
      <c r="C1043" s="115"/>
      <c r="R1043" s="116"/>
      <c r="S1043" s="117"/>
    </row>
    <row r="1044" spans="3:19" x14ac:dyDescent="0.25">
      <c r="C1044" s="115"/>
      <c r="R1044" s="116"/>
      <c r="S1044" s="117"/>
    </row>
    <row r="1045" spans="3:19" x14ac:dyDescent="0.25">
      <c r="C1045" s="115"/>
      <c r="R1045" s="116"/>
      <c r="S1045" s="117"/>
    </row>
    <row r="1046" spans="3:19" x14ac:dyDescent="0.25">
      <c r="C1046" s="115"/>
      <c r="R1046" s="116"/>
      <c r="S1046" s="117"/>
    </row>
    <row r="1047" spans="3:19" x14ac:dyDescent="0.25">
      <c r="C1047" s="115"/>
      <c r="R1047" s="116"/>
      <c r="S1047" s="117"/>
    </row>
    <row r="1048" spans="3:19" x14ac:dyDescent="0.25">
      <c r="C1048" s="115"/>
      <c r="R1048" s="116"/>
      <c r="S1048" s="117"/>
    </row>
    <row r="1049" spans="3:19" x14ac:dyDescent="0.25">
      <c r="C1049" s="115"/>
      <c r="R1049" s="116"/>
      <c r="S1049" s="117"/>
    </row>
    <row r="1050" spans="3:19" x14ac:dyDescent="0.25">
      <c r="C1050" s="115"/>
      <c r="R1050" s="116"/>
      <c r="S1050" s="117"/>
    </row>
    <row r="1051" spans="3:19" x14ac:dyDescent="0.25">
      <c r="C1051" s="115"/>
      <c r="R1051" s="116"/>
      <c r="S1051" s="117"/>
    </row>
    <row r="1052" spans="3:19" x14ac:dyDescent="0.25">
      <c r="C1052" s="115"/>
      <c r="R1052" s="116"/>
      <c r="S1052" s="117"/>
    </row>
    <row r="1053" spans="3:19" x14ac:dyDescent="0.25">
      <c r="C1053" s="115"/>
      <c r="R1053" s="116"/>
      <c r="S1053" s="117"/>
    </row>
    <row r="1054" spans="3:19" x14ac:dyDescent="0.25">
      <c r="C1054" s="115"/>
      <c r="R1054" s="116"/>
      <c r="S1054" s="117"/>
    </row>
    <row r="1055" spans="3:19" x14ac:dyDescent="0.25">
      <c r="C1055" s="115"/>
      <c r="R1055" s="116"/>
      <c r="S1055" s="117"/>
    </row>
    <row r="1056" spans="3:19" x14ac:dyDescent="0.25">
      <c r="C1056" s="115"/>
      <c r="R1056" s="116"/>
      <c r="S1056" s="117"/>
    </row>
    <row r="1057" spans="3:19" x14ac:dyDescent="0.25">
      <c r="C1057" s="115"/>
      <c r="R1057" s="116"/>
      <c r="S1057" s="117"/>
    </row>
    <row r="1058" spans="3:19" x14ac:dyDescent="0.25">
      <c r="C1058" s="115"/>
      <c r="R1058" s="116"/>
      <c r="S1058" s="117"/>
    </row>
    <row r="1059" spans="3:19" x14ac:dyDescent="0.25">
      <c r="C1059" s="115"/>
      <c r="R1059" s="116"/>
      <c r="S1059" s="117"/>
    </row>
    <row r="1060" spans="3:19" x14ac:dyDescent="0.25">
      <c r="C1060" s="115"/>
      <c r="R1060" s="116"/>
      <c r="S1060" s="117"/>
    </row>
    <row r="1061" spans="3:19" x14ac:dyDescent="0.25">
      <c r="C1061" s="115"/>
      <c r="R1061" s="116"/>
      <c r="S1061" s="117"/>
    </row>
    <row r="1062" spans="3:19" x14ac:dyDescent="0.25">
      <c r="C1062" s="115"/>
      <c r="R1062" s="116"/>
      <c r="S1062" s="117"/>
    </row>
    <row r="1063" spans="3:19" x14ac:dyDescent="0.25">
      <c r="C1063" s="115"/>
      <c r="R1063" s="116"/>
      <c r="S1063" s="117"/>
    </row>
    <row r="1064" spans="3:19" x14ac:dyDescent="0.25">
      <c r="C1064" s="115"/>
      <c r="R1064" s="116"/>
      <c r="S1064" s="117"/>
    </row>
    <row r="1065" spans="3:19" x14ac:dyDescent="0.25">
      <c r="C1065" s="115"/>
      <c r="R1065" s="116"/>
      <c r="S1065" s="117"/>
    </row>
    <row r="1066" spans="3:19" x14ac:dyDescent="0.25">
      <c r="C1066" s="115"/>
      <c r="R1066" s="116"/>
      <c r="S1066" s="117"/>
    </row>
    <row r="1067" spans="3:19" x14ac:dyDescent="0.25">
      <c r="C1067" s="115"/>
      <c r="R1067" s="116"/>
      <c r="S1067" s="117"/>
    </row>
    <row r="1068" spans="3:19" x14ac:dyDescent="0.25">
      <c r="C1068" s="115"/>
      <c r="R1068" s="116"/>
      <c r="S1068" s="117"/>
    </row>
    <row r="1069" spans="3:19" x14ac:dyDescent="0.25">
      <c r="C1069" s="115"/>
      <c r="R1069" s="116"/>
      <c r="S1069" s="117"/>
    </row>
    <row r="1070" spans="3:19" x14ac:dyDescent="0.25">
      <c r="C1070" s="115"/>
      <c r="R1070" s="116"/>
      <c r="S1070" s="117"/>
    </row>
    <row r="1071" spans="3:19" x14ac:dyDescent="0.25">
      <c r="C1071" s="115"/>
      <c r="R1071" s="116"/>
      <c r="S1071" s="117"/>
    </row>
    <row r="1072" spans="3:19" x14ac:dyDescent="0.25">
      <c r="C1072" s="115"/>
      <c r="R1072" s="116"/>
      <c r="S1072" s="117"/>
    </row>
    <row r="1073" spans="3:19" x14ac:dyDescent="0.25">
      <c r="C1073" s="115"/>
      <c r="R1073" s="116"/>
      <c r="S1073" s="117"/>
    </row>
    <row r="1074" spans="3:19" x14ac:dyDescent="0.25">
      <c r="C1074" s="115"/>
      <c r="R1074" s="116"/>
      <c r="S1074" s="117"/>
    </row>
    <row r="1075" spans="3:19" x14ac:dyDescent="0.25">
      <c r="C1075" s="115"/>
      <c r="R1075" s="116"/>
      <c r="S1075" s="117"/>
    </row>
    <row r="1076" spans="3:19" x14ac:dyDescent="0.25">
      <c r="C1076" s="115"/>
      <c r="R1076" s="116"/>
      <c r="S1076" s="117"/>
    </row>
    <row r="1077" spans="3:19" x14ac:dyDescent="0.25">
      <c r="C1077" s="115"/>
      <c r="R1077" s="116"/>
      <c r="S1077" s="117"/>
    </row>
    <row r="1078" spans="3:19" x14ac:dyDescent="0.25">
      <c r="C1078" s="115"/>
      <c r="R1078" s="116"/>
      <c r="S1078" s="117"/>
    </row>
    <row r="1079" spans="3:19" x14ac:dyDescent="0.25">
      <c r="C1079" s="115"/>
      <c r="R1079" s="116"/>
      <c r="S1079" s="117"/>
    </row>
    <row r="1080" spans="3:19" x14ac:dyDescent="0.25">
      <c r="C1080" s="115"/>
      <c r="R1080" s="116"/>
      <c r="S1080" s="117"/>
    </row>
    <row r="1081" spans="3:19" x14ac:dyDescent="0.25">
      <c r="C1081" s="115"/>
      <c r="R1081" s="116"/>
      <c r="S1081" s="117"/>
    </row>
    <row r="1082" spans="3:19" x14ac:dyDescent="0.25">
      <c r="C1082" s="115"/>
      <c r="R1082" s="116"/>
      <c r="S1082" s="117"/>
    </row>
    <row r="1083" spans="3:19" x14ac:dyDescent="0.25">
      <c r="C1083" s="115"/>
      <c r="R1083" s="116"/>
      <c r="S1083" s="117"/>
    </row>
    <row r="1084" spans="3:19" x14ac:dyDescent="0.25">
      <c r="C1084" s="115"/>
      <c r="R1084" s="116"/>
      <c r="S1084" s="117"/>
    </row>
    <row r="1085" spans="3:19" x14ac:dyDescent="0.25">
      <c r="C1085" s="115"/>
      <c r="R1085" s="116"/>
      <c r="S1085" s="117"/>
    </row>
    <row r="1086" spans="3:19" x14ac:dyDescent="0.25">
      <c r="C1086" s="115"/>
      <c r="R1086" s="116"/>
      <c r="S1086" s="117"/>
    </row>
    <row r="1087" spans="3:19" x14ac:dyDescent="0.25">
      <c r="C1087" s="115"/>
      <c r="R1087" s="116"/>
      <c r="S1087" s="117"/>
    </row>
    <row r="1088" spans="3:19" x14ac:dyDescent="0.25">
      <c r="C1088" s="115"/>
      <c r="R1088" s="116"/>
      <c r="S1088" s="117"/>
    </row>
    <row r="1089" spans="3:19" x14ac:dyDescent="0.25">
      <c r="C1089" s="115"/>
      <c r="R1089" s="116"/>
      <c r="S1089" s="117"/>
    </row>
    <row r="1090" spans="3:19" x14ac:dyDescent="0.25">
      <c r="C1090" s="115"/>
      <c r="R1090" s="116"/>
      <c r="S1090" s="117"/>
    </row>
    <row r="1091" spans="3:19" x14ac:dyDescent="0.25">
      <c r="C1091" s="115"/>
      <c r="R1091" s="116"/>
      <c r="S1091" s="117"/>
    </row>
    <row r="1092" spans="3:19" x14ac:dyDescent="0.25">
      <c r="C1092" s="115"/>
      <c r="R1092" s="116"/>
      <c r="S1092" s="117"/>
    </row>
    <row r="1093" spans="3:19" x14ac:dyDescent="0.25">
      <c r="C1093" s="115"/>
      <c r="R1093" s="116"/>
      <c r="S1093" s="117"/>
    </row>
    <row r="1094" spans="3:19" x14ac:dyDescent="0.25">
      <c r="C1094" s="115"/>
      <c r="R1094" s="116"/>
      <c r="S1094" s="117"/>
    </row>
    <row r="1095" spans="3:19" x14ac:dyDescent="0.25">
      <c r="C1095" s="115"/>
      <c r="R1095" s="116"/>
      <c r="S1095" s="117"/>
    </row>
    <row r="1096" spans="3:19" x14ac:dyDescent="0.25">
      <c r="C1096" s="115"/>
      <c r="R1096" s="116"/>
      <c r="S1096" s="117"/>
    </row>
    <row r="1097" spans="3:19" x14ac:dyDescent="0.25">
      <c r="C1097" s="115"/>
      <c r="R1097" s="116"/>
      <c r="S1097" s="117"/>
    </row>
    <row r="1098" spans="3:19" x14ac:dyDescent="0.25">
      <c r="C1098" s="115"/>
      <c r="R1098" s="116"/>
      <c r="S1098" s="117"/>
    </row>
    <row r="1099" spans="3:19" x14ac:dyDescent="0.25">
      <c r="C1099" s="115"/>
      <c r="R1099" s="116"/>
      <c r="S1099" s="117"/>
    </row>
    <row r="1100" spans="3:19" x14ac:dyDescent="0.25">
      <c r="C1100" s="115"/>
      <c r="R1100" s="116"/>
      <c r="S1100" s="117"/>
    </row>
    <row r="1101" spans="3:19" x14ac:dyDescent="0.25">
      <c r="C1101" s="115"/>
      <c r="R1101" s="116"/>
      <c r="S1101" s="117"/>
    </row>
    <row r="1102" spans="3:19" x14ac:dyDescent="0.25">
      <c r="C1102" s="115"/>
      <c r="R1102" s="116"/>
      <c r="S1102" s="117"/>
    </row>
    <row r="1103" spans="3:19" x14ac:dyDescent="0.25">
      <c r="C1103" s="115"/>
      <c r="R1103" s="116"/>
      <c r="S1103" s="117"/>
    </row>
    <row r="1104" spans="3:19" x14ac:dyDescent="0.25">
      <c r="C1104" s="115"/>
      <c r="R1104" s="116"/>
      <c r="S1104" s="117"/>
    </row>
    <row r="1105" spans="3:19" x14ac:dyDescent="0.25">
      <c r="C1105" s="115"/>
      <c r="R1105" s="116"/>
      <c r="S1105" s="117"/>
    </row>
    <row r="1106" spans="3:19" x14ac:dyDescent="0.25">
      <c r="C1106" s="115"/>
      <c r="R1106" s="116"/>
      <c r="S1106" s="117"/>
    </row>
    <row r="1107" spans="3:19" x14ac:dyDescent="0.25">
      <c r="C1107" s="115"/>
      <c r="R1107" s="116"/>
      <c r="S1107" s="117"/>
    </row>
    <row r="1108" spans="3:19" x14ac:dyDescent="0.25">
      <c r="C1108" s="115"/>
      <c r="R1108" s="116"/>
      <c r="S1108" s="117"/>
    </row>
    <row r="1109" spans="3:19" x14ac:dyDescent="0.25">
      <c r="C1109" s="115"/>
      <c r="R1109" s="116"/>
      <c r="S1109" s="117"/>
    </row>
    <row r="1110" spans="3:19" x14ac:dyDescent="0.25">
      <c r="C1110" s="115"/>
      <c r="R1110" s="116"/>
      <c r="S1110" s="117"/>
    </row>
    <row r="1111" spans="3:19" x14ac:dyDescent="0.25">
      <c r="C1111" s="115"/>
      <c r="R1111" s="116"/>
      <c r="S1111" s="117"/>
    </row>
    <row r="1112" spans="3:19" x14ac:dyDescent="0.25">
      <c r="C1112" s="115"/>
      <c r="R1112" s="116"/>
      <c r="S1112" s="117"/>
    </row>
    <row r="1113" spans="3:19" x14ac:dyDescent="0.25">
      <c r="C1113" s="115"/>
      <c r="R1113" s="116"/>
      <c r="S1113" s="117"/>
    </row>
    <row r="1114" spans="3:19" x14ac:dyDescent="0.25">
      <c r="C1114" s="115"/>
      <c r="R1114" s="116"/>
      <c r="S1114" s="117"/>
    </row>
    <row r="1115" spans="3:19" x14ac:dyDescent="0.25">
      <c r="C1115" s="115"/>
      <c r="R1115" s="116"/>
      <c r="S1115" s="117"/>
    </row>
    <row r="1116" spans="3:19" x14ac:dyDescent="0.25">
      <c r="C1116" s="115"/>
      <c r="R1116" s="116"/>
      <c r="S1116" s="117"/>
    </row>
    <row r="1117" spans="3:19" x14ac:dyDescent="0.25">
      <c r="C1117" s="115"/>
      <c r="R1117" s="116"/>
      <c r="S1117" s="117"/>
    </row>
    <row r="1118" spans="3:19" x14ac:dyDescent="0.25">
      <c r="C1118" s="115"/>
      <c r="R1118" s="116"/>
      <c r="S1118" s="117"/>
    </row>
    <row r="1119" spans="3:19" x14ac:dyDescent="0.25">
      <c r="C1119" s="115"/>
      <c r="R1119" s="116"/>
      <c r="S1119" s="117"/>
    </row>
    <row r="1120" spans="3:19" x14ac:dyDescent="0.25">
      <c r="C1120" s="115"/>
      <c r="R1120" s="116"/>
      <c r="S1120" s="117"/>
    </row>
    <row r="1121" spans="3:19" x14ac:dyDescent="0.25">
      <c r="C1121" s="115"/>
      <c r="R1121" s="116"/>
      <c r="S1121" s="117"/>
    </row>
    <row r="1122" spans="3:19" x14ac:dyDescent="0.25">
      <c r="C1122" s="115"/>
      <c r="R1122" s="116"/>
      <c r="S1122" s="117"/>
    </row>
    <row r="1123" spans="3:19" x14ac:dyDescent="0.25">
      <c r="C1123" s="115"/>
      <c r="R1123" s="116"/>
      <c r="S1123" s="117"/>
    </row>
    <row r="1124" spans="3:19" x14ac:dyDescent="0.25">
      <c r="C1124" s="115"/>
      <c r="R1124" s="116"/>
      <c r="S1124" s="117"/>
    </row>
    <row r="1125" spans="3:19" x14ac:dyDescent="0.25">
      <c r="C1125" s="115"/>
      <c r="R1125" s="116"/>
      <c r="S1125" s="117"/>
    </row>
    <row r="1126" spans="3:19" x14ac:dyDescent="0.25">
      <c r="C1126" s="115"/>
      <c r="R1126" s="116"/>
      <c r="S1126" s="117"/>
    </row>
    <row r="1127" spans="3:19" x14ac:dyDescent="0.25">
      <c r="C1127" s="115"/>
      <c r="R1127" s="116"/>
      <c r="S1127" s="117"/>
    </row>
    <row r="1128" spans="3:19" x14ac:dyDescent="0.25">
      <c r="C1128" s="115"/>
      <c r="R1128" s="116"/>
      <c r="S1128" s="117"/>
    </row>
    <row r="1129" spans="3:19" x14ac:dyDescent="0.25">
      <c r="C1129" s="115"/>
      <c r="R1129" s="116"/>
      <c r="S1129" s="117"/>
    </row>
    <row r="1130" spans="3:19" x14ac:dyDescent="0.25">
      <c r="C1130" s="115"/>
      <c r="R1130" s="116"/>
      <c r="S1130" s="117"/>
    </row>
    <row r="1131" spans="3:19" x14ac:dyDescent="0.25">
      <c r="C1131" s="115"/>
      <c r="R1131" s="116"/>
      <c r="S1131" s="117"/>
    </row>
    <row r="1132" spans="3:19" x14ac:dyDescent="0.25">
      <c r="C1132" s="115"/>
      <c r="R1132" s="116"/>
      <c r="S1132" s="117"/>
    </row>
    <row r="1133" spans="3:19" x14ac:dyDescent="0.25">
      <c r="C1133" s="115"/>
      <c r="R1133" s="116"/>
      <c r="S1133" s="117"/>
    </row>
    <row r="1134" spans="3:19" x14ac:dyDescent="0.25">
      <c r="C1134" s="115"/>
      <c r="R1134" s="116"/>
      <c r="S1134" s="117"/>
    </row>
    <row r="1135" spans="3:19" x14ac:dyDescent="0.25">
      <c r="C1135" s="115"/>
      <c r="R1135" s="116"/>
      <c r="S1135" s="117"/>
    </row>
    <row r="1136" spans="3:19" x14ac:dyDescent="0.25">
      <c r="C1136" s="115"/>
      <c r="R1136" s="116"/>
      <c r="S1136" s="117"/>
    </row>
    <row r="1137" spans="3:19" x14ac:dyDescent="0.25">
      <c r="C1137" s="115"/>
      <c r="R1137" s="116"/>
      <c r="S1137" s="117"/>
    </row>
    <row r="1138" spans="3:19" x14ac:dyDescent="0.25">
      <c r="C1138" s="115"/>
      <c r="R1138" s="116"/>
      <c r="S1138" s="117"/>
    </row>
    <row r="1139" spans="3:19" x14ac:dyDescent="0.25">
      <c r="C1139" s="115"/>
      <c r="R1139" s="116"/>
      <c r="S1139" s="117"/>
    </row>
    <row r="1140" spans="3:19" x14ac:dyDescent="0.25">
      <c r="C1140" s="115"/>
      <c r="R1140" s="116"/>
      <c r="S1140" s="117"/>
    </row>
    <row r="1141" spans="3:19" x14ac:dyDescent="0.25">
      <c r="C1141" s="115"/>
      <c r="R1141" s="116"/>
      <c r="S1141" s="117"/>
    </row>
    <row r="1142" spans="3:19" x14ac:dyDescent="0.25">
      <c r="C1142" s="115"/>
      <c r="R1142" s="116"/>
      <c r="S1142" s="117"/>
    </row>
    <row r="1143" spans="3:19" x14ac:dyDescent="0.25">
      <c r="C1143" s="115"/>
      <c r="R1143" s="116"/>
      <c r="S1143" s="117"/>
    </row>
    <row r="1144" spans="3:19" x14ac:dyDescent="0.25">
      <c r="C1144" s="115"/>
      <c r="R1144" s="116"/>
      <c r="S1144" s="117"/>
    </row>
    <row r="1145" spans="3:19" x14ac:dyDescent="0.25">
      <c r="C1145" s="115"/>
      <c r="R1145" s="116"/>
      <c r="S1145" s="117"/>
    </row>
    <row r="1146" spans="3:19" x14ac:dyDescent="0.25">
      <c r="C1146" s="115"/>
      <c r="R1146" s="116"/>
      <c r="S1146" s="117"/>
    </row>
    <row r="1147" spans="3:19" x14ac:dyDescent="0.25">
      <c r="C1147" s="115"/>
      <c r="R1147" s="116"/>
      <c r="S1147" s="117"/>
    </row>
    <row r="1148" spans="3:19" x14ac:dyDescent="0.25">
      <c r="C1148" s="115"/>
      <c r="R1148" s="116"/>
      <c r="S1148" s="117"/>
    </row>
    <row r="1149" spans="3:19" x14ac:dyDescent="0.25">
      <c r="C1149" s="115"/>
      <c r="R1149" s="116"/>
      <c r="S1149" s="117"/>
    </row>
    <row r="1150" spans="3:19" x14ac:dyDescent="0.25">
      <c r="C1150" s="115"/>
      <c r="R1150" s="116"/>
      <c r="S1150" s="117"/>
    </row>
    <row r="1151" spans="3:19" x14ac:dyDescent="0.25">
      <c r="C1151" s="115"/>
      <c r="R1151" s="116"/>
      <c r="S1151" s="117"/>
    </row>
    <row r="1152" spans="3:19" x14ac:dyDescent="0.25">
      <c r="C1152" s="115"/>
      <c r="R1152" s="116"/>
      <c r="S1152" s="117"/>
    </row>
    <row r="1153" spans="3:19" x14ac:dyDescent="0.25">
      <c r="C1153" s="115"/>
      <c r="R1153" s="116"/>
      <c r="S1153" s="117"/>
    </row>
    <row r="1154" spans="3:19" x14ac:dyDescent="0.25">
      <c r="C1154" s="115"/>
      <c r="R1154" s="116"/>
      <c r="S1154" s="117"/>
    </row>
    <row r="1155" spans="3:19" x14ac:dyDescent="0.25">
      <c r="C1155" s="115"/>
      <c r="R1155" s="116"/>
      <c r="S1155" s="117"/>
    </row>
    <row r="1156" spans="3:19" x14ac:dyDescent="0.25">
      <c r="C1156" s="115"/>
      <c r="R1156" s="116"/>
      <c r="S1156" s="117"/>
    </row>
    <row r="1157" spans="3:19" x14ac:dyDescent="0.25">
      <c r="C1157" s="115"/>
      <c r="R1157" s="116"/>
      <c r="S1157" s="117"/>
    </row>
    <row r="1158" spans="3:19" x14ac:dyDescent="0.25">
      <c r="C1158" s="115"/>
      <c r="R1158" s="116"/>
      <c r="S1158" s="117"/>
    </row>
    <row r="1159" spans="3:19" x14ac:dyDescent="0.25">
      <c r="C1159" s="115"/>
      <c r="R1159" s="116"/>
      <c r="S1159" s="117"/>
    </row>
    <row r="1160" spans="3:19" x14ac:dyDescent="0.25">
      <c r="C1160" s="115"/>
      <c r="R1160" s="116"/>
      <c r="S1160" s="117"/>
    </row>
    <row r="1161" spans="3:19" x14ac:dyDescent="0.25">
      <c r="C1161" s="115"/>
      <c r="R1161" s="116"/>
      <c r="S1161" s="117"/>
    </row>
    <row r="1162" spans="3:19" x14ac:dyDescent="0.25">
      <c r="C1162" s="115"/>
      <c r="R1162" s="116"/>
      <c r="S1162" s="117"/>
    </row>
    <row r="1163" spans="3:19" x14ac:dyDescent="0.25">
      <c r="C1163" s="115"/>
      <c r="R1163" s="116"/>
      <c r="S1163" s="117"/>
    </row>
    <row r="1164" spans="3:19" x14ac:dyDescent="0.25">
      <c r="C1164" s="115"/>
      <c r="R1164" s="116"/>
      <c r="S1164" s="117"/>
    </row>
    <row r="1165" spans="3:19" x14ac:dyDescent="0.25">
      <c r="C1165" s="115"/>
      <c r="R1165" s="116"/>
      <c r="S1165" s="117"/>
    </row>
    <row r="1166" spans="3:19" x14ac:dyDescent="0.25">
      <c r="C1166" s="115"/>
      <c r="R1166" s="116"/>
      <c r="S1166" s="117"/>
    </row>
    <row r="1167" spans="3:19" x14ac:dyDescent="0.25">
      <c r="C1167" s="115"/>
      <c r="R1167" s="116"/>
      <c r="S1167" s="117"/>
    </row>
    <row r="1168" spans="3:19" x14ac:dyDescent="0.25">
      <c r="C1168" s="115"/>
      <c r="R1168" s="116"/>
      <c r="S1168" s="117"/>
    </row>
    <row r="1169" spans="3:19" x14ac:dyDescent="0.25">
      <c r="C1169" s="115"/>
      <c r="R1169" s="116"/>
      <c r="S1169" s="117"/>
    </row>
    <row r="1170" spans="3:19" x14ac:dyDescent="0.25">
      <c r="C1170" s="115"/>
      <c r="R1170" s="116"/>
      <c r="S1170" s="117"/>
    </row>
    <row r="1171" spans="3:19" x14ac:dyDescent="0.25">
      <c r="C1171" s="115"/>
      <c r="R1171" s="116"/>
      <c r="S1171" s="117"/>
    </row>
    <row r="1172" spans="3:19" x14ac:dyDescent="0.25">
      <c r="C1172" s="115"/>
      <c r="R1172" s="116"/>
      <c r="S1172" s="117"/>
    </row>
    <row r="1173" spans="3:19" x14ac:dyDescent="0.25">
      <c r="C1173" s="115"/>
      <c r="R1173" s="116"/>
      <c r="S1173" s="117"/>
    </row>
    <row r="1174" spans="3:19" x14ac:dyDescent="0.25">
      <c r="C1174" s="115"/>
      <c r="R1174" s="116"/>
      <c r="S1174" s="117"/>
    </row>
    <row r="1175" spans="3:19" x14ac:dyDescent="0.25">
      <c r="C1175" s="115"/>
      <c r="R1175" s="116"/>
      <c r="S1175" s="117"/>
    </row>
    <row r="1176" spans="3:19" x14ac:dyDescent="0.25">
      <c r="C1176" s="115"/>
      <c r="R1176" s="116"/>
      <c r="S1176" s="117"/>
    </row>
    <row r="1177" spans="3:19" x14ac:dyDescent="0.25">
      <c r="C1177" s="115"/>
      <c r="R1177" s="116"/>
      <c r="S1177" s="117"/>
    </row>
    <row r="1178" spans="3:19" x14ac:dyDescent="0.25">
      <c r="C1178" s="115"/>
      <c r="R1178" s="116"/>
      <c r="S1178" s="117"/>
    </row>
    <row r="1179" spans="3:19" x14ac:dyDescent="0.25">
      <c r="C1179" s="115"/>
      <c r="R1179" s="116"/>
      <c r="S1179" s="117"/>
    </row>
    <row r="1180" spans="3:19" x14ac:dyDescent="0.25">
      <c r="C1180" s="115"/>
      <c r="R1180" s="116"/>
      <c r="S1180" s="117"/>
    </row>
    <row r="1181" spans="3:19" x14ac:dyDescent="0.25">
      <c r="C1181" s="115"/>
      <c r="R1181" s="116"/>
      <c r="S1181" s="117"/>
    </row>
    <row r="1182" spans="3:19" x14ac:dyDescent="0.25">
      <c r="C1182" s="115"/>
      <c r="R1182" s="116"/>
      <c r="S1182" s="117"/>
    </row>
    <row r="1183" spans="3:19" x14ac:dyDescent="0.25">
      <c r="C1183" s="115"/>
      <c r="R1183" s="116"/>
      <c r="S1183" s="117"/>
    </row>
    <row r="1184" spans="3:19" x14ac:dyDescent="0.25">
      <c r="C1184" s="115"/>
      <c r="R1184" s="116"/>
      <c r="S1184" s="117"/>
    </row>
    <row r="1185" spans="3:19" x14ac:dyDescent="0.25">
      <c r="C1185" s="115"/>
      <c r="R1185" s="116"/>
      <c r="S1185" s="117"/>
    </row>
    <row r="1186" spans="3:19" x14ac:dyDescent="0.25">
      <c r="C1186" s="115"/>
      <c r="R1186" s="116"/>
      <c r="S1186" s="117"/>
    </row>
    <row r="1187" spans="3:19" x14ac:dyDescent="0.25">
      <c r="C1187" s="115"/>
      <c r="R1187" s="116"/>
      <c r="S1187" s="117"/>
    </row>
    <row r="1188" spans="3:19" x14ac:dyDescent="0.25">
      <c r="C1188" s="115"/>
      <c r="R1188" s="116"/>
      <c r="S1188" s="117"/>
    </row>
    <row r="1189" spans="3:19" x14ac:dyDescent="0.25">
      <c r="C1189" s="115"/>
      <c r="R1189" s="116"/>
      <c r="S1189" s="117"/>
    </row>
    <row r="1190" spans="3:19" x14ac:dyDescent="0.25">
      <c r="C1190" s="115"/>
      <c r="R1190" s="116"/>
      <c r="S1190" s="117"/>
    </row>
    <row r="1191" spans="3:19" x14ac:dyDescent="0.25">
      <c r="C1191" s="115"/>
      <c r="R1191" s="116"/>
      <c r="S1191" s="117"/>
    </row>
    <row r="1192" spans="3:19" x14ac:dyDescent="0.25">
      <c r="C1192" s="115"/>
      <c r="R1192" s="116"/>
      <c r="S1192" s="117"/>
    </row>
    <row r="1193" spans="3:19" x14ac:dyDescent="0.25">
      <c r="C1193" s="115"/>
      <c r="R1193" s="116"/>
      <c r="S1193" s="117"/>
    </row>
    <row r="1194" spans="3:19" x14ac:dyDescent="0.25">
      <c r="C1194" s="115"/>
      <c r="R1194" s="116"/>
      <c r="S1194" s="117"/>
    </row>
    <row r="1195" spans="3:19" x14ac:dyDescent="0.25">
      <c r="C1195" s="115"/>
      <c r="R1195" s="116"/>
      <c r="S1195" s="117"/>
    </row>
    <row r="1196" spans="3:19" x14ac:dyDescent="0.25">
      <c r="C1196" s="115"/>
      <c r="R1196" s="116"/>
      <c r="S1196" s="117"/>
    </row>
    <row r="1197" spans="3:19" x14ac:dyDescent="0.25">
      <c r="C1197" s="115"/>
      <c r="R1197" s="116"/>
      <c r="S1197" s="117"/>
    </row>
    <row r="1198" spans="3:19" x14ac:dyDescent="0.25">
      <c r="C1198" s="115"/>
      <c r="R1198" s="116"/>
      <c r="S1198" s="117"/>
    </row>
    <row r="1199" spans="3:19" x14ac:dyDescent="0.25">
      <c r="C1199" s="115"/>
      <c r="R1199" s="116"/>
      <c r="S1199" s="117"/>
    </row>
    <row r="1200" spans="3:19" x14ac:dyDescent="0.25">
      <c r="C1200" s="115"/>
      <c r="R1200" s="116"/>
      <c r="S1200" s="117"/>
    </row>
    <row r="1201" spans="3:19" x14ac:dyDescent="0.25">
      <c r="C1201" s="115"/>
      <c r="R1201" s="116"/>
      <c r="S1201" s="117"/>
    </row>
    <row r="1202" spans="3:19" x14ac:dyDescent="0.25">
      <c r="C1202" s="115"/>
      <c r="R1202" s="116"/>
      <c r="S1202" s="117"/>
    </row>
    <row r="1203" spans="3:19" x14ac:dyDescent="0.25">
      <c r="C1203" s="115"/>
      <c r="R1203" s="116"/>
      <c r="S1203" s="117"/>
    </row>
    <row r="1204" spans="3:19" x14ac:dyDescent="0.25">
      <c r="C1204" s="115"/>
      <c r="R1204" s="116"/>
      <c r="S1204" s="117"/>
    </row>
    <row r="1205" spans="3:19" x14ac:dyDescent="0.25">
      <c r="C1205" s="115"/>
      <c r="R1205" s="116"/>
      <c r="S1205" s="117"/>
    </row>
    <row r="1206" spans="3:19" x14ac:dyDescent="0.25">
      <c r="C1206" s="115"/>
      <c r="R1206" s="116"/>
      <c r="S1206" s="117"/>
    </row>
    <row r="1207" spans="3:19" x14ac:dyDescent="0.25">
      <c r="C1207" s="115"/>
      <c r="R1207" s="116"/>
      <c r="S1207" s="117"/>
    </row>
    <row r="1208" spans="3:19" x14ac:dyDescent="0.25">
      <c r="C1208" s="115"/>
      <c r="R1208" s="116"/>
      <c r="S1208" s="117"/>
    </row>
    <row r="1209" spans="3:19" x14ac:dyDescent="0.25">
      <c r="C1209" s="115"/>
      <c r="R1209" s="116"/>
      <c r="S1209" s="117"/>
    </row>
    <row r="1210" spans="3:19" x14ac:dyDescent="0.25">
      <c r="C1210" s="115"/>
      <c r="R1210" s="116"/>
      <c r="S1210" s="117"/>
    </row>
    <row r="1211" spans="3:19" x14ac:dyDescent="0.25">
      <c r="C1211" s="115"/>
      <c r="R1211" s="116"/>
      <c r="S1211" s="117"/>
    </row>
    <row r="1212" spans="3:19" x14ac:dyDescent="0.25">
      <c r="C1212" s="115"/>
      <c r="R1212" s="116"/>
      <c r="S1212" s="117"/>
    </row>
    <row r="1213" spans="3:19" x14ac:dyDescent="0.25">
      <c r="C1213" s="115"/>
      <c r="R1213" s="116"/>
      <c r="S1213" s="117"/>
    </row>
    <row r="1214" spans="3:19" x14ac:dyDescent="0.25">
      <c r="C1214" s="115"/>
      <c r="R1214" s="116"/>
      <c r="S1214" s="117"/>
    </row>
    <row r="1215" spans="3:19" x14ac:dyDescent="0.25">
      <c r="C1215" s="115"/>
      <c r="R1215" s="116"/>
      <c r="S1215" s="117"/>
    </row>
    <row r="1216" spans="3:19" x14ac:dyDescent="0.25">
      <c r="C1216" s="115"/>
      <c r="R1216" s="116"/>
      <c r="S1216" s="117"/>
    </row>
    <row r="1217" spans="3:19" x14ac:dyDescent="0.25">
      <c r="C1217" s="115"/>
      <c r="R1217" s="116"/>
      <c r="S1217" s="117"/>
    </row>
    <row r="1218" spans="3:19" x14ac:dyDescent="0.25">
      <c r="C1218" s="115"/>
      <c r="R1218" s="116"/>
      <c r="S1218" s="117"/>
    </row>
    <row r="1219" spans="3:19" x14ac:dyDescent="0.25">
      <c r="C1219" s="115"/>
      <c r="R1219" s="116"/>
      <c r="S1219" s="117"/>
    </row>
    <row r="1220" spans="3:19" x14ac:dyDescent="0.25">
      <c r="C1220" s="115"/>
      <c r="R1220" s="116"/>
      <c r="S1220" s="117"/>
    </row>
    <row r="1221" spans="3:19" x14ac:dyDescent="0.25">
      <c r="C1221" s="115"/>
      <c r="R1221" s="116"/>
      <c r="S1221" s="117"/>
    </row>
    <row r="1222" spans="3:19" x14ac:dyDescent="0.25">
      <c r="C1222" s="115"/>
      <c r="R1222" s="116"/>
      <c r="S1222" s="117"/>
    </row>
    <row r="1223" spans="3:19" x14ac:dyDescent="0.25">
      <c r="C1223" s="115"/>
      <c r="R1223" s="116"/>
      <c r="S1223" s="117"/>
    </row>
    <row r="1224" spans="3:19" x14ac:dyDescent="0.25">
      <c r="C1224" s="115"/>
      <c r="R1224" s="116"/>
      <c r="S1224" s="117"/>
    </row>
    <row r="1225" spans="3:19" x14ac:dyDescent="0.25">
      <c r="C1225" s="115"/>
      <c r="R1225" s="116"/>
      <c r="S1225" s="117"/>
    </row>
    <row r="1226" spans="3:19" x14ac:dyDescent="0.25">
      <c r="C1226" s="115"/>
      <c r="R1226" s="116"/>
      <c r="S1226" s="117"/>
    </row>
    <row r="1227" spans="3:19" x14ac:dyDescent="0.25">
      <c r="C1227" s="115"/>
      <c r="R1227" s="116"/>
      <c r="S1227" s="117"/>
    </row>
    <row r="1228" spans="3:19" x14ac:dyDescent="0.25">
      <c r="C1228" s="115"/>
      <c r="R1228" s="116"/>
      <c r="S1228" s="117"/>
    </row>
    <row r="1229" spans="3:19" x14ac:dyDescent="0.25">
      <c r="C1229" s="115"/>
      <c r="R1229" s="116"/>
      <c r="S1229" s="117"/>
    </row>
    <row r="1230" spans="3:19" x14ac:dyDescent="0.25">
      <c r="C1230" s="115"/>
      <c r="R1230" s="116"/>
      <c r="S1230" s="117"/>
    </row>
    <row r="1231" spans="3:19" x14ac:dyDescent="0.25">
      <c r="C1231" s="115"/>
      <c r="R1231" s="116"/>
      <c r="S1231" s="117"/>
    </row>
    <row r="1232" spans="3:19" x14ac:dyDescent="0.25">
      <c r="C1232" s="115"/>
      <c r="R1232" s="116"/>
      <c r="S1232" s="117"/>
    </row>
    <row r="1233" spans="3:19" x14ac:dyDescent="0.25">
      <c r="C1233" s="115"/>
      <c r="R1233" s="116"/>
      <c r="S1233" s="117"/>
    </row>
    <row r="1234" spans="3:19" x14ac:dyDescent="0.25">
      <c r="C1234" s="115"/>
      <c r="R1234" s="116"/>
      <c r="S1234" s="117"/>
    </row>
    <row r="1235" spans="3:19" x14ac:dyDescent="0.25">
      <c r="C1235" s="115"/>
      <c r="R1235" s="116"/>
      <c r="S1235" s="117"/>
    </row>
    <row r="1236" spans="3:19" x14ac:dyDescent="0.25">
      <c r="C1236" s="115"/>
      <c r="R1236" s="116"/>
      <c r="S1236" s="117"/>
    </row>
    <row r="1237" spans="3:19" x14ac:dyDescent="0.25">
      <c r="C1237" s="115"/>
      <c r="R1237" s="116"/>
      <c r="S1237" s="117"/>
    </row>
    <row r="1238" spans="3:19" x14ac:dyDescent="0.25">
      <c r="C1238" s="115"/>
      <c r="R1238" s="116"/>
      <c r="S1238" s="117"/>
    </row>
    <row r="1239" spans="3:19" x14ac:dyDescent="0.25">
      <c r="C1239" s="115"/>
      <c r="R1239" s="116"/>
      <c r="S1239" s="117"/>
    </row>
    <row r="1240" spans="3:19" x14ac:dyDescent="0.25">
      <c r="C1240" s="115"/>
      <c r="R1240" s="116"/>
      <c r="S1240" s="117"/>
    </row>
    <row r="1241" spans="3:19" x14ac:dyDescent="0.25">
      <c r="C1241" s="115"/>
      <c r="R1241" s="116"/>
      <c r="S1241" s="117"/>
    </row>
    <row r="1242" spans="3:19" x14ac:dyDescent="0.25">
      <c r="C1242" s="115"/>
      <c r="R1242" s="116"/>
      <c r="S1242" s="117"/>
    </row>
    <row r="1243" spans="3:19" x14ac:dyDescent="0.25">
      <c r="C1243" s="115"/>
      <c r="R1243" s="116"/>
      <c r="S1243" s="117"/>
    </row>
    <row r="1244" spans="3:19" x14ac:dyDescent="0.25">
      <c r="C1244" s="115"/>
      <c r="R1244" s="116"/>
      <c r="S1244" s="117"/>
    </row>
    <row r="1245" spans="3:19" x14ac:dyDescent="0.25">
      <c r="C1245" s="115"/>
      <c r="R1245" s="116"/>
      <c r="S1245" s="117"/>
    </row>
    <row r="1246" spans="3:19" x14ac:dyDescent="0.25">
      <c r="C1246" s="115"/>
      <c r="R1246" s="116"/>
      <c r="S1246" s="117"/>
    </row>
    <row r="1247" spans="3:19" x14ac:dyDescent="0.25">
      <c r="C1247" s="115"/>
      <c r="R1247" s="116"/>
      <c r="S1247" s="117"/>
    </row>
    <row r="1248" spans="3:19" x14ac:dyDescent="0.25">
      <c r="C1248" s="115"/>
      <c r="R1248" s="116"/>
      <c r="S1248" s="117"/>
    </row>
    <row r="1249" spans="3:19" x14ac:dyDescent="0.25">
      <c r="C1249" s="115"/>
      <c r="R1249" s="116"/>
      <c r="S1249" s="117"/>
    </row>
    <row r="1250" spans="3:19" x14ac:dyDescent="0.25">
      <c r="C1250" s="115"/>
      <c r="R1250" s="116"/>
      <c r="S1250" s="117"/>
    </row>
    <row r="1251" spans="3:19" x14ac:dyDescent="0.25">
      <c r="C1251" s="115"/>
      <c r="R1251" s="116"/>
      <c r="S1251" s="117"/>
    </row>
    <row r="1252" spans="3:19" x14ac:dyDescent="0.25">
      <c r="C1252" s="115"/>
      <c r="R1252" s="116"/>
      <c r="S1252" s="117"/>
    </row>
    <row r="1253" spans="3:19" x14ac:dyDescent="0.25">
      <c r="C1253" s="115"/>
      <c r="R1253" s="116"/>
      <c r="S1253" s="117"/>
    </row>
    <row r="1254" spans="3:19" x14ac:dyDescent="0.25">
      <c r="C1254" s="115"/>
      <c r="R1254" s="116"/>
      <c r="S1254" s="117"/>
    </row>
    <row r="1255" spans="3:19" x14ac:dyDescent="0.25">
      <c r="C1255" s="115"/>
      <c r="R1255" s="116"/>
      <c r="S1255" s="117"/>
    </row>
    <row r="1256" spans="3:19" x14ac:dyDescent="0.25">
      <c r="C1256" s="115"/>
      <c r="R1256" s="116"/>
      <c r="S1256" s="117"/>
    </row>
    <row r="1257" spans="3:19" x14ac:dyDescent="0.25">
      <c r="C1257" s="115"/>
      <c r="R1257" s="116"/>
      <c r="S1257" s="117"/>
    </row>
    <row r="1258" spans="3:19" x14ac:dyDescent="0.25">
      <c r="C1258" s="115"/>
      <c r="R1258" s="116"/>
      <c r="S1258" s="117"/>
    </row>
    <row r="1259" spans="3:19" x14ac:dyDescent="0.25">
      <c r="C1259" s="115"/>
      <c r="R1259" s="116"/>
      <c r="S1259" s="117"/>
    </row>
    <row r="1260" spans="3:19" x14ac:dyDescent="0.25">
      <c r="C1260" s="115"/>
      <c r="R1260" s="116"/>
      <c r="S1260" s="117"/>
    </row>
    <row r="1261" spans="3:19" x14ac:dyDescent="0.25">
      <c r="C1261" s="115"/>
      <c r="R1261" s="116"/>
      <c r="S1261" s="117"/>
    </row>
    <row r="1262" spans="3:19" x14ac:dyDescent="0.25">
      <c r="C1262" s="115"/>
      <c r="R1262" s="116"/>
      <c r="S1262" s="117"/>
    </row>
    <row r="1263" spans="3:19" x14ac:dyDescent="0.25">
      <c r="C1263" s="115"/>
      <c r="R1263" s="116"/>
      <c r="S1263" s="117"/>
    </row>
    <row r="1264" spans="3:19" x14ac:dyDescent="0.25">
      <c r="C1264" s="115"/>
      <c r="R1264" s="116"/>
      <c r="S1264" s="117"/>
    </row>
    <row r="1265" spans="3:19" x14ac:dyDescent="0.25">
      <c r="C1265" s="115"/>
      <c r="R1265" s="116"/>
      <c r="S1265" s="117"/>
    </row>
    <row r="1266" spans="3:19" x14ac:dyDescent="0.25">
      <c r="C1266" s="115"/>
      <c r="R1266" s="116"/>
      <c r="S1266" s="117"/>
    </row>
    <row r="1267" spans="3:19" x14ac:dyDescent="0.25">
      <c r="C1267" s="115"/>
      <c r="R1267" s="116"/>
      <c r="S1267" s="117"/>
    </row>
    <row r="1268" spans="3:19" x14ac:dyDescent="0.25">
      <c r="C1268" s="115"/>
      <c r="R1268" s="116"/>
      <c r="S1268" s="117"/>
    </row>
    <row r="1269" spans="3:19" x14ac:dyDescent="0.25">
      <c r="C1269" s="115"/>
      <c r="R1269" s="116"/>
      <c r="S1269" s="117"/>
    </row>
    <row r="1270" spans="3:19" x14ac:dyDescent="0.25">
      <c r="C1270" s="115"/>
      <c r="R1270" s="116"/>
      <c r="S1270" s="117"/>
    </row>
    <row r="1271" spans="3:19" x14ac:dyDescent="0.25">
      <c r="C1271" s="115"/>
      <c r="R1271" s="116"/>
      <c r="S1271" s="117"/>
    </row>
    <row r="1272" spans="3:19" x14ac:dyDescent="0.25">
      <c r="C1272" s="115"/>
      <c r="R1272" s="116"/>
      <c r="S1272" s="117"/>
    </row>
    <row r="1273" spans="3:19" x14ac:dyDescent="0.25">
      <c r="C1273" s="115"/>
      <c r="R1273" s="116"/>
      <c r="S1273" s="117"/>
    </row>
    <row r="1274" spans="3:19" x14ac:dyDescent="0.25">
      <c r="C1274" s="115"/>
      <c r="R1274" s="116"/>
      <c r="S1274" s="117"/>
    </row>
    <row r="1275" spans="3:19" x14ac:dyDescent="0.25">
      <c r="C1275" s="115"/>
      <c r="R1275" s="116"/>
      <c r="S1275" s="117"/>
    </row>
    <row r="1276" spans="3:19" x14ac:dyDescent="0.25">
      <c r="C1276" s="115"/>
      <c r="R1276" s="116"/>
      <c r="S1276" s="117"/>
    </row>
    <row r="1277" spans="3:19" x14ac:dyDescent="0.25">
      <c r="C1277" s="115"/>
      <c r="R1277" s="116"/>
      <c r="S1277" s="117"/>
    </row>
    <row r="1278" spans="3:19" x14ac:dyDescent="0.25">
      <c r="C1278" s="115"/>
      <c r="R1278" s="116"/>
      <c r="S1278" s="117"/>
    </row>
    <row r="1279" spans="3:19" x14ac:dyDescent="0.25">
      <c r="C1279" s="115"/>
      <c r="R1279" s="116"/>
      <c r="S1279" s="117"/>
    </row>
    <row r="1280" spans="3:19" x14ac:dyDescent="0.25">
      <c r="C1280" s="115"/>
      <c r="R1280" s="116"/>
      <c r="S1280" s="117"/>
    </row>
    <row r="1281" spans="3:19" x14ac:dyDescent="0.25">
      <c r="C1281" s="115"/>
      <c r="R1281" s="116"/>
      <c r="S1281" s="117"/>
    </row>
    <row r="1282" spans="3:19" x14ac:dyDescent="0.25">
      <c r="C1282" s="115"/>
      <c r="R1282" s="116"/>
      <c r="S1282" s="117"/>
    </row>
    <row r="1283" spans="3:19" x14ac:dyDescent="0.25">
      <c r="C1283" s="115"/>
      <c r="R1283" s="116"/>
      <c r="S1283" s="117"/>
    </row>
    <row r="1284" spans="3:19" x14ac:dyDescent="0.25">
      <c r="C1284" s="115"/>
      <c r="R1284" s="116"/>
      <c r="S1284" s="117"/>
    </row>
    <row r="1285" spans="3:19" x14ac:dyDescent="0.25">
      <c r="C1285" s="115"/>
      <c r="R1285" s="116"/>
      <c r="S1285" s="117"/>
    </row>
    <row r="1286" spans="3:19" x14ac:dyDescent="0.25">
      <c r="C1286" s="115"/>
      <c r="R1286" s="116"/>
      <c r="S1286" s="117"/>
    </row>
    <row r="1287" spans="3:19" x14ac:dyDescent="0.25">
      <c r="C1287" s="115"/>
      <c r="R1287" s="116"/>
      <c r="S1287" s="117"/>
    </row>
    <row r="1288" spans="3:19" x14ac:dyDescent="0.25">
      <c r="C1288" s="115"/>
      <c r="R1288" s="116"/>
      <c r="S1288" s="117"/>
    </row>
    <row r="1289" spans="3:19" x14ac:dyDescent="0.25">
      <c r="C1289" s="115"/>
      <c r="R1289" s="116"/>
      <c r="S1289" s="117"/>
    </row>
    <row r="1290" spans="3:19" x14ac:dyDescent="0.25">
      <c r="C1290" s="115"/>
      <c r="R1290" s="116"/>
      <c r="S1290" s="117"/>
    </row>
    <row r="1291" spans="3:19" x14ac:dyDescent="0.25">
      <c r="C1291" s="115"/>
      <c r="R1291" s="116"/>
      <c r="S1291" s="117"/>
    </row>
    <row r="1292" spans="3:19" x14ac:dyDescent="0.25">
      <c r="C1292" s="115"/>
      <c r="R1292" s="116"/>
      <c r="S1292" s="117"/>
    </row>
    <row r="1293" spans="3:19" x14ac:dyDescent="0.25">
      <c r="C1293" s="115"/>
      <c r="R1293" s="116"/>
      <c r="S1293" s="117"/>
    </row>
    <row r="1294" spans="3:19" x14ac:dyDescent="0.25">
      <c r="C1294" s="115"/>
      <c r="R1294" s="116"/>
      <c r="S1294" s="117"/>
    </row>
    <row r="1295" spans="3:19" x14ac:dyDescent="0.25">
      <c r="C1295" s="115"/>
      <c r="R1295" s="116"/>
      <c r="S1295" s="117"/>
    </row>
    <row r="1296" spans="3:19" x14ac:dyDescent="0.25">
      <c r="C1296" s="115"/>
      <c r="R1296" s="116"/>
      <c r="S1296" s="117"/>
    </row>
    <row r="1297" spans="3:19" x14ac:dyDescent="0.25">
      <c r="C1297" s="115"/>
      <c r="R1297" s="116"/>
      <c r="S1297" s="117"/>
    </row>
    <row r="1298" spans="3:19" x14ac:dyDescent="0.25">
      <c r="C1298" s="115"/>
      <c r="R1298" s="116"/>
      <c r="S1298" s="117"/>
    </row>
    <row r="1299" spans="3:19" x14ac:dyDescent="0.25">
      <c r="C1299" s="115"/>
      <c r="R1299" s="116"/>
      <c r="S1299" s="117"/>
    </row>
    <row r="1300" spans="3:19" x14ac:dyDescent="0.25">
      <c r="C1300" s="115"/>
      <c r="R1300" s="116"/>
      <c r="S1300" s="117"/>
    </row>
    <row r="1301" spans="3:19" x14ac:dyDescent="0.25">
      <c r="C1301" s="115"/>
      <c r="R1301" s="116"/>
      <c r="S1301" s="117"/>
    </row>
    <row r="1302" spans="3:19" x14ac:dyDescent="0.25">
      <c r="C1302" s="115"/>
      <c r="R1302" s="116"/>
      <c r="S1302" s="117"/>
    </row>
    <row r="1303" spans="3:19" x14ac:dyDescent="0.25">
      <c r="C1303" s="115"/>
      <c r="R1303" s="116"/>
      <c r="S1303" s="117"/>
    </row>
    <row r="1304" spans="3:19" x14ac:dyDescent="0.25">
      <c r="C1304" s="115"/>
      <c r="R1304" s="116"/>
      <c r="S1304" s="117"/>
    </row>
    <row r="1305" spans="3:19" x14ac:dyDescent="0.25">
      <c r="C1305" s="115"/>
      <c r="R1305" s="116"/>
      <c r="S1305" s="117"/>
    </row>
    <row r="1306" spans="3:19" x14ac:dyDescent="0.25">
      <c r="C1306" s="115"/>
      <c r="R1306" s="116"/>
      <c r="S1306" s="117"/>
    </row>
    <row r="1307" spans="3:19" x14ac:dyDescent="0.25">
      <c r="C1307" s="115"/>
      <c r="R1307" s="116"/>
      <c r="S1307" s="117"/>
    </row>
    <row r="1308" spans="3:19" x14ac:dyDescent="0.25">
      <c r="C1308" s="115"/>
      <c r="R1308" s="116"/>
      <c r="S1308" s="117"/>
    </row>
    <row r="1309" spans="3:19" x14ac:dyDescent="0.25">
      <c r="C1309" s="115"/>
      <c r="R1309" s="116"/>
      <c r="S1309" s="117"/>
    </row>
    <row r="1310" spans="3:19" x14ac:dyDescent="0.25">
      <c r="C1310" s="115"/>
      <c r="R1310" s="116"/>
      <c r="S1310" s="117"/>
    </row>
    <row r="1311" spans="3:19" x14ac:dyDescent="0.25">
      <c r="C1311" s="115"/>
      <c r="R1311" s="116"/>
      <c r="S1311" s="117"/>
    </row>
    <row r="1312" spans="3:19" x14ac:dyDescent="0.25">
      <c r="C1312" s="115"/>
      <c r="R1312" s="116"/>
      <c r="S1312" s="117"/>
    </row>
    <row r="1313" spans="3:19" x14ac:dyDescent="0.25">
      <c r="C1313" s="115"/>
      <c r="R1313" s="116"/>
      <c r="S1313" s="117"/>
    </row>
    <row r="1314" spans="3:19" x14ac:dyDescent="0.25">
      <c r="C1314" s="115"/>
      <c r="R1314" s="116"/>
      <c r="S1314" s="117"/>
    </row>
    <row r="1315" spans="3:19" x14ac:dyDescent="0.25">
      <c r="C1315" s="115"/>
      <c r="R1315" s="116"/>
      <c r="S1315" s="117"/>
    </row>
    <row r="1316" spans="3:19" x14ac:dyDescent="0.25">
      <c r="C1316" s="115"/>
      <c r="R1316" s="116"/>
      <c r="S1316" s="117"/>
    </row>
    <row r="1317" spans="3:19" x14ac:dyDescent="0.25">
      <c r="C1317" s="115"/>
      <c r="R1317" s="116"/>
      <c r="S1317" s="117"/>
    </row>
    <row r="1318" spans="3:19" x14ac:dyDescent="0.25">
      <c r="C1318" s="115"/>
      <c r="R1318" s="116"/>
      <c r="S1318" s="117"/>
    </row>
    <row r="1319" spans="3:19" x14ac:dyDescent="0.25">
      <c r="C1319" s="115"/>
      <c r="R1319" s="116"/>
      <c r="S1319" s="117"/>
    </row>
    <row r="1320" spans="3:19" x14ac:dyDescent="0.25">
      <c r="C1320" s="115"/>
      <c r="R1320" s="116"/>
      <c r="S1320" s="117"/>
    </row>
    <row r="1321" spans="3:19" x14ac:dyDescent="0.25">
      <c r="C1321" s="115"/>
      <c r="R1321" s="116"/>
      <c r="S1321" s="117"/>
    </row>
    <row r="1322" spans="3:19" x14ac:dyDescent="0.25">
      <c r="C1322" s="115"/>
      <c r="R1322" s="116"/>
      <c r="S1322" s="117"/>
    </row>
    <row r="1323" spans="3:19" x14ac:dyDescent="0.25">
      <c r="C1323" s="115"/>
      <c r="R1323" s="116"/>
      <c r="S1323" s="117"/>
    </row>
    <row r="1324" spans="3:19" x14ac:dyDescent="0.25">
      <c r="C1324" s="115"/>
      <c r="R1324" s="116"/>
      <c r="S1324" s="117"/>
    </row>
    <row r="1325" spans="3:19" x14ac:dyDescent="0.25">
      <c r="C1325" s="115"/>
      <c r="R1325" s="116"/>
      <c r="S1325" s="117"/>
    </row>
    <row r="1326" spans="3:19" x14ac:dyDescent="0.25">
      <c r="C1326" s="115"/>
      <c r="R1326" s="116"/>
      <c r="S1326" s="117"/>
    </row>
    <row r="1327" spans="3:19" x14ac:dyDescent="0.25">
      <c r="C1327" s="115"/>
      <c r="R1327" s="116"/>
      <c r="S1327" s="117"/>
    </row>
    <row r="1328" spans="3:19" x14ac:dyDescent="0.25">
      <c r="C1328" s="115"/>
      <c r="R1328" s="116"/>
      <c r="S1328" s="117"/>
    </row>
    <row r="1329" spans="3:19" x14ac:dyDescent="0.25">
      <c r="C1329" s="115"/>
      <c r="R1329" s="116"/>
      <c r="S1329" s="117"/>
    </row>
    <row r="1330" spans="3:19" x14ac:dyDescent="0.25">
      <c r="C1330" s="115"/>
      <c r="R1330" s="116"/>
      <c r="S1330" s="117"/>
    </row>
    <row r="1331" spans="3:19" x14ac:dyDescent="0.25">
      <c r="C1331" s="115"/>
      <c r="R1331" s="116"/>
      <c r="S1331" s="117"/>
    </row>
    <row r="1332" spans="3:19" x14ac:dyDescent="0.25">
      <c r="C1332" s="115"/>
      <c r="R1332" s="116"/>
      <c r="S1332" s="117"/>
    </row>
    <row r="1333" spans="3:19" x14ac:dyDescent="0.25">
      <c r="C1333" s="115"/>
      <c r="R1333" s="116"/>
      <c r="S1333" s="117"/>
    </row>
    <row r="1334" spans="3:19" x14ac:dyDescent="0.25">
      <c r="C1334" s="115"/>
      <c r="R1334" s="116"/>
      <c r="S1334" s="117"/>
    </row>
    <row r="1335" spans="3:19" x14ac:dyDescent="0.25">
      <c r="C1335" s="115"/>
      <c r="R1335" s="116"/>
      <c r="S1335" s="117"/>
    </row>
    <row r="1336" spans="3:19" x14ac:dyDescent="0.25">
      <c r="C1336" s="115"/>
      <c r="R1336" s="116"/>
      <c r="S1336" s="117"/>
    </row>
    <row r="1337" spans="3:19" x14ac:dyDescent="0.25">
      <c r="C1337" s="115"/>
      <c r="R1337" s="116"/>
      <c r="S1337" s="117"/>
    </row>
    <row r="1338" spans="3:19" x14ac:dyDescent="0.25">
      <c r="C1338" s="115"/>
      <c r="R1338" s="116"/>
      <c r="S1338" s="117"/>
    </row>
    <row r="1339" spans="3:19" x14ac:dyDescent="0.25">
      <c r="C1339" s="115"/>
      <c r="R1339" s="116"/>
      <c r="S1339" s="117"/>
    </row>
    <row r="1340" spans="3:19" x14ac:dyDescent="0.25">
      <c r="C1340" s="115"/>
      <c r="R1340" s="116"/>
      <c r="S1340" s="117"/>
    </row>
    <row r="1341" spans="3:19" x14ac:dyDescent="0.25">
      <c r="C1341" s="115"/>
      <c r="R1341" s="116"/>
      <c r="S1341" s="117"/>
    </row>
    <row r="1342" spans="3:19" x14ac:dyDescent="0.25">
      <c r="C1342" s="115"/>
      <c r="R1342" s="116"/>
      <c r="S1342" s="117"/>
    </row>
    <row r="1343" spans="3:19" x14ac:dyDescent="0.25">
      <c r="C1343" s="115"/>
      <c r="R1343" s="116"/>
      <c r="S1343" s="117"/>
    </row>
    <row r="1344" spans="3:19" x14ac:dyDescent="0.25">
      <c r="C1344" s="115"/>
      <c r="R1344" s="116"/>
      <c r="S1344" s="117"/>
    </row>
    <row r="1345" spans="3:19" x14ac:dyDescent="0.25">
      <c r="C1345" s="115"/>
      <c r="R1345" s="116"/>
      <c r="S1345" s="117"/>
    </row>
    <row r="1346" spans="3:19" x14ac:dyDescent="0.25">
      <c r="C1346" s="115"/>
      <c r="R1346" s="116"/>
      <c r="S1346" s="117"/>
    </row>
    <row r="1347" spans="3:19" x14ac:dyDescent="0.25">
      <c r="C1347" s="115"/>
      <c r="R1347" s="116"/>
      <c r="S1347" s="117"/>
    </row>
    <row r="1348" spans="3:19" x14ac:dyDescent="0.25">
      <c r="C1348" s="115"/>
      <c r="R1348" s="116"/>
      <c r="S1348" s="117"/>
    </row>
    <row r="1349" spans="3:19" x14ac:dyDescent="0.25">
      <c r="C1349" s="115"/>
      <c r="R1349" s="116"/>
      <c r="S1349" s="117"/>
    </row>
    <row r="1350" spans="3:19" x14ac:dyDescent="0.25">
      <c r="C1350" s="115"/>
      <c r="R1350" s="116"/>
      <c r="S1350" s="117"/>
    </row>
    <row r="1351" spans="3:19" x14ac:dyDescent="0.25">
      <c r="C1351" s="115"/>
      <c r="R1351" s="116"/>
      <c r="S1351" s="117"/>
    </row>
    <row r="1352" spans="3:19" x14ac:dyDescent="0.25">
      <c r="C1352" s="115"/>
      <c r="R1352" s="116"/>
      <c r="S1352" s="117"/>
    </row>
    <row r="1353" spans="3:19" x14ac:dyDescent="0.25">
      <c r="C1353" s="115"/>
      <c r="R1353" s="116"/>
      <c r="S1353" s="117"/>
    </row>
    <row r="1354" spans="3:19" x14ac:dyDescent="0.25">
      <c r="C1354" s="115"/>
      <c r="R1354" s="116"/>
      <c r="S1354" s="117"/>
    </row>
    <row r="1355" spans="3:19" x14ac:dyDescent="0.25">
      <c r="C1355" s="115"/>
      <c r="R1355" s="116"/>
      <c r="S1355" s="117"/>
    </row>
    <row r="1356" spans="3:19" x14ac:dyDescent="0.25">
      <c r="C1356" s="115"/>
      <c r="R1356" s="116"/>
      <c r="S1356" s="117"/>
    </row>
    <row r="1357" spans="3:19" x14ac:dyDescent="0.25">
      <c r="C1357" s="115"/>
      <c r="R1357" s="116"/>
      <c r="S1357" s="117"/>
    </row>
    <row r="1358" spans="3:19" x14ac:dyDescent="0.25">
      <c r="C1358" s="115"/>
      <c r="R1358" s="116"/>
      <c r="S1358" s="117"/>
    </row>
    <row r="1359" spans="3:19" x14ac:dyDescent="0.25">
      <c r="C1359" s="115"/>
      <c r="R1359" s="116"/>
      <c r="S1359" s="117"/>
    </row>
    <row r="1360" spans="3:19" x14ac:dyDescent="0.25">
      <c r="C1360" s="115"/>
      <c r="R1360" s="116"/>
      <c r="S1360" s="117"/>
    </row>
    <row r="1361" spans="3:19" x14ac:dyDescent="0.25">
      <c r="C1361" s="115"/>
      <c r="R1361" s="116"/>
      <c r="S1361" s="117"/>
    </row>
    <row r="1362" spans="3:19" x14ac:dyDescent="0.25">
      <c r="C1362" s="115"/>
      <c r="R1362" s="116"/>
      <c r="S1362" s="117"/>
    </row>
    <row r="1363" spans="3:19" x14ac:dyDescent="0.25">
      <c r="C1363" s="115"/>
      <c r="R1363" s="116"/>
      <c r="S1363" s="117"/>
    </row>
    <row r="1364" spans="3:19" x14ac:dyDescent="0.25">
      <c r="C1364" s="115"/>
      <c r="R1364" s="116"/>
      <c r="S1364" s="117"/>
    </row>
    <row r="1365" spans="3:19" x14ac:dyDescent="0.25">
      <c r="C1365" s="115"/>
      <c r="R1365" s="116"/>
      <c r="S1365" s="117"/>
    </row>
    <row r="1366" spans="3:19" x14ac:dyDescent="0.25">
      <c r="C1366" s="115"/>
      <c r="R1366" s="116"/>
      <c r="S1366" s="117"/>
    </row>
    <row r="1367" spans="3:19" x14ac:dyDescent="0.25">
      <c r="C1367" s="115"/>
      <c r="R1367" s="116"/>
      <c r="S1367" s="117"/>
    </row>
    <row r="1368" spans="3:19" x14ac:dyDescent="0.25">
      <c r="C1368" s="115"/>
      <c r="R1368" s="116"/>
      <c r="S1368" s="117"/>
    </row>
    <row r="1369" spans="3:19" x14ac:dyDescent="0.25">
      <c r="C1369" s="115"/>
      <c r="R1369" s="116"/>
      <c r="S1369" s="117"/>
    </row>
    <row r="1370" spans="3:19" x14ac:dyDescent="0.25">
      <c r="C1370" s="115"/>
      <c r="R1370" s="116"/>
      <c r="S1370" s="117"/>
    </row>
    <row r="1371" spans="3:19" x14ac:dyDescent="0.25">
      <c r="C1371" s="115"/>
      <c r="R1371" s="116"/>
      <c r="S1371" s="117"/>
    </row>
    <row r="1372" spans="3:19" x14ac:dyDescent="0.25">
      <c r="C1372" s="115"/>
      <c r="R1372" s="116"/>
      <c r="S1372" s="117"/>
    </row>
    <row r="1373" spans="3:19" x14ac:dyDescent="0.25">
      <c r="C1373" s="115"/>
      <c r="R1373" s="116"/>
      <c r="S1373" s="117"/>
    </row>
    <row r="1374" spans="3:19" x14ac:dyDescent="0.25">
      <c r="C1374" s="115"/>
      <c r="R1374" s="116"/>
      <c r="S1374" s="117"/>
    </row>
    <row r="1375" spans="3:19" x14ac:dyDescent="0.25">
      <c r="C1375" s="115"/>
      <c r="R1375" s="116"/>
      <c r="S1375" s="117"/>
    </row>
    <row r="1376" spans="3:19" x14ac:dyDescent="0.25">
      <c r="C1376" s="115"/>
      <c r="R1376" s="116"/>
      <c r="S1376" s="117"/>
    </row>
    <row r="1377" spans="3:19" x14ac:dyDescent="0.25">
      <c r="C1377" s="115"/>
      <c r="R1377" s="116"/>
      <c r="S1377" s="117"/>
    </row>
    <row r="1378" spans="3:19" x14ac:dyDescent="0.25">
      <c r="C1378" s="115"/>
      <c r="R1378" s="116"/>
      <c r="S1378" s="117"/>
    </row>
    <row r="1379" spans="3:19" x14ac:dyDescent="0.25">
      <c r="C1379" s="115"/>
      <c r="R1379" s="116"/>
      <c r="S1379" s="117"/>
    </row>
    <row r="1380" spans="3:19" x14ac:dyDescent="0.25">
      <c r="C1380" s="115"/>
      <c r="R1380" s="116"/>
      <c r="S1380" s="117"/>
    </row>
    <row r="1381" spans="3:19" x14ac:dyDescent="0.25">
      <c r="C1381" s="115"/>
      <c r="R1381" s="116"/>
      <c r="S1381" s="117"/>
    </row>
    <row r="1382" spans="3:19" x14ac:dyDescent="0.25">
      <c r="C1382" s="115"/>
      <c r="R1382" s="116"/>
      <c r="S1382" s="117"/>
    </row>
    <row r="1383" spans="3:19" x14ac:dyDescent="0.25">
      <c r="C1383" s="115"/>
      <c r="R1383" s="116"/>
      <c r="S1383" s="117"/>
    </row>
    <row r="1384" spans="3:19" x14ac:dyDescent="0.25">
      <c r="C1384" s="115"/>
      <c r="R1384" s="116"/>
      <c r="S1384" s="117"/>
    </row>
    <row r="1385" spans="3:19" x14ac:dyDescent="0.25">
      <c r="C1385" s="115"/>
      <c r="R1385" s="116"/>
      <c r="S1385" s="117"/>
    </row>
    <row r="1386" spans="3:19" x14ac:dyDescent="0.25">
      <c r="C1386" s="115"/>
      <c r="R1386" s="116"/>
      <c r="S1386" s="117"/>
    </row>
    <row r="1387" spans="3:19" x14ac:dyDescent="0.25">
      <c r="C1387" s="115"/>
      <c r="R1387" s="116"/>
      <c r="S1387" s="117"/>
    </row>
    <row r="1388" spans="3:19" x14ac:dyDescent="0.25">
      <c r="C1388" s="115"/>
      <c r="R1388" s="116"/>
      <c r="S1388" s="117"/>
    </row>
    <row r="1389" spans="3:19" x14ac:dyDescent="0.25">
      <c r="C1389" s="115"/>
      <c r="R1389" s="116"/>
      <c r="S1389" s="117"/>
    </row>
    <row r="1390" spans="3:19" x14ac:dyDescent="0.25">
      <c r="C1390" s="115"/>
      <c r="R1390" s="116"/>
      <c r="S1390" s="117"/>
    </row>
    <row r="1391" spans="3:19" x14ac:dyDescent="0.25">
      <c r="C1391" s="115"/>
      <c r="R1391" s="116"/>
      <c r="S1391" s="117"/>
    </row>
    <row r="1392" spans="3:19" x14ac:dyDescent="0.25">
      <c r="C1392" s="115"/>
      <c r="R1392" s="116"/>
      <c r="S1392" s="117"/>
    </row>
    <row r="1393" spans="3:19" x14ac:dyDescent="0.25">
      <c r="C1393" s="115"/>
      <c r="R1393" s="116"/>
      <c r="S1393" s="117"/>
    </row>
    <row r="1394" spans="3:19" x14ac:dyDescent="0.25">
      <c r="C1394" s="115"/>
      <c r="R1394" s="116"/>
      <c r="S1394" s="117"/>
    </row>
    <row r="1395" spans="3:19" x14ac:dyDescent="0.25">
      <c r="C1395" s="115"/>
      <c r="R1395" s="116"/>
      <c r="S1395" s="117"/>
    </row>
    <row r="1396" spans="3:19" x14ac:dyDescent="0.25">
      <c r="C1396" s="115"/>
      <c r="R1396" s="116"/>
      <c r="S1396" s="117"/>
    </row>
    <row r="1397" spans="3:19" x14ac:dyDescent="0.25">
      <c r="C1397" s="115"/>
      <c r="R1397" s="116"/>
      <c r="S1397" s="117"/>
    </row>
    <row r="1398" spans="3:19" x14ac:dyDescent="0.25">
      <c r="C1398" s="115"/>
      <c r="R1398" s="116"/>
      <c r="S1398" s="117"/>
    </row>
    <row r="1399" spans="3:19" x14ac:dyDescent="0.25">
      <c r="C1399" s="115"/>
      <c r="R1399" s="116"/>
      <c r="S1399" s="117"/>
    </row>
    <row r="1400" spans="3:19" x14ac:dyDescent="0.25">
      <c r="C1400" s="115"/>
      <c r="R1400" s="116"/>
      <c r="S1400" s="117"/>
    </row>
    <row r="1401" spans="3:19" x14ac:dyDescent="0.25">
      <c r="C1401" s="115"/>
      <c r="R1401" s="116"/>
      <c r="S1401" s="117"/>
    </row>
    <row r="1402" spans="3:19" x14ac:dyDescent="0.25">
      <c r="C1402" s="115"/>
      <c r="R1402" s="116"/>
      <c r="S1402" s="117"/>
    </row>
    <row r="1403" spans="3:19" x14ac:dyDescent="0.25">
      <c r="C1403" s="115"/>
      <c r="R1403" s="116"/>
      <c r="S1403" s="117"/>
    </row>
    <row r="1404" spans="3:19" x14ac:dyDescent="0.25">
      <c r="C1404" s="115"/>
      <c r="R1404" s="116"/>
      <c r="S1404" s="117"/>
    </row>
    <row r="1405" spans="3:19" x14ac:dyDescent="0.25">
      <c r="C1405" s="115"/>
      <c r="R1405" s="116"/>
      <c r="S1405" s="117"/>
    </row>
    <row r="1406" spans="3:19" x14ac:dyDescent="0.25">
      <c r="C1406" s="115"/>
      <c r="R1406" s="116"/>
      <c r="S1406" s="117"/>
    </row>
    <row r="1407" spans="3:19" x14ac:dyDescent="0.25">
      <c r="C1407" s="115"/>
      <c r="R1407" s="116"/>
      <c r="S1407" s="117"/>
    </row>
    <row r="1408" spans="3:19" x14ac:dyDescent="0.25">
      <c r="C1408" s="115"/>
      <c r="R1408" s="116"/>
      <c r="S1408" s="117"/>
    </row>
    <row r="1409" spans="3:19" x14ac:dyDescent="0.25">
      <c r="C1409" s="115"/>
      <c r="R1409" s="116"/>
      <c r="S1409" s="117"/>
    </row>
    <row r="1410" spans="3:19" x14ac:dyDescent="0.25">
      <c r="C1410" s="115"/>
      <c r="R1410" s="116"/>
      <c r="S1410" s="117"/>
    </row>
    <row r="1411" spans="3:19" x14ac:dyDescent="0.25">
      <c r="C1411" s="115"/>
      <c r="R1411" s="116"/>
      <c r="S1411" s="117"/>
    </row>
    <row r="1412" spans="3:19" x14ac:dyDescent="0.25">
      <c r="C1412" s="115"/>
      <c r="R1412" s="116"/>
      <c r="S1412" s="117"/>
    </row>
    <row r="1413" spans="3:19" x14ac:dyDescent="0.25">
      <c r="C1413" s="115"/>
      <c r="R1413" s="116"/>
      <c r="S1413" s="117"/>
    </row>
    <row r="1414" spans="3:19" x14ac:dyDescent="0.25">
      <c r="C1414" s="115"/>
      <c r="R1414" s="116"/>
      <c r="S1414" s="117"/>
    </row>
    <row r="1415" spans="3:19" x14ac:dyDescent="0.25">
      <c r="C1415" s="115"/>
      <c r="R1415" s="116"/>
      <c r="S1415" s="117"/>
    </row>
    <row r="1416" spans="3:19" x14ac:dyDescent="0.25">
      <c r="C1416" s="115"/>
      <c r="R1416" s="116"/>
      <c r="S1416" s="117"/>
    </row>
    <row r="1417" spans="3:19" x14ac:dyDescent="0.25">
      <c r="C1417" s="115"/>
      <c r="R1417" s="116"/>
      <c r="S1417" s="117"/>
    </row>
    <row r="1418" spans="3:19" x14ac:dyDescent="0.25">
      <c r="C1418" s="115"/>
      <c r="R1418" s="116"/>
      <c r="S1418" s="117"/>
    </row>
    <row r="1419" spans="3:19" x14ac:dyDescent="0.25">
      <c r="C1419" s="115"/>
      <c r="R1419" s="116"/>
      <c r="S1419" s="117"/>
    </row>
    <row r="1420" spans="3:19" x14ac:dyDescent="0.25">
      <c r="C1420" s="115"/>
      <c r="R1420" s="116"/>
      <c r="S1420" s="117"/>
    </row>
    <row r="1421" spans="3:19" x14ac:dyDescent="0.25">
      <c r="C1421" s="115"/>
      <c r="R1421" s="116"/>
      <c r="S1421" s="117"/>
    </row>
    <row r="1422" spans="3:19" x14ac:dyDescent="0.25">
      <c r="C1422" s="115"/>
      <c r="R1422" s="116"/>
      <c r="S1422" s="117"/>
    </row>
    <row r="1423" spans="3:19" x14ac:dyDescent="0.25">
      <c r="C1423" s="115"/>
      <c r="R1423" s="116"/>
      <c r="S1423" s="117"/>
    </row>
    <row r="1424" spans="3:19" x14ac:dyDescent="0.25">
      <c r="C1424" s="115"/>
      <c r="R1424" s="116"/>
      <c r="S1424" s="117"/>
    </row>
    <row r="1425" spans="3:19" x14ac:dyDescent="0.25">
      <c r="C1425" s="115"/>
      <c r="R1425" s="116"/>
      <c r="S1425" s="117"/>
    </row>
    <row r="1426" spans="3:19" x14ac:dyDescent="0.25">
      <c r="C1426" s="115"/>
      <c r="R1426" s="116"/>
      <c r="S1426" s="117"/>
    </row>
    <row r="1427" spans="3:19" x14ac:dyDescent="0.25">
      <c r="C1427" s="115"/>
      <c r="R1427" s="116"/>
      <c r="S1427" s="117"/>
    </row>
    <row r="1428" spans="3:19" x14ac:dyDescent="0.25">
      <c r="C1428" s="115"/>
      <c r="R1428" s="116"/>
      <c r="S1428" s="117"/>
    </row>
    <row r="1429" spans="3:19" x14ac:dyDescent="0.25">
      <c r="C1429" s="115"/>
      <c r="R1429" s="116"/>
      <c r="S1429" s="117"/>
    </row>
    <row r="1430" spans="3:19" x14ac:dyDescent="0.25">
      <c r="C1430" s="115"/>
      <c r="R1430" s="116"/>
      <c r="S1430" s="117"/>
    </row>
    <row r="1431" spans="3:19" x14ac:dyDescent="0.25">
      <c r="C1431" s="115"/>
      <c r="R1431" s="116"/>
      <c r="S1431" s="117"/>
    </row>
    <row r="1432" spans="3:19" x14ac:dyDescent="0.25">
      <c r="C1432" s="115"/>
      <c r="R1432" s="116"/>
      <c r="S1432" s="117"/>
    </row>
    <row r="1433" spans="3:19" x14ac:dyDescent="0.25">
      <c r="C1433" s="115"/>
      <c r="R1433" s="116"/>
      <c r="S1433" s="117"/>
    </row>
    <row r="1434" spans="3:19" x14ac:dyDescent="0.25">
      <c r="C1434" s="115"/>
      <c r="R1434" s="116"/>
      <c r="S1434" s="117"/>
    </row>
    <row r="1435" spans="3:19" x14ac:dyDescent="0.25">
      <c r="C1435" s="115"/>
      <c r="R1435" s="116"/>
      <c r="S1435" s="117"/>
    </row>
    <row r="1436" spans="3:19" x14ac:dyDescent="0.25">
      <c r="C1436" s="115"/>
      <c r="R1436" s="116"/>
      <c r="S1436" s="117"/>
    </row>
    <row r="1437" spans="3:19" x14ac:dyDescent="0.25">
      <c r="C1437" s="115"/>
      <c r="R1437" s="116"/>
      <c r="S1437" s="117"/>
    </row>
    <row r="1438" spans="3:19" x14ac:dyDescent="0.25">
      <c r="C1438" s="115"/>
      <c r="R1438" s="116"/>
      <c r="S1438" s="117"/>
    </row>
    <row r="1439" spans="3:19" x14ac:dyDescent="0.25">
      <c r="C1439" s="115"/>
      <c r="R1439" s="116"/>
      <c r="S1439" s="117"/>
    </row>
    <row r="1440" spans="3:19" x14ac:dyDescent="0.25">
      <c r="C1440" s="115"/>
      <c r="R1440" s="116"/>
      <c r="S1440" s="117"/>
    </row>
    <row r="1441" spans="3:19" x14ac:dyDescent="0.25">
      <c r="C1441" s="115"/>
      <c r="R1441" s="116"/>
      <c r="S1441" s="117"/>
    </row>
    <row r="1442" spans="3:19" x14ac:dyDescent="0.25">
      <c r="C1442" s="115"/>
      <c r="R1442" s="116"/>
      <c r="S1442" s="117"/>
    </row>
    <row r="1443" spans="3:19" x14ac:dyDescent="0.25">
      <c r="C1443" s="115"/>
      <c r="R1443" s="116"/>
      <c r="S1443" s="117"/>
    </row>
    <row r="1444" spans="3:19" x14ac:dyDescent="0.25">
      <c r="C1444" s="115"/>
      <c r="R1444" s="116"/>
      <c r="S1444" s="117"/>
    </row>
    <row r="1445" spans="3:19" x14ac:dyDescent="0.25">
      <c r="C1445" s="115"/>
      <c r="R1445" s="116"/>
      <c r="S1445" s="117"/>
    </row>
    <row r="1446" spans="3:19" x14ac:dyDescent="0.25">
      <c r="C1446" s="115"/>
      <c r="R1446" s="116"/>
      <c r="S1446" s="117"/>
    </row>
    <row r="1447" spans="3:19" x14ac:dyDescent="0.25">
      <c r="C1447" s="115"/>
      <c r="R1447" s="116"/>
      <c r="S1447" s="117"/>
    </row>
    <row r="1448" spans="3:19" x14ac:dyDescent="0.25">
      <c r="C1448" s="115"/>
      <c r="R1448" s="116"/>
      <c r="S1448" s="117"/>
    </row>
    <row r="1449" spans="3:19" x14ac:dyDescent="0.25">
      <c r="C1449" s="115"/>
      <c r="R1449" s="116"/>
      <c r="S1449" s="117"/>
    </row>
    <row r="1450" spans="3:19" x14ac:dyDescent="0.25">
      <c r="C1450" s="115"/>
      <c r="R1450" s="116"/>
      <c r="S1450" s="117"/>
    </row>
    <row r="1451" spans="3:19" x14ac:dyDescent="0.25">
      <c r="C1451" s="115"/>
      <c r="R1451" s="116"/>
      <c r="S1451" s="117"/>
    </row>
    <row r="1452" spans="3:19" x14ac:dyDescent="0.25">
      <c r="C1452" s="115"/>
      <c r="R1452" s="116"/>
      <c r="S1452" s="117"/>
    </row>
    <row r="1453" spans="3:19" x14ac:dyDescent="0.25">
      <c r="C1453" s="115"/>
      <c r="R1453" s="116"/>
      <c r="S1453" s="117"/>
    </row>
    <row r="1454" spans="3:19" x14ac:dyDescent="0.25">
      <c r="C1454" s="115"/>
      <c r="R1454" s="116"/>
      <c r="S1454" s="117"/>
    </row>
    <row r="1455" spans="3:19" x14ac:dyDescent="0.25">
      <c r="C1455" s="115"/>
      <c r="R1455" s="116"/>
      <c r="S1455" s="117"/>
    </row>
    <row r="1456" spans="3:19" x14ac:dyDescent="0.25">
      <c r="C1456" s="115"/>
      <c r="R1456" s="116"/>
      <c r="S1456" s="117"/>
    </row>
    <row r="1457" spans="3:19" x14ac:dyDescent="0.25">
      <c r="C1457" s="115"/>
      <c r="R1457" s="116"/>
      <c r="S1457" s="117"/>
    </row>
    <row r="1458" spans="3:19" x14ac:dyDescent="0.25">
      <c r="C1458" s="115"/>
      <c r="R1458" s="116"/>
      <c r="S1458" s="117"/>
    </row>
    <row r="1459" spans="3:19" x14ac:dyDescent="0.25">
      <c r="C1459" s="115"/>
      <c r="R1459" s="116"/>
      <c r="S1459" s="117"/>
    </row>
    <row r="1460" spans="3:19" x14ac:dyDescent="0.25">
      <c r="C1460" s="115"/>
      <c r="R1460" s="116"/>
      <c r="S1460" s="117"/>
    </row>
    <row r="1461" spans="3:19" x14ac:dyDescent="0.25">
      <c r="C1461" s="115"/>
      <c r="R1461" s="116"/>
      <c r="S1461" s="117"/>
    </row>
    <row r="1462" spans="3:19" x14ac:dyDescent="0.25">
      <c r="C1462" s="115"/>
      <c r="R1462" s="116"/>
      <c r="S1462" s="117"/>
    </row>
    <row r="1463" spans="3:19" x14ac:dyDescent="0.25">
      <c r="C1463" s="115"/>
      <c r="R1463" s="116"/>
      <c r="S1463" s="117"/>
    </row>
    <row r="1464" spans="3:19" x14ac:dyDescent="0.25">
      <c r="C1464" s="115"/>
      <c r="R1464" s="116"/>
      <c r="S1464" s="117"/>
    </row>
    <row r="1465" spans="3:19" x14ac:dyDescent="0.25">
      <c r="C1465" s="115"/>
      <c r="R1465" s="116"/>
      <c r="S1465" s="117"/>
    </row>
    <row r="1466" spans="3:19" x14ac:dyDescent="0.25">
      <c r="C1466" s="115"/>
      <c r="R1466" s="116"/>
      <c r="S1466" s="117"/>
    </row>
    <row r="1467" spans="3:19" x14ac:dyDescent="0.25">
      <c r="C1467" s="115"/>
      <c r="R1467" s="116"/>
      <c r="S1467" s="117"/>
    </row>
    <row r="1468" spans="3:19" x14ac:dyDescent="0.25">
      <c r="C1468" s="115"/>
      <c r="R1468" s="116"/>
      <c r="S1468" s="117"/>
    </row>
    <row r="1469" spans="3:19" x14ac:dyDescent="0.25">
      <c r="C1469" s="115"/>
      <c r="R1469" s="116"/>
      <c r="S1469" s="117"/>
    </row>
    <row r="1470" spans="3:19" x14ac:dyDescent="0.25">
      <c r="C1470" s="115"/>
      <c r="R1470" s="116"/>
      <c r="S1470" s="117"/>
    </row>
    <row r="1471" spans="3:19" x14ac:dyDescent="0.25">
      <c r="C1471" s="115"/>
      <c r="R1471" s="116"/>
      <c r="S1471" s="117"/>
    </row>
    <row r="1472" spans="3:19" x14ac:dyDescent="0.25">
      <c r="C1472" s="115"/>
      <c r="R1472" s="116"/>
      <c r="S1472" s="117"/>
    </row>
    <row r="1473" spans="3:19" x14ac:dyDescent="0.25">
      <c r="C1473" s="115"/>
      <c r="R1473" s="116"/>
      <c r="S1473" s="117"/>
    </row>
    <row r="1474" spans="3:19" x14ac:dyDescent="0.25">
      <c r="C1474" s="115"/>
      <c r="R1474" s="116"/>
      <c r="S1474" s="117"/>
    </row>
    <row r="1475" spans="3:19" x14ac:dyDescent="0.25">
      <c r="C1475" s="115"/>
      <c r="R1475" s="116"/>
      <c r="S1475" s="117"/>
    </row>
    <row r="1476" spans="3:19" x14ac:dyDescent="0.25">
      <c r="C1476" s="115"/>
      <c r="R1476" s="116"/>
      <c r="S1476" s="117"/>
    </row>
    <row r="1477" spans="3:19" x14ac:dyDescent="0.25">
      <c r="C1477" s="115"/>
      <c r="R1477" s="116"/>
      <c r="S1477" s="117"/>
    </row>
    <row r="1478" spans="3:19" x14ac:dyDescent="0.25">
      <c r="C1478" s="115"/>
      <c r="R1478" s="116"/>
      <c r="S1478" s="117"/>
    </row>
    <row r="1479" spans="3:19" x14ac:dyDescent="0.25">
      <c r="C1479" s="115"/>
      <c r="R1479" s="116"/>
      <c r="S1479" s="117"/>
    </row>
    <row r="1480" spans="3:19" x14ac:dyDescent="0.25">
      <c r="C1480" s="115"/>
      <c r="R1480" s="116"/>
      <c r="S1480" s="117"/>
    </row>
    <row r="1481" spans="3:19" x14ac:dyDescent="0.25">
      <c r="C1481" s="115"/>
      <c r="R1481" s="116"/>
      <c r="S1481" s="117"/>
    </row>
    <row r="1482" spans="3:19" x14ac:dyDescent="0.25">
      <c r="C1482" s="115"/>
      <c r="R1482" s="116"/>
      <c r="S1482" s="117"/>
    </row>
    <row r="1483" spans="3:19" x14ac:dyDescent="0.25">
      <c r="C1483" s="115"/>
      <c r="R1483" s="116"/>
      <c r="S1483" s="117"/>
    </row>
    <row r="1484" spans="3:19" x14ac:dyDescent="0.25">
      <c r="C1484" s="115"/>
      <c r="R1484" s="116"/>
      <c r="S1484" s="117"/>
    </row>
    <row r="1485" spans="3:19" x14ac:dyDescent="0.25">
      <c r="C1485" s="115"/>
      <c r="R1485" s="116"/>
      <c r="S1485" s="117"/>
    </row>
    <row r="1486" spans="3:19" x14ac:dyDescent="0.25">
      <c r="C1486" s="115"/>
      <c r="R1486" s="116"/>
      <c r="S1486" s="117"/>
    </row>
    <row r="1487" spans="3:19" x14ac:dyDescent="0.25">
      <c r="C1487" s="115"/>
      <c r="R1487" s="116"/>
      <c r="S1487" s="117"/>
    </row>
    <row r="1488" spans="3:19" x14ac:dyDescent="0.25">
      <c r="C1488" s="115"/>
      <c r="R1488" s="116"/>
      <c r="S1488" s="117"/>
    </row>
    <row r="1489" spans="3:19" x14ac:dyDescent="0.25">
      <c r="C1489" s="115"/>
      <c r="R1489" s="116"/>
      <c r="S1489" s="117"/>
    </row>
    <row r="1490" spans="3:19" x14ac:dyDescent="0.25">
      <c r="C1490" s="115"/>
      <c r="R1490" s="116"/>
      <c r="S1490" s="117"/>
    </row>
    <row r="1491" spans="3:19" x14ac:dyDescent="0.25">
      <c r="C1491" s="115"/>
      <c r="R1491" s="116"/>
      <c r="S1491" s="117"/>
    </row>
    <row r="1492" spans="3:19" x14ac:dyDescent="0.25">
      <c r="C1492" s="115"/>
      <c r="R1492" s="116"/>
      <c r="S1492" s="117"/>
    </row>
    <row r="1493" spans="3:19" x14ac:dyDescent="0.25">
      <c r="C1493" s="115"/>
      <c r="R1493" s="116"/>
      <c r="S1493" s="117"/>
    </row>
    <row r="1494" spans="3:19" x14ac:dyDescent="0.25">
      <c r="C1494" s="115"/>
      <c r="R1494" s="116"/>
      <c r="S1494" s="117"/>
    </row>
    <row r="1495" spans="3:19" x14ac:dyDescent="0.25">
      <c r="C1495" s="115"/>
      <c r="R1495" s="116"/>
      <c r="S1495" s="117"/>
    </row>
    <row r="1496" spans="3:19" x14ac:dyDescent="0.25">
      <c r="C1496" s="115"/>
      <c r="R1496" s="116"/>
      <c r="S1496" s="117"/>
    </row>
    <row r="1497" spans="3:19" x14ac:dyDescent="0.25">
      <c r="C1497" s="115"/>
      <c r="R1497" s="116"/>
      <c r="S1497" s="117"/>
    </row>
    <row r="1498" spans="3:19" x14ac:dyDescent="0.25">
      <c r="C1498" s="115"/>
      <c r="R1498" s="116"/>
      <c r="S1498" s="117"/>
    </row>
    <row r="1499" spans="3:19" x14ac:dyDescent="0.25">
      <c r="C1499" s="115"/>
      <c r="R1499" s="116"/>
      <c r="S1499" s="117"/>
    </row>
    <row r="1500" spans="3:19" x14ac:dyDescent="0.25">
      <c r="C1500" s="115"/>
      <c r="R1500" s="116"/>
      <c r="S1500" s="117"/>
    </row>
    <row r="1501" spans="3:19" x14ac:dyDescent="0.25">
      <c r="C1501" s="115"/>
      <c r="R1501" s="116"/>
      <c r="S1501" s="117"/>
    </row>
    <row r="1502" spans="3:19" x14ac:dyDescent="0.25">
      <c r="C1502" s="115"/>
      <c r="R1502" s="116"/>
      <c r="S1502" s="117"/>
    </row>
    <row r="1503" spans="3:19" x14ac:dyDescent="0.25">
      <c r="C1503" s="115"/>
      <c r="R1503" s="116"/>
      <c r="S1503" s="117"/>
    </row>
    <row r="1504" spans="3:19" x14ac:dyDescent="0.25">
      <c r="C1504" s="115"/>
      <c r="R1504" s="116"/>
      <c r="S1504" s="117"/>
    </row>
    <row r="1505" spans="3:19" x14ac:dyDescent="0.25">
      <c r="C1505" s="115"/>
      <c r="R1505" s="116"/>
      <c r="S1505" s="117"/>
    </row>
    <row r="1506" spans="3:19" x14ac:dyDescent="0.25">
      <c r="C1506" s="115"/>
      <c r="R1506" s="116"/>
      <c r="S1506" s="117"/>
    </row>
    <row r="1507" spans="3:19" x14ac:dyDescent="0.25">
      <c r="C1507" s="115"/>
      <c r="R1507" s="116"/>
      <c r="S1507" s="117"/>
    </row>
    <row r="1508" spans="3:19" x14ac:dyDescent="0.25">
      <c r="C1508" s="115"/>
      <c r="R1508" s="116"/>
      <c r="S1508" s="117"/>
    </row>
    <row r="1509" spans="3:19" x14ac:dyDescent="0.25">
      <c r="C1509" s="115"/>
      <c r="R1509" s="116"/>
      <c r="S1509" s="117"/>
    </row>
    <row r="1510" spans="3:19" x14ac:dyDescent="0.25">
      <c r="C1510" s="115"/>
      <c r="R1510" s="116"/>
      <c r="S1510" s="117"/>
    </row>
    <row r="1511" spans="3:19" x14ac:dyDescent="0.25">
      <c r="C1511" s="115"/>
      <c r="R1511" s="116"/>
      <c r="S1511" s="117"/>
    </row>
    <row r="1512" spans="3:19" x14ac:dyDescent="0.25">
      <c r="C1512" s="115"/>
      <c r="R1512" s="116"/>
      <c r="S1512" s="117"/>
    </row>
    <row r="1513" spans="3:19" x14ac:dyDescent="0.25">
      <c r="C1513" s="115"/>
      <c r="R1513" s="116"/>
      <c r="S1513" s="117"/>
    </row>
    <row r="1514" spans="3:19" x14ac:dyDescent="0.25">
      <c r="C1514" s="115"/>
      <c r="R1514" s="116"/>
      <c r="S1514" s="117"/>
    </row>
    <row r="1515" spans="3:19" x14ac:dyDescent="0.25">
      <c r="C1515" s="115"/>
      <c r="R1515" s="116"/>
      <c r="S1515" s="117"/>
    </row>
    <row r="1516" spans="3:19" x14ac:dyDescent="0.25">
      <c r="C1516" s="115"/>
      <c r="R1516" s="116"/>
      <c r="S1516" s="117"/>
    </row>
    <row r="1517" spans="3:19" x14ac:dyDescent="0.25">
      <c r="C1517" s="115"/>
      <c r="R1517" s="116"/>
      <c r="S1517" s="117"/>
    </row>
    <row r="1518" spans="3:19" x14ac:dyDescent="0.25">
      <c r="C1518" s="115"/>
      <c r="R1518" s="116"/>
      <c r="S1518" s="117"/>
    </row>
    <row r="1519" spans="3:19" x14ac:dyDescent="0.25">
      <c r="C1519" s="115"/>
      <c r="R1519" s="116"/>
      <c r="S1519" s="117"/>
    </row>
    <row r="1520" spans="3:19" x14ac:dyDescent="0.25">
      <c r="C1520" s="115"/>
      <c r="R1520" s="116"/>
      <c r="S1520" s="117"/>
    </row>
    <row r="1521" spans="3:19" x14ac:dyDescent="0.25">
      <c r="C1521" s="115"/>
      <c r="R1521" s="116"/>
      <c r="S1521" s="117"/>
    </row>
    <row r="1522" spans="3:19" x14ac:dyDescent="0.25">
      <c r="C1522" s="115"/>
      <c r="R1522" s="116"/>
      <c r="S1522" s="117"/>
    </row>
    <row r="1523" spans="3:19" x14ac:dyDescent="0.25">
      <c r="C1523" s="115"/>
      <c r="R1523" s="116"/>
      <c r="S1523" s="117"/>
    </row>
    <row r="1524" spans="3:19" x14ac:dyDescent="0.25">
      <c r="C1524" s="115"/>
      <c r="R1524" s="116"/>
      <c r="S1524" s="117"/>
    </row>
    <row r="1525" spans="3:19" x14ac:dyDescent="0.25">
      <c r="C1525" s="115"/>
      <c r="R1525" s="116"/>
      <c r="S1525" s="117"/>
    </row>
    <row r="1526" spans="3:19" x14ac:dyDescent="0.25">
      <c r="C1526" s="115"/>
      <c r="R1526" s="116"/>
      <c r="S1526" s="117"/>
    </row>
    <row r="1527" spans="3:19" x14ac:dyDescent="0.25">
      <c r="C1527" s="115"/>
      <c r="R1527" s="116"/>
      <c r="S1527" s="117"/>
    </row>
    <row r="1528" spans="3:19" x14ac:dyDescent="0.25">
      <c r="C1528" s="115"/>
      <c r="R1528" s="116"/>
      <c r="S1528" s="117"/>
    </row>
    <row r="1529" spans="3:19" x14ac:dyDescent="0.25">
      <c r="C1529" s="115"/>
      <c r="R1529" s="116"/>
      <c r="S1529" s="117"/>
    </row>
    <row r="1530" spans="3:19" x14ac:dyDescent="0.25">
      <c r="C1530" s="115"/>
      <c r="R1530" s="116"/>
      <c r="S1530" s="117"/>
    </row>
    <row r="1531" spans="3:19" x14ac:dyDescent="0.25">
      <c r="C1531" s="115"/>
      <c r="R1531" s="116"/>
      <c r="S1531" s="117"/>
    </row>
    <row r="1532" spans="3:19" x14ac:dyDescent="0.25">
      <c r="C1532" s="115"/>
      <c r="R1532" s="116"/>
      <c r="S1532" s="117"/>
    </row>
    <row r="1533" spans="3:19" x14ac:dyDescent="0.25">
      <c r="C1533" s="115"/>
      <c r="R1533" s="116"/>
      <c r="S1533" s="117"/>
    </row>
    <row r="1534" spans="3:19" x14ac:dyDescent="0.25">
      <c r="C1534" s="115"/>
      <c r="R1534" s="116"/>
      <c r="S1534" s="117"/>
    </row>
    <row r="1535" spans="3:19" x14ac:dyDescent="0.25">
      <c r="C1535" s="115"/>
      <c r="R1535" s="116"/>
      <c r="S1535" s="117"/>
    </row>
    <row r="1536" spans="3:19" x14ac:dyDescent="0.25">
      <c r="C1536" s="115"/>
      <c r="R1536" s="116"/>
      <c r="S1536" s="117"/>
    </row>
    <row r="1537" spans="3:19" x14ac:dyDescent="0.25">
      <c r="C1537" s="115"/>
      <c r="R1537" s="116"/>
      <c r="S1537" s="117"/>
    </row>
    <row r="1538" spans="3:19" x14ac:dyDescent="0.25">
      <c r="C1538" s="115"/>
      <c r="R1538" s="116"/>
      <c r="S1538" s="117"/>
    </row>
    <row r="1539" spans="3:19" x14ac:dyDescent="0.25">
      <c r="C1539" s="115"/>
      <c r="R1539" s="116"/>
      <c r="S1539" s="117"/>
    </row>
    <row r="1540" spans="3:19" x14ac:dyDescent="0.25">
      <c r="C1540" s="115"/>
      <c r="R1540" s="116"/>
      <c r="S1540" s="117"/>
    </row>
    <row r="1541" spans="3:19" x14ac:dyDescent="0.25">
      <c r="C1541" s="115"/>
      <c r="R1541" s="116"/>
      <c r="S1541" s="117"/>
    </row>
    <row r="1542" spans="3:19" x14ac:dyDescent="0.25">
      <c r="C1542" s="115"/>
      <c r="R1542" s="116"/>
      <c r="S1542" s="117"/>
    </row>
    <row r="1543" spans="3:19" x14ac:dyDescent="0.25">
      <c r="C1543" s="115"/>
      <c r="R1543" s="116"/>
      <c r="S1543" s="117"/>
    </row>
    <row r="1544" spans="3:19" x14ac:dyDescent="0.25">
      <c r="C1544" s="115"/>
      <c r="R1544" s="116"/>
      <c r="S1544" s="117"/>
    </row>
    <row r="1545" spans="3:19" x14ac:dyDescent="0.25">
      <c r="C1545" s="115"/>
      <c r="R1545" s="116"/>
      <c r="S1545" s="117"/>
    </row>
    <row r="1546" spans="3:19" x14ac:dyDescent="0.25">
      <c r="C1546" s="115"/>
      <c r="R1546" s="116"/>
      <c r="S1546" s="117"/>
    </row>
    <row r="1547" spans="3:19" x14ac:dyDescent="0.25">
      <c r="C1547" s="115"/>
      <c r="R1547" s="116"/>
      <c r="S1547" s="117"/>
    </row>
    <row r="1548" spans="3:19" x14ac:dyDescent="0.25">
      <c r="C1548" s="115"/>
      <c r="R1548" s="116"/>
      <c r="S1548" s="117"/>
    </row>
    <row r="1549" spans="3:19" x14ac:dyDescent="0.25">
      <c r="C1549" s="115"/>
      <c r="R1549" s="116"/>
      <c r="S1549" s="117"/>
    </row>
    <row r="1550" spans="3:19" x14ac:dyDescent="0.25">
      <c r="C1550" s="115"/>
      <c r="R1550" s="116"/>
      <c r="S1550" s="117"/>
    </row>
    <row r="1551" spans="3:19" x14ac:dyDescent="0.25">
      <c r="C1551" s="115"/>
      <c r="R1551" s="116"/>
      <c r="S1551" s="117"/>
    </row>
    <row r="1552" spans="3:19" x14ac:dyDescent="0.25">
      <c r="C1552" s="115"/>
      <c r="R1552" s="116"/>
      <c r="S1552" s="117"/>
    </row>
    <row r="1553" spans="3:19" x14ac:dyDescent="0.25">
      <c r="C1553" s="115"/>
      <c r="R1553" s="116"/>
      <c r="S1553" s="117"/>
    </row>
    <row r="1554" spans="3:19" x14ac:dyDescent="0.25">
      <c r="C1554" s="115"/>
      <c r="R1554" s="116"/>
      <c r="S1554" s="117"/>
    </row>
    <row r="1555" spans="3:19" x14ac:dyDescent="0.25">
      <c r="C1555" s="115"/>
      <c r="R1555" s="116"/>
      <c r="S1555" s="117"/>
    </row>
    <row r="1556" spans="3:19" x14ac:dyDescent="0.25">
      <c r="C1556" s="115"/>
      <c r="R1556" s="116"/>
      <c r="S1556" s="117"/>
    </row>
    <row r="1557" spans="3:19" x14ac:dyDescent="0.25">
      <c r="C1557" s="115"/>
      <c r="R1557" s="116"/>
      <c r="S1557" s="117"/>
    </row>
    <row r="1558" spans="3:19" x14ac:dyDescent="0.25">
      <c r="C1558" s="115"/>
      <c r="R1558" s="116"/>
      <c r="S1558" s="117"/>
    </row>
    <row r="1559" spans="3:19" x14ac:dyDescent="0.25">
      <c r="C1559" s="115"/>
      <c r="R1559" s="116"/>
      <c r="S1559" s="117"/>
    </row>
    <row r="1560" spans="3:19" x14ac:dyDescent="0.25">
      <c r="C1560" s="115"/>
      <c r="R1560" s="116"/>
      <c r="S1560" s="117"/>
    </row>
    <row r="1561" spans="3:19" x14ac:dyDescent="0.25">
      <c r="C1561" s="115"/>
      <c r="R1561" s="116"/>
      <c r="S1561" s="117"/>
    </row>
    <row r="1562" spans="3:19" x14ac:dyDescent="0.25">
      <c r="C1562" s="115"/>
      <c r="R1562" s="116"/>
      <c r="S1562" s="117"/>
    </row>
    <row r="1563" spans="3:19" x14ac:dyDescent="0.25">
      <c r="C1563" s="115"/>
      <c r="R1563" s="116"/>
      <c r="S1563" s="117"/>
    </row>
    <row r="1564" spans="3:19" x14ac:dyDescent="0.25">
      <c r="C1564" s="115"/>
      <c r="R1564" s="116"/>
      <c r="S1564" s="117"/>
    </row>
    <row r="1565" spans="3:19" x14ac:dyDescent="0.25">
      <c r="C1565" s="115"/>
      <c r="R1565" s="116"/>
      <c r="S1565" s="117"/>
    </row>
    <row r="1566" spans="3:19" x14ac:dyDescent="0.25">
      <c r="C1566" s="115"/>
      <c r="R1566" s="116"/>
      <c r="S1566" s="117"/>
    </row>
    <row r="1567" spans="3:19" x14ac:dyDescent="0.25">
      <c r="C1567" s="115"/>
      <c r="R1567" s="116"/>
      <c r="S1567" s="117"/>
    </row>
    <row r="1568" spans="3:19" x14ac:dyDescent="0.25">
      <c r="C1568" s="115"/>
      <c r="R1568" s="116"/>
      <c r="S1568" s="117"/>
    </row>
    <row r="1569" spans="3:19" x14ac:dyDescent="0.25">
      <c r="C1569" s="115"/>
      <c r="R1569" s="116"/>
      <c r="S1569" s="117"/>
    </row>
    <row r="1570" spans="3:19" x14ac:dyDescent="0.25">
      <c r="C1570" s="115"/>
      <c r="R1570" s="116"/>
      <c r="S1570" s="117"/>
    </row>
    <row r="1571" spans="3:19" x14ac:dyDescent="0.25">
      <c r="C1571" s="115"/>
      <c r="R1571" s="116"/>
      <c r="S1571" s="117"/>
    </row>
    <row r="1572" spans="3:19" x14ac:dyDescent="0.25">
      <c r="C1572" s="115"/>
      <c r="R1572" s="116"/>
      <c r="S1572" s="117"/>
    </row>
    <row r="1573" spans="3:19" x14ac:dyDescent="0.25">
      <c r="C1573" s="115"/>
      <c r="R1573" s="116"/>
      <c r="S1573" s="117"/>
    </row>
    <row r="1574" spans="3:19" x14ac:dyDescent="0.25">
      <c r="C1574" s="115"/>
      <c r="R1574" s="116"/>
      <c r="S1574" s="117"/>
    </row>
    <row r="1575" spans="3:19" x14ac:dyDescent="0.25">
      <c r="C1575" s="115"/>
      <c r="R1575" s="116"/>
      <c r="S1575" s="117"/>
    </row>
    <row r="1576" spans="3:19" x14ac:dyDescent="0.25">
      <c r="C1576" s="115"/>
      <c r="R1576" s="116"/>
      <c r="S1576" s="117"/>
    </row>
    <row r="1577" spans="3:19" x14ac:dyDescent="0.25">
      <c r="C1577" s="115"/>
      <c r="R1577" s="116"/>
      <c r="S1577" s="117"/>
    </row>
    <row r="1578" spans="3:19" x14ac:dyDescent="0.25">
      <c r="C1578" s="115"/>
      <c r="R1578" s="116"/>
      <c r="S1578" s="117"/>
    </row>
    <row r="1579" spans="3:19" x14ac:dyDescent="0.25">
      <c r="C1579" s="115"/>
      <c r="R1579" s="116"/>
      <c r="S1579" s="117"/>
    </row>
    <row r="1580" spans="3:19" x14ac:dyDescent="0.25">
      <c r="C1580" s="115"/>
      <c r="R1580" s="116"/>
      <c r="S1580" s="117"/>
    </row>
    <row r="1581" spans="3:19" x14ac:dyDescent="0.25">
      <c r="C1581" s="115"/>
      <c r="R1581" s="116"/>
      <c r="S1581" s="117"/>
    </row>
    <row r="1582" spans="3:19" x14ac:dyDescent="0.25">
      <c r="C1582" s="115"/>
      <c r="R1582" s="116"/>
      <c r="S1582" s="117"/>
    </row>
    <row r="1583" spans="3:19" x14ac:dyDescent="0.25">
      <c r="C1583" s="115"/>
      <c r="R1583" s="116"/>
      <c r="S1583" s="117"/>
    </row>
    <row r="1584" spans="3:19" x14ac:dyDescent="0.25">
      <c r="C1584" s="115"/>
      <c r="R1584" s="116"/>
      <c r="S1584" s="117"/>
    </row>
    <row r="1585" spans="3:19" x14ac:dyDescent="0.25">
      <c r="C1585" s="115"/>
      <c r="R1585" s="116"/>
      <c r="S1585" s="117"/>
    </row>
    <row r="1586" spans="3:19" x14ac:dyDescent="0.25">
      <c r="C1586" s="115"/>
      <c r="R1586" s="116"/>
      <c r="S1586" s="117"/>
    </row>
    <row r="1587" spans="3:19" x14ac:dyDescent="0.25">
      <c r="C1587" s="115"/>
      <c r="R1587" s="116"/>
      <c r="S1587" s="117"/>
    </row>
    <row r="1588" spans="3:19" x14ac:dyDescent="0.25">
      <c r="C1588" s="115"/>
      <c r="R1588" s="116"/>
      <c r="S1588" s="117"/>
    </row>
    <row r="1589" spans="3:19" x14ac:dyDescent="0.25">
      <c r="C1589" s="115"/>
      <c r="R1589" s="116"/>
      <c r="S1589" s="117"/>
    </row>
    <row r="1590" spans="3:19" x14ac:dyDescent="0.25">
      <c r="C1590" s="115"/>
      <c r="R1590" s="116"/>
      <c r="S1590" s="117"/>
    </row>
    <row r="1591" spans="3:19" x14ac:dyDescent="0.25">
      <c r="C1591" s="115"/>
      <c r="R1591" s="116"/>
      <c r="S1591" s="117"/>
    </row>
    <row r="1592" spans="3:19" x14ac:dyDescent="0.25">
      <c r="C1592" s="115"/>
      <c r="R1592" s="116"/>
      <c r="S1592" s="117"/>
    </row>
    <row r="1593" spans="3:19" x14ac:dyDescent="0.25">
      <c r="C1593" s="115"/>
      <c r="R1593" s="116"/>
      <c r="S1593" s="117"/>
    </row>
    <row r="1594" spans="3:19" x14ac:dyDescent="0.25">
      <c r="C1594" s="115"/>
      <c r="R1594" s="116"/>
      <c r="S1594" s="117"/>
    </row>
    <row r="1595" spans="3:19" x14ac:dyDescent="0.25">
      <c r="C1595" s="115"/>
      <c r="R1595" s="116"/>
      <c r="S1595" s="117"/>
    </row>
    <row r="1596" spans="3:19" x14ac:dyDescent="0.25">
      <c r="C1596" s="115"/>
      <c r="R1596" s="116"/>
      <c r="S1596" s="117"/>
    </row>
    <row r="1597" spans="3:19" x14ac:dyDescent="0.25">
      <c r="C1597" s="115"/>
      <c r="R1597" s="116"/>
      <c r="S1597" s="117"/>
    </row>
    <row r="1598" spans="3:19" x14ac:dyDescent="0.25">
      <c r="C1598" s="115"/>
      <c r="R1598" s="116"/>
      <c r="S1598" s="117"/>
    </row>
    <row r="1599" spans="3:19" x14ac:dyDescent="0.25">
      <c r="C1599" s="115"/>
      <c r="R1599" s="116"/>
      <c r="S1599" s="117"/>
    </row>
    <row r="1600" spans="3:19" x14ac:dyDescent="0.25">
      <c r="C1600" s="115"/>
      <c r="R1600" s="116"/>
      <c r="S1600" s="117"/>
    </row>
    <row r="1601" spans="3:19" x14ac:dyDescent="0.25">
      <c r="C1601" s="115"/>
      <c r="R1601" s="116"/>
      <c r="S1601" s="117"/>
    </row>
    <row r="1602" spans="3:19" x14ac:dyDescent="0.25">
      <c r="C1602" s="115"/>
      <c r="R1602" s="116"/>
      <c r="S1602" s="117"/>
    </row>
    <row r="1603" spans="3:19" x14ac:dyDescent="0.25">
      <c r="C1603" s="115"/>
      <c r="R1603" s="116"/>
      <c r="S1603" s="117"/>
    </row>
    <row r="1604" spans="3:19" x14ac:dyDescent="0.25">
      <c r="C1604" s="115"/>
      <c r="R1604" s="116"/>
      <c r="S1604" s="117"/>
    </row>
    <row r="1605" spans="3:19" x14ac:dyDescent="0.25">
      <c r="C1605" s="115"/>
      <c r="R1605" s="116"/>
      <c r="S1605" s="117"/>
    </row>
    <row r="1606" spans="3:19" x14ac:dyDescent="0.25">
      <c r="C1606" s="115"/>
      <c r="R1606" s="116"/>
      <c r="S1606" s="117"/>
    </row>
    <row r="1607" spans="3:19" x14ac:dyDescent="0.25">
      <c r="C1607" s="115"/>
      <c r="R1607" s="116"/>
      <c r="S1607" s="117"/>
    </row>
    <row r="1608" spans="3:19" x14ac:dyDescent="0.25">
      <c r="C1608" s="115"/>
      <c r="R1608" s="116"/>
      <c r="S1608" s="117"/>
    </row>
    <row r="1609" spans="3:19" x14ac:dyDescent="0.25">
      <c r="C1609" s="115"/>
      <c r="R1609" s="116"/>
      <c r="S1609" s="117"/>
    </row>
    <row r="1610" spans="3:19" x14ac:dyDescent="0.25">
      <c r="C1610" s="115"/>
      <c r="R1610" s="116"/>
      <c r="S1610" s="117"/>
    </row>
    <row r="1611" spans="3:19" x14ac:dyDescent="0.25">
      <c r="C1611" s="115"/>
      <c r="R1611" s="116"/>
      <c r="S1611" s="117"/>
    </row>
    <row r="1612" spans="3:19" x14ac:dyDescent="0.25">
      <c r="C1612" s="115"/>
      <c r="R1612" s="116"/>
      <c r="S1612" s="117"/>
    </row>
    <row r="1613" spans="3:19" x14ac:dyDescent="0.25">
      <c r="C1613" s="115"/>
      <c r="R1613" s="116"/>
      <c r="S1613" s="117"/>
    </row>
    <row r="1614" spans="3:19" x14ac:dyDescent="0.25">
      <c r="C1614" s="115"/>
      <c r="R1614" s="116"/>
      <c r="S1614" s="117"/>
    </row>
    <row r="1615" spans="3:19" x14ac:dyDescent="0.25">
      <c r="C1615" s="115"/>
      <c r="R1615" s="116"/>
      <c r="S1615" s="117"/>
    </row>
    <row r="1616" spans="3:19" x14ac:dyDescent="0.25">
      <c r="C1616" s="115"/>
      <c r="R1616" s="116"/>
      <c r="S1616" s="117"/>
    </row>
    <row r="1617" spans="3:19" x14ac:dyDescent="0.25">
      <c r="C1617" s="115"/>
      <c r="R1617" s="116"/>
      <c r="S1617" s="117"/>
    </row>
    <row r="1618" spans="3:19" x14ac:dyDescent="0.25">
      <c r="C1618" s="115"/>
      <c r="R1618" s="116"/>
      <c r="S1618" s="117"/>
    </row>
    <row r="1619" spans="3:19" x14ac:dyDescent="0.25">
      <c r="C1619" s="115"/>
      <c r="R1619" s="116"/>
      <c r="S1619" s="117"/>
    </row>
    <row r="1620" spans="3:19" x14ac:dyDescent="0.25">
      <c r="C1620" s="115"/>
      <c r="R1620" s="116"/>
      <c r="S1620" s="117"/>
    </row>
    <row r="1621" spans="3:19" x14ac:dyDescent="0.25">
      <c r="C1621" s="115"/>
      <c r="R1621" s="116"/>
      <c r="S1621" s="117"/>
    </row>
    <row r="1622" spans="3:19" x14ac:dyDescent="0.25">
      <c r="C1622" s="115"/>
      <c r="R1622" s="116"/>
      <c r="S1622" s="117"/>
    </row>
    <row r="1623" spans="3:19" x14ac:dyDescent="0.25">
      <c r="C1623" s="115"/>
      <c r="R1623" s="116"/>
      <c r="S1623" s="117"/>
    </row>
    <row r="1624" spans="3:19" x14ac:dyDescent="0.25">
      <c r="C1624" s="115"/>
      <c r="R1624" s="116"/>
      <c r="S1624" s="117"/>
    </row>
    <row r="1625" spans="3:19" x14ac:dyDescent="0.25">
      <c r="C1625" s="115"/>
      <c r="R1625" s="116"/>
      <c r="S1625" s="117"/>
    </row>
    <row r="1626" spans="3:19" x14ac:dyDescent="0.25">
      <c r="C1626" s="115"/>
      <c r="R1626" s="116"/>
      <c r="S1626" s="117"/>
    </row>
    <row r="1627" spans="3:19" x14ac:dyDescent="0.25">
      <c r="C1627" s="115"/>
      <c r="R1627" s="116"/>
      <c r="S1627" s="117"/>
    </row>
    <row r="1628" spans="3:19" x14ac:dyDescent="0.25">
      <c r="C1628" s="115"/>
      <c r="R1628" s="116"/>
      <c r="S1628" s="117"/>
    </row>
    <row r="1629" spans="3:19" x14ac:dyDescent="0.25">
      <c r="C1629" s="115"/>
      <c r="R1629" s="116"/>
      <c r="S1629" s="117"/>
    </row>
    <row r="1630" spans="3:19" x14ac:dyDescent="0.25">
      <c r="C1630" s="115"/>
      <c r="R1630" s="116"/>
      <c r="S1630" s="117"/>
    </row>
    <row r="1631" spans="3:19" x14ac:dyDescent="0.25">
      <c r="C1631" s="115"/>
      <c r="R1631" s="116"/>
      <c r="S1631" s="117"/>
    </row>
    <row r="1632" spans="3:19" x14ac:dyDescent="0.25">
      <c r="C1632" s="115"/>
      <c r="R1632" s="116"/>
      <c r="S1632" s="117"/>
    </row>
    <row r="1633" spans="3:19" x14ac:dyDescent="0.25">
      <c r="C1633" s="115"/>
      <c r="R1633" s="116"/>
      <c r="S1633" s="117"/>
    </row>
    <row r="1634" spans="3:19" x14ac:dyDescent="0.25">
      <c r="C1634" s="115"/>
      <c r="R1634" s="116"/>
      <c r="S1634" s="117"/>
    </row>
    <row r="1635" spans="3:19" x14ac:dyDescent="0.25">
      <c r="C1635" s="115"/>
      <c r="R1635" s="116"/>
      <c r="S1635" s="117"/>
    </row>
    <row r="1636" spans="3:19" x14ac:dyDescent="0.25">
      <c r="C1636" s="115"/>
      <c r="R1636" s="116"/>
      <c r="S1636" s="117"/>
    </row>
    <row r="1637" spans="3:19" x14ac:dyDescent="0.25">
      <c r="C1637" s="115"/>
      <c r="R1637" s="116"/>
      <c r="S1637" s="117"/>
    </row>
    <row r="1638" spans="3:19" x14ac:dyDescent="0.25">
      <c r="C1638" s="115"/>
      <c r="R1638" s="116"/>
      <c r="S1638" s="117"/>
    </row>
    <row r="1639" spans="3:19" x14ac:dyDescent="0.25">
      <c r="C1639" s="115"/>
      <c r="R1639" s="116"/>
      <c r="S1639" s="117"/>
    </row>
    <row r="1640" spans="3:19" x14ac:dyDescent="0.25">
      <c r="C1640" s="115"/>
      <c r="R1640" s="116"/>
      <c r="S1640" s="117"/>
    </row>
    <row r="1641" spans="3:19" x14ac:dyDescent="0.25">
      <c r="C1641" s="115"/>
      <c r="R1641" s="116"/>
      <c r="S1641" s="117"/>
    </row>
    <row r="1642" spans="3:19" x14ac:dyDescent="0.25">
      <c r="C1642" s="115"/>
      <c r="R1642" s="116"/>
      <c r="S1642" s="117"/>
    </row>
    <row r="1643" spans="3:19" x14ac:dyDescent="0.25">
      <c r="C1643" s="115"/>
      <c r="R1643" s="116"/>
      <c r="S1643" s="117"/>
    </row>
    <row r="1644" spans="3:19" x14ac:dyDescent="0.25">
      <c r="C1644" s="115"/>
      <c r="R1644" s="116"/>
      <c r="S1644" s="117"/>
    </row>
    <row r="1645" spans="3:19" x14ac:dyDescent="0.25">
      <c r="C1645" s="115"/>
      <c r="R1645" s="116"/>
      <c r="S1645" s="117"/>
    </row>
    <row r="1646" spans="3:19" x14ac:dyDescent="0.25">
      <c r="C1646" s="115"/>
      <c r="R1646" s="116"/>
      <c r="S1646" s="117"/>
    </row>
    <row r="1647" spans="3:19" x14ac:dyDescent="0.25">
      <c r="C1647" s="115"/>
      <c r="R1647" s="116"/>
      <c r="S1647" s="117"/>
    </row>
    <row r="1648" spans="3:19" x14ac:dyDescent="0.25">
      <c r="C1648" s="115"/>
      <c r="R1648" s="116"/>
      <c r="S1648" s="117"/>
    </row>
    <row r="1649" spans="3:19" x14ac:dyDescent="0.25">
      <c r="C1649" s="115"/>
      <c r="R1649" s="116"/>
      <c r="S1649" s="117"/>
    </row>
    <row r="1650" spans="3:19" x14ac:dyDescent="0.25">
      <c r="C1650" s="115"/>
      <c r="R1650" s="116"/>
      <c r="S1650" s="117"/>
    </row>
    <row r="1651" spans="3:19" x14ac:dyDescent="0.25">
      <c r="C1651" s="115"/>
      <c r="R1651" s="116"/>
      <c r="S1651" s="117"/>
    </row>
    <row r="1652" spans="3:19" x14ac:dyDescent="0.25">
      <c r="C1652" s="115"/>
      <c r="R1652" s="116"/>
      <c r="S1652" s="117"/>
    </row>
    <row r="1653" spans="3:19" x14ac:dyDescent="0.25">
      <c r="C1653" s="115"/>
      <c r="R1653" s="116"/>
      <c r="S1653" s="117"/>
    </row>
    <row r="1654" spans="3:19" x14ac:dyDescent="0.25">
      <c r="C1654" s="115"/>
      <c r="R1654" s="116"/>
      <c r="S1654" s="117"/>
    </row>
    <row r="1655" spans="3:19" x14ac:dyDescent="0.25">
      <c r="C1655" s="115"/>
      <c r="R1655" s="116"/>
      <c r="S1655" s="117"/>
    </row>
    <row r="1656" spans="3:19" x14ac:dyDescent="0.25">
      <c r="C1656" s="115"/>
      <c r="R1656" s="116"/>
      <c r="S1656" s="117"/>
    </row>
    <row r="1657" spans="3:19" x14ac:dyDescent="0.25">
      <c r="C1657" s="115"/>
      <c r="R1657" s="116"/>
      <c r="S1657" s="117"/>
    </row>
    <row r="1658" spans="3:19" x14ac:dyDescent="0.25">
      <c r="C1658" s="115"/>
      <c r="R1658" s="116"/>
      <c r="S1658" s="117"/>
    </row>
    <row r="1659" spans="3:19" x14ac:dyDescent="0.25">
      <c r="C1659" s="115"/>
      <c r="R1659" s="116"/>
      <c r="S1659" s="117"/>
    </row>
    <row r="1660" spans="3:19" x14ac:dyDescent="0.25">
      <c r="C1660" s="115"/>
      <c r="R1660" s="116"/>
      <c r="S1660" s="117"/>
    </row>
    <row r="1661" spans="3:19" x14ac:dyDescent="0.25">
      <c r="C1661" s="115"/>
      <c r="R1661" s="116"/>
      <c r="S1661" s="117"/>
    </row>
    <row r="1662" spans="3:19" x14ac:dyDescent="0.25">
      <c r="C1662" s="115"/>
      <c r="R1662" s="116"/>
      <c r="S1662" s="117"/>
    </row>
    <row r="1663" spans="3:19" x14ac:dyDescent="0.25">
      <c r="C1663" s="115"/>
      <c r="R1663" s="116"/>
      <c r="S1663" s="117"/>
    </row>
    <row r="1664" spans="3:19" x14ac:dyDescent="0.25">
      <c r="C1664" s="115"/>
      <c r="R1664" s="116"/>
      <c r="S1664" s="117"/>
    </row>
    <row r="1665" spans="3:19" x14ac:dyDescent="0.25">
      <c r="C1665" s="115"/>
      <c r="R1665" s="116"/>
      <c r="S1665" s="117"/>
    </row>
    <row r="1666" spans="3:19" x14ac:dyDescent="0.25">
      <c r="C1666" s="115"/>
      <c r="R1666" s="116"/>
      <c r="S1666" s="117"/>
    </row>
    <row r="1667" spans="3:19" x14ac:dyDescent="0.25">
      <c r="C1667" s="115"/>
      <c r="R1667" s="116"/>
      <c r="S1667" s="117"/>
    </row>
    <row r="1668" spans="3:19" x14ac:dyDescent="0.25">
      <c r="C1668" s="115"/>
      <c r="R1668" s="116"/>
      <c r="S1668" s="117"/>
    </row>
    <row r="1669" spans="3:19" x14ac:dyDescent="0.25">
      <c r="C1669" s="115"/>
      <c r="R1669" s="116"/>
      <c r="S1669" s="117"/>
    </row>
    <row r="1670" spans="3:19" x14ac:dyDescent="0.25">
      <c r="C1670" s="115"/>
      <c r="R1670" s="116"/>
      <c r="S1670" s="117"/>
    </row>
    <row r="1671" spans="3:19" x14ac:dyDescent="0.25">
      <c r="C1671" s="115"/>
      <c r="R1671" s="116"/>
      <c r="S1671" s="117"/>
    </row>
    <row r="1672" spans="3:19" x14ac:dyDescent="0.25">
      <c r="C1672" s="115"/>
      <c r="R1672" s="116"/>
      <c r="S1672" s="117"/>
    </row>
    <row r="1673" spans="3:19" x14ac:dyDescent="0.25">
      <c r="C1673" s="115"/>
      <c r="R1673" s="116"/>
      <c r="S1673" s="117"/>
    </row>
    <row r="1674" spans="3:19" x14ac:dyDescent="0.25">
      <c r="C1674" s="115"/>
      <c r="R1674" s="116"/>
      <c r="S1674" s="117"/>
    </row>
    <row r="1675" spans="3:19" x14ac:dyDescent="0.25">
      <c r="C1675" s="115"/>
      <c r="R1675" s="116"/>
      <c r="S1675" s="117"/>
    </row>
    <row r="1676" spans="3:19" x14ac:dyDescent="0.25">
      <c r="C1676" s="115"/>
      <c r="R1676" s="116"/>
      <c r="S1676" s="117"/>
    </row>
    <row r="1677" spans="3:19" x14ac:dyDescent="0.25">
      <c r="C1677" s="115"/>
      <c r="R1677" s="116"/>
      <c r="S1677" s="117"/>
    </row>
    <row r="1678" spans="3:19" x14ac:dyDescent="0.25">
      <c r="C1678" s="115"/>
      <c r="R1678" s="116"/>
      <c r="S1678" s="117"/>
    </row>
    <row r="1679" spans="3:19" x14ac:dyDescent="0.25">
      <c r="C1679" s="115"/>
      <c r="R1679" s="116"/>
      <c r="S1679" s="117"/>
    </row>
    <row r="1680" spans="3:19" x14ac:dyDescent="0.25">
      <c r="C1680" s="115"/>
      <c r="R1680" s="116"/>
      <c r="S1680" s="117"/>
    </row>
    <row r="1681" spans="3:19" x14ac:dyDescent="0.25">
      <c r="C1681" s="115"/>
      <c r="R1681" s="116"/>
      <c r="S1681" s="117"/>
    </row>
    <row r="1682" spans="3:19" x14ac:dyDescent="0.25">
      <c r="C1682" s="115"/>
      <c r="R1682" s="116"/>
      <c r="S1682" s="117"/>
    </row>
    <row r="1683" spans="3:19" x14ac:dyDescent="0.25">
      <c r="C1683" s="115"/>
      <c r="R1683" s="116"/>
      <c r="S1683" s="117"/>
    </row>
    <row r="1684" spans="3:19" x14ac:dyDescent="0.25">
      <c r="C1684" s="115"/>
      <c r="R1684" s="116"/>
      <c r="S1684" s="117"/>
    </row>
    <row r="1685" spans="3:19" x14ac:dyDescent="0.25">
      <c r="C1685" s="115"/>
      <c r="R1685" s="116"/>
      <c r="S1685" s="117"/>
    </row>
    <row r="1686" spans="3:19" x14ac:dyDescent="0.25">
      <c r="C1686" s="115"/>
      <c r="R1686" s="116"/>
      <c r="S1686" s="117"/>
    </row>
    <row r="1687" spans="3:19" x14ac:dyDescent="0.25">
      <c r="C1687" s="115"/>
      <c r="R1687" s="116"/>
      <c r="S1687" s="117"/>
    </row>
    <row r="1688" spans="3:19" x14ac:dyDescent="0.25">
      <c r="C1688" s="115"/>
      <c r="R1688" s="116"/>
      <c r="S1688" s="117"/>
    </row>
    <row r="1689" spans="3:19" x14ac:dyDescent="0.25">
      <c r="C1689" s="115"/>
      <c r="R1689" s="116"/>
      <c r="S1689" s="117"/>
    </row>
    <row r="1690" spans="3:19" x14ac:dyDescent="0.25">
      <c r="C1690" s="115"/>
      <c r="R1690" s="116"/>
      <c r="S1690" s="117"/>
    </row>
    <row r="1691" spans="3:19" x14ac:dyDescent="0.25">
      <c r="C1691" s="115"/>
      <c r="R1691" s="116"/>
      <c r="S1691" s="117"/>
    </row>
    <row r="1692" spans="3:19" x14ac:dyDescent="0.25">
      <c r="C1692" s="115"/>
      <c r="R1692" s="116"/>
      <c r="S1692" s="117"/>
    </row>
    <row r="1693" spans="3:19" x14ac:dyDescent="0.25">
      <c r="C1693" s="115"/>
      <c r="R1693" s="116"/>
      <c r="S1693" s="117"/>
    </row>
    <row r="1694" spans="3:19" x14ac:dyDescent="0.25">
      <c r="C1694" s="115"/>
      <c r="R1694" s="116"/>
      <c r="S1694" s="117"/>
    </row>
    <row r="1695" spans="3:19" x14ac:dyDescent="0.25">
      <c r="C1695" s="115"/>
      <c r="R1695" s="116"/>
      <c r="S1695" s="117"/>
    </row>
    <row r="1696" spans="3:19" x14ac:dyDescent="0.25">
      <c r="C1696" s="115"/>
      <c r="R1696" s="116"/>
      <c r="S1696" s="117"/>
    </row>
    <row r="1697" spans="3:19" x14ac:dyDescent="0.25">
      <c r="C1697" s="115"/>
      <c r="R1697" s="116"/>
      <c r="S1697" s="117"/>
    </row>
    <row r="1698" spans="3:19" x14ac:dyDescent="0.25">
      <c r="C1698" s="115"/>
      <c r="R1698" s="116"/>
      <c r="S1698" s="117"/>
    </row>
    <row r="1699" spans="3:19" x14ac:dyDescent="0.25">
      <c r="C1699" s="115"/>
      <c r="R1699" s="116"/>
      <c r="S1699" s="117"/>
    </row>
    <row r="1700" spans="3:19" x14ac:dyDescent="0.25">
      <c r="C1700" s="115"/>
      <c r="R1700" s="116"/>
      <c r="S1700" s="117"/>
    </row>
    <row r="1701" spans="3:19" x14ac:dyDescent="0.25">
      <c r="C1701" s="115"/>
      <c r="R1701" s="116"/>
      <c r="S1701" s="117"/>
    </row>
    <row r="1702" spans="3:19" x14ac:dyDescent="0.25">
      <c r="C1702" s="115"/>
      <c r="R1702" s="116"/>
      <c r="S1702" s="117"/>
    </row>
    <row r="1703" spans="3:19" x14ac:dyDescent="0.25">
      <c r="C1703" s="115"/>
      <c r="R1703" s="116"/>
      <c r="S1703" s="117"/>
    </row>
    <row r="1704" spans="3:19" x14ac:dyDescent="0.25">
      <c r="C1704" s="115"/>
      <c r="R1704" s="116"/>
      <c r="S1704" s="117"/>
    </row>
    <row r="1705" spans="3:19" x14ac:dyDescent="0.25">
      <c r="C1705" s="115"/>
      <c r="R1705" s="116"/>
      <c r="S1705" s="117"/>
    </row>
    <row r="1706" spans="3:19" x14ac:dyDescent="0.25">
      <c r="C1706" s="115"/>
      <c r="R1706" s="116"/>
      <c r="S1706" s="117"/>
    </row>
    <row r="1707" spans="3:19" x14ac:dyDescent="0.25">
      <c r="C1707" s="115"/>
      <c r="R1707" s="116"/>
      <c r="S1707" s="117"/>
    </row>
    <row r="1708" spans="3:19" x14ac:dyDescent="0.25">
      <c r="C1708" s="115"/>
      <c r="R1708" s="116"/>
      <c r="S1708" s="117"/>
    </row>
    <row r="1709" spans="3:19" x14ac:dyDescent="0.25">
      <c r="C1709" s="115"/>
      <c r="R1709" s="116"/>
      <c r="S1709" s="117"/>
    </row>
    <row r="1710" spans="3:19" x14ac:dyDescent="0.25">
      <c r="C1710" s="115"/>
      <c r="R1710" s="116"/>
      <c r="S1710" s="117"/>
    </row>
    <row r="1711" spans="3:19" x14ac:dyDescent="0.25">
      <c r="C1711" s="115"/>
      <c r="R1711" s="116"/>
      <c r="S1711" s="117"/>
    </row>
    <row r="1712" spans="3:19" x14ac:dyDescent="0.25">
      <c r="C1712" s="115"/>
      <c r="R1712" s="116"/>
      <c r="S1712" s="117"/>
    </row>
    <row r="1713" spans="3:19" x14ac:dyDescent="0.25">
      <c r="C1713" s="115"/>
      <c r="R1713" s="116"/>
      <c r="S1713" s="117"/>
    </row>
    <row r="1714" spans="3:19" x14ac:dyDescent="0.25">
      <c r="C1714" s="115"/>
      <c r="R1714" s="116"/>
      <c r="S1714" s="117"/>
    </row>
    <row r="1715" spans="3:19" x14ac:dyDescent="0.25">
      <c r="C1715" s="115"/>
      <c r="R1715" s="116"/>
      <c r="S1715" s="117"/>
    </row>
    <row r="1716" spans="3:19" x14ac:dyDescent="0.25">
      <c r="C1716" s="115"/>
      <c r="R1716" s="116"/>
      <c r="S1716" s="117"/>
    </row>
    <row r="1717" spans="3:19" x14ac:dyDescent="0.25">
      <c r="C1717" s="115"/>
      <c r="R1717" s="116"/>
      <c r="S1717" s="117"/>
    </row>
    <row r="1718" spans="3:19" x14ac:dyDescent="0.25">
      <c r="C1718" s="115"/>
      <c r="R1718" s="116"/>
      <c r="S1718" s="117"/>
    </row>
    <row r="1719" spans="3:19" x14ac:dyDescent="0.25">
      <c r="C1719" s="115"/>
      <c r="R1719" s="116"/>
      <c r="S1719" s="117"/>
    </row>
    <row r="1720" spans="3:19" x14ac:dyDescent="0.25">
      <c r="C1720" s="115"/>
      <c r="R1720" s="116"/>
      <c r="S1720" s="117"/>
    </row>
    <row r="1721" spans="3:19" x14ac:dyDescent="0.25">
      <c r="C1721" s="115"/>
      <c r="R1721" s="116"/>
      <c r="S1721" s="117"/>
    </row>
    <row r="1722" spans="3:19" x14ac:dyDescent="0.25">
      <c r="C1722" s="115"/>
      <c r="R1722" s="116"/>
      <c r="S1722" s="117"/>
    </row>
    <row r="1723" spans="3:19" x14ac:dyDescent="0.25">
      <c r="C1723" s="115"/>
      <c r="R1723" s="116"/>
      <c r="S1723" s="117"/>
    </row>
    <row r="1724" spans="3:19" x14ac:dyDescent="0.25">
      <c r="C1724" s="115"/>
      <c r="R1724" s="116"/>
      <c r="S1724" s="117"/>
    </row>
    <row r="1725" spans="3:19" x14ac:dyDescent="0.25">
      <c r="C1725" s="115"/>
      <c r="R1725" s="116"/>
      <c r="S1725" s="117"/>
    </row>
    <row r="1726" spans="3:19" x14ac:dyDescent="0.25">
      <c r="C1726" s="115"/>
      <c r="R1726" s="116"/>
      <c r="S1726" s="117"/>
    </row>
    <row r="1727" spans="3:19" x14ac:dyDescent="0.25">
      <c r="C1727" s="115"/>
      <c r="R1727" s="116"/>
      <c r="S1727" s="117"/>
    </row>
    <row r="1728" spans="3:19" x14ac:dyDescent="0.25">
      <c r="C1728" s="115"/>
      <c r="R1728" s="116"/>
      <c r="S1728" s="117"/>
    </row>
    <row r="1729" spans="3:19" x14ac:dyDescent="0.25">
      <c r="C1729" s="115"/>
      <c r="R1729" s="116"/>
      <c r="S1729" s="117"/>
    </row>
    <row r="1730" spans="3:19" x14ac:dyDescent="0.25">
      <c r="C1730" s="115"/>
      <c r="R1730" s="116"/>
      <c r="S1730" s="117"/>
    </row>
    <row r="1731" spans="3:19" x14ac:dyDescent="0.25">
      <c r="C1731" s="115"/>
      <c r="R1731" s="116"/>
      <c r="S1731" s="117"/>
    </row>
    <row r="1732" spans="3:19" x14ac:dyDescent="0.25">
      <c r="C1732" s="115"/>
      <c r="R1732" s="116"/>
      <c r="S1732" s="117"/>
    </row>
    <row r="1733" spans="3:19" x14ac:dyDescent="0.25">
      <c r="C1733" s="115"/>
      <c r="R1733" s="116"/>
      <c r="S1733" s="117"/>
    </row>
    <row r="1734" spans="3:19" x14ac:dyDescent="0.25">
      <c r="C1734" s="115"/>
      <c r="R1734" s="116"/>
      <c r="S1734" s="117"/>
    </row>
    <row r="1735" spans="3:19" x14ac:dyDescent="0.25">
      <c r="C1735" s="115"/>
      <c r="R1735" s="116"/>
      <c r="S1735" s="117"/>
    </row>
    <row r="1736" spans="3:19" x14ac:dyDescent="0.25">
      <c r="C1736" s="115"/>
      <c r="R1736" s="116"/>
      <c r="S1736" s="117"/>
    </row>
    <row r="1737" spans="3:19" x14ac:dyDescent="0.25">
      <c r="C1737" s="115"/>
      <c r="R1737" s="116"/>
      <c r="S1737" s="117"/>
    </row>
    <row r="1738" spans="3:19" x14ac:dyDescent="0.25">
      <c r="C1738" s="115"/>
      <c r="R1738" s="116"/>
      <c r="S1738" s="117"/>
    </row>
    <row r="1739" spans="3:19" x14ac:dyDescent="0.25">
      <c r="C1739" s="115"/>
      <c r="R1739" s="116"/>
      <c r="S1739" s="117"/>
    </row>
    <row r="1740" spans="3:19" x14ac:dyDescent="0.25">
      <c r="C1740" s="115"/>
      <c r="R1740" s="116"/>
      <c r="S1740" s="117"/>
    </row>
    <row r="1741" spans="3:19" x14ac:dyDescent="0.25">
      <c r="C1741" s="115"/>
      <c r="R1741" s="116"/>
      <c r="S1741" s="117"/>
    </row>
    <row r="1742" spans="3:19" x14ac:dyDescent="0.25">
      <c r="C1742" s="115"/>
      <c r="R1742" s="116"/>
      <c r="S1742" s="117"/>
    </row>
    <row r="1743" spans="3:19" x14ac:dyDescent="0.25">
      <c r="C1743" s="115"/>
      <c r="R1743" s="116"/>
      <c r="S1743" s="117"/>
    </row>
    <row r="1744" spans="3:19" x14ac:dyDescent="0.25">
      <c r="C1744" s="115"/>
      <c r="R1744" s="116"/>
      <c r="S1744" s="117"/>
    </row>
    <row r="1745" spans="3:19" x14ac:dyDescent="0.25">
      <c r="C1745" s="115"/>
      <c r="R1745" s="116"/>
      <c r="S1745" s="117"/>
    </row>
    <row r="1746" spans="3:19" x14ac:dyDescent="0.25">
      <c r="C1746" s="115"/>
      <c r="R1746" s="116"/>
      <c r="S1746" s="117"/>
    </row>
    <row r="1747" spans="3:19" x14ac:dyDescent="0.25">
      <c r="C1747" s="115"/>
      <c r="R1747" s="116"/>
      <c r="S1747" s="117"/>
    </row>
    <row r="1748" spans="3:19" x14ac:dyDescent="0.25">
      <c r="C1748" s="115"/>
      <c r="R1748" s="116"/>
      <c r="S1748" s="117"/>
    </row>
    <row r="1749" spans="3:19" x14ac:dyDescent="0.25">
      <c r="C1749" s="115"/>
      <c r="R1749" s="116"/>
      <c r="S1749" s="117"/>
    </row>
    <row r="1750" spans="3:19" x14ac:dyDescent="0.25">
      <c r="C1750" s="115"/>
      <c r="R1750" s="116"/>
      <c r="S1750" s="117"/>
    </row>
    <row r="1751" spans="3:19" x14ac:dyDescent="0.25">
      <c r="C1751" s="115"/>
      <c r="R1751" s="116"/>
      <c r="S1751" s="117"/>
    </row>
    <row r="1752" spans="3:19" x14ac:dyDescent="0.25">
      <c r="C1752" s="115"/>
      <c r="R1752" s="116"/>
      <c r="S1752" s="117"/>
    </row>
    <row r="1753" spans="3:19" x14ac:dyDescent="0.25">
      <c r="C1753" s="115"/>
      <c r="R1753" s="116"/>
      <c r="S1753" s="117"/>
    </row>
    <row r="1754" spans="3:19" x14ac:dyDescent="0.25">
      <c r="C1754" s="115"/>
      <c r="R1754" s="116"/>
      <c r="S1754" s="117"/>
    </row>
    <row r="1755" spans="3:19" x14ac:dyDescent="0.25">
      <c r="C1755" s="115"/>
      <c r="R1755" s="116"/>
      <c r="S1755" s="117"/>
    </row>
    <row r="1756" spans="3:19" x14ac:dyDescent="0.25">
      <c r="C1756" s="115"/>
      <c r="R1756" s="116"/>
      <c r="S1756" s="117"/>
    </row>
    <row r="1757" spans="3:19" x14ac:dyDescent="0.25">
      <c r="C1757" s="115"/>
      <c r="R1757" s="116"/>
      <c r="S1757" s="117"/>
    </row>
    <row r="1758" spans="3:19" x14ac:dyDescent="0.25">
      <c r="C1758" s="115"/>
      <c r="R1758" s="116"/>
      <c r="S1758" s="117"/>
    </row>
    <row r="1759" spans="3:19" x14ac:dyDescent="0.25">
      <c r="C1759" s="115"/>
      <c r="R1759" s="116"/>
      <c r="S1759" s="117"/>
    </row>
    <row r="1760" spans="3:19" x14ac:dyDescent="0.25">
      <c r="C1760" s="115"/>
      <c r="R1760" s="116"/>
      <c r="S1760" s="117"/>
    </row>
    <row r="1761" spans="3:19" x14ac:dyDescent="0.25">
      <c r="C1761" s="115"/>
      <c r="R1761" s="116"/>
      <c r="S1761" s="117"/>
    </row>
    <row r="1762" spans="3:19" x14ac:dyDescent="0.25">
      <c r="C1762" s="115"/>
      <c r="R1762" s="116"/>
      <c r="S1762" s="117"/>
    </row>
    <row r="1763" spans="3:19" x14ac:dyDescent="0.25">
      <c r="C1763" s="115"/>
      <c r="R1763" s="116"/>
      <c r="S1763" s="117"/>
    </row>
    <row r="1764" spans="3:19" x14ac:dyDescent="0.25">
      <c r="C1764" s="115"/>
      <c r="R1764" s="116"/>
      <c r="S1764" s="117"/>
    </row>
    <row r="1765" spans="3:19" x14ac:dyDescent="0.25">
      <c r="C1765" s="115"/>
      <c r="R1765" s="116"/>
      <c r="S1765" s="117"/>
    </row>
    <row r="1766" spans="3:19" x14ac:dyDescent="0.25">
      <c r="C1766" s="115"/>
      <c r="R1766" s="116"/>
      <c r="S1766" s="117"/>
    </row>
    <row r="1767" spans="3:19" x14ac:dyDescent="0.25">
      <c r="C1767" s="115"/>
      <c r="R1767" s="116"/>
      <c r="S1767" s="117"/>
    </row>
    <row r="1768" spans="3:19" x14ac:dyDescent="0.25">
      <c r="C1768" s="115"/>
      <c r="R1768" s="116"/>
      <c r="S1768" s="117"/>
    </row>
    <row r="1769" spans="3:19" x14ac:dyDescent="0.25">
      <c r="C1769" s="115"/>
      <c r="R1769" s="116"/>
      <c r="S1769" s="117"/>
    </row>
    <row r="1770" spans="3:19" x14ac:dyDescent="0.25">
      <c r="C1770" s="115"/>
      <c r="R1770" s="116"/>
      <c r="S1770" s="117"/>
    </row>
    <row r="1771" spans="3:19" x14ac:dyDescent="0.25">
      <c r="C1771" s="115"/>
      <c r="R1771" s="116"/>
      <c r="S1771" s="117"/>
    </row>
    <row r="1772" spans="3:19" x14ac:dyDescent="0.25">
      <c r="C1772" s="115"/>
      <c r="R1772" s="116"/>
      <c r="S1772" s="117"/>
    </row>
    <row r="1773" spans="3:19" x14ac:dyDescent="0.25">
      <c r="C1773" s="115"/>
      <c r="R1773" s="116"/>
      <c r="S1773" s="117"/>
    </row>
    <row r="1774" spans="3:19" x14ac:dyDescent="0.25">
      <c r="C1774" s="115"/>
      <c r="R1774" s="116"/>
      <c r="S1774" s="117"/>
    </row>
    <row r="1775" spans="3:19" x14ac:dyDescent="0.25">
      <c r="C1775" s="115"/>
      <c r="R1775" s="116"/>
      <c r="S1775" s="117"/>
    </row>
    <row r="1776" spans="3:19" x14ac:dyDescent="0.25">
      <c r="C1776" s="115"/>
      <c r="R1776" s="116"/>
      <c r="S1776" s="117"/>
    </row>
    <row r="1777" spans="3:19" x14ac:dyDescent="0.25">
      <c r="C1777" s="115"/>
      <c r="R1777" s="116"/>
      <c r="S1777" s="117"/>
    </row>
    <row r="1778" spans="3:19" x14ac:dyDescent="0.25">
      <c r="C1778" s="115"/>
      <c r="R1778" s="116"/>
      <c r="S1778" s="117"/>
    </row>
    <row r="1779" spans="3:19" x14ac:dyDescent="0.25">
      <c r="C1779" s="115"/>
      <c r="R1779" s="116"/>
      <c r="S1779" s="117"/>
    </row>
    <row r="1780" spans="3:19" x14ac:dyDescent="0.25">
      <c r="C1780" s="115"/>
      <c r="R1780" s="116"/>
      <c r="S1780" s="117"/>
    </row>
    <row r="1781" spans="3:19" x14ac:dyDescent="0.25">
      <c r="C1781" s="115"/>
      <c r="R1781" s="116"/>
      <c r="S1781" s="117"/>
    </row>
    <row r="1782" spans="3:19" x14ac:dyDescent="0.25">
      <c r="C1782" s="115"/>
      <c r="R1782" s="116"/>
      <c r="S1782" s="117"/>
    </row>
    <row r="1783" spans="3:19" x14ac:dyDescent="0.25">
      <c r="C1783" s="115"/>
      <c r="R1783" s="116"/>
      <c r="S1783" s="117"/>
    </row>
    <row r="1784" spans="3:19" x14ac:dyDescent="0.25">
      <c r="C1784" s="115"/>
      <c r="R1784" s="116"/>
      <c r="S1784" s="117"/>
    </row>
    <row r="1785" spans="3:19" x14ac:dyDescent="0.25">
      <c r="C1785" s="115"/>
      <c r="R1785" s="116"/>
      <c r="S1785" s="117"/>
    </row>
    <row r="1786" spans="3:19" x14ac:dyDescent="0.25">
      <c r="C1786" s="115"/>
      <c r="R1786" s="116"/>
      <c r="S1786" s="117"/>
    </row>
    <row r="1787" spans="3:19" x14ac:dyDescent="0.25">
      <c r="C1787" s="115"/>
      <c r="R1787" s="116"/>
      <c r="S1787" s="117"/>
    </row>
    <row r="1788" spans="3:19" x14ac:dyDescent="0.25">
      <c r="C1788" s="115"/>
      <c r="R1788" s="116"/>
      <c r="S1788" s="117"/>
    </row>
    <row r="1789" spans="3:19" x14ac:dyDescent="0.25">
      <c r="C1789" s="115"/>
      <c r="R1789" s="116"/>
      <c r="S1789" s="117"/>
    </row>
    <row r="1790" spans="3:19" x14ac:dyDescent="0.25">
      <c r="C1790" s="115"/>
      <c r="R1790" s="116"/>
      <c r="S1790" s="117"/>
    </row>
    <row r="1791" spans="3:19" x14ac:dyDescent="0.25">
      <c r="C1791" s="115"/>
      <c r="R1791" s="116"/>
      <c r="S1791" s="117"/>
    </row>
    <row r="1792" spans="3:19" x14ac:dyDescent="0.25">
      <c r="C1792" s="115"/>
      <c r="R1792" s="116"/>
      <c r="S1792" s="117"/>
    </row>
    <row r="1793" spans="3:19" x14ac:dyDescent="0.25">
      <c r="C1793" s="115"/>
      <c r="R1793" s="116"/>
      <c r="S1793" s="117"/>
    </row>
    <row r="1794" spans="3:19" x14ac:dyDescent="0.25">
      <c r="C1794" s="115"/>
      <c r="R1794" s="116"/>
      <c r="S1794" s="117"/>
    </row>
    <row r="1795" spans="3:19" x14ac:dyDescent="0.25">
      <c r="C1795" s="115"/>
      <c r="R1795" s="116"/>
      <c r="S1795" s="117"/>
    </row>
    <row r="1796" spans="3:19" x14ac:dyDescent="0.25">
      <c r="C1796" s="115"/>
      <c r="R1796" s="116"/>
      <c r="S1796" s="117"/>
    </row>
    <row r="1797" spans="3:19" x14ac:dyDescent="0.25">
      <c r="C1797" s="115"/>
      <c r="R1797" s="116"/>
      <c r="S1797" s="117"/>
    </row>
    <row r="1798" spans="3:19" x14ac:dyDescent="0.25">
      <c r="C1798" s="115"/>
      <c r="R1798" s="116"/>
      <c r="S1798" s="117"/>
    </row>
    <row r="1799" spans="3:19" x14ac:dyDescent="0.25">
      <c r="C1799" s="115"/>
      <c r="R1799" s="116"/>
      <c r="S1799" s="117"/>
    </row>
    <row r="1800" spans="3:19" x14ac:dyDescent="0.25">
      <c r="C1800" s="115"/>
      <c r="R1800" s="116"/>
      <c r="S1800" s="117"/>
    </row>
    <row r="1801" spans="3:19" x14ac:dyDescent="0.25">
      <c r="C1801" s="115"/>
      <c r="R1801" s="116"/>
      <c r="S1801" s="117"/>
    </row>
    <row r="1802" spans="3:19" x14ac:dyDescent="0.25">
      <c r="C1802" s="115"/>
      <c r="R1802" s="116"/>
      <c r="S1802" s="117"/>
    </row>
    <row r="1803" spans="3:19" x14ac:dyDescent="0.25">
      <c r="C1803" s="115"/>
      <c r="R1803" s="116"/>
      <c r="S1803" s="117"/>
    </row>
    <row r="1804" spans="3:19" x14ac:dyDescent="0.25">
      <c r="C1804" s="115"/>
      <c r="R1804" s="116"/>
      <c r="S1804" s="117"/>
    </row>
    <row r="1805" spans="3:19" x14ac:dyDescent="0.25">
      <c r="C1805" s="115"/>
      <c r="R1805" s="116"/>
      <c r="S1805" s="117"/>
    </row>
    <row r="1806" spans="3:19" x14ac:dyDescent="0.25">
      <c r="C1806" s="115"/>
      <c r="R1806" s="116"/>
      <c r="S1806" s="117"/>
    </row>
    <row r="1807" spans="3:19" x14ac:dyDescent="0.25">
      <c r="C1807" s="115"/>
      <c r="R1807" s="116"/>
      <c r="S1807" s="117"/>
    </row>
    <row r="1808" spans="3:19" x14ac:dyDescent="0.25">
      <c r="C1808" s="115"/>
      <c r="R1808" s="116"/>
      <c r="S1808" s="117"/>
    </row>
    <row r="1809" spans="3:19" x14ac:dyDescent="0.25">
      <c r="C1809" s="115"/>
      <c r="R1809" s="116"/>
      <c r="S1809" s="117"/>
    </row>
    <row r="1810" spans="3:19" x14ac:dyDescent="0.25">
      <c r="C1810" s="115"/>
      <c r="R1810" s="116"/>
      <c r="S1810" s="117"/>
    </row>
    <row r="1811" spans="3:19" x14ac:dyDescent="0.25">
      <c r="C1811" s="115"/>
      <c r="R1811" s="116"/>
      <c r="S1811" s="117"/>
    </row>
    <row r="1812" spans="3:19" x14ac:dyDescent="0.25">
      <c r="C1812" s="115"/>
      <c r="R1812" s="116"/>
      <c r="S1812" s="117"/>
    </row>
    <row r="1813" spans="3:19" x14ac:dyDescent="0.25">
      <c r="C1813" s="115"/>
      <c r="R1813" s="116"/>
      <c r="S1813" s="117"/>
    </row>
    <row r="1814" spans="3:19" x14ac:dyDescent="0.25">
      <c r="C1814" s="115"/>
      <c r="R1814" s="116"/>
      <c r="S1814" s="117"/>
    </row>
    <row r="1815" spans="3:19" x14ac:dyDescent="0.25">
      <c r="C1815" s="115"/>
      <c r="R1815" s="116"/>
      <c r="S1815" s="117"/>
    </row>
    <row r="1816" spans="3:19" x14ac:dyDescent="0.25">
      <c r="C1816" s="115"/>
      <c r="R1816" s="116"/>
      <c r="S1816" s="117"/>
    </row>
    <row r="1817" spans="3:19" x14ac:dyDescent="0.25">
      <c r="C1817" s="115"/>
      <c r="R1817" s="116"/>
      <c r="S1817" s="117"/>
    </row>
    <row r="1818" spans="3:19" x14ac:dyDescent="0.25">
      <c r="C1818" s="115"/>
      <c r="R1818" s="116"/>
      <c r="S1818" s="117"/>
    </row>
    <row r="1819" spans="3:19" x14ac:dyDescent="0.25">
      <c r="C1819" s="115"/>
      <c r="R1819" s="116"/>
      <c r="S1819" s="117"/>
    </row>
    <row r="1820" spans="3:19" x14ac:dyDescent="0.25">
      <c r="C1820" s="115"/>
      <c r="R1820" s="116"/>
      <c r="S1820" s="117"/>
    </row>
    <row r="1821" spans="3:19" x14ac:dyDescent="0.25">
      <c r="C1821" s="115"/>
      <c r="R1821" s="116"/>
      <c r="S1821" s="117"/>
    </row>
    <row r="1822" spans="3:19" x14ac:dyDescent="0.25">
      <c r="C1822" s="115"/>
      <c r="R1822" s="116"/>
      <c r="S1822" s="117"/>
    </row>
    <row r="1823" spans="3:19" x14ac:dyDescent="0.25">
      <c r="C1823" s="115"/>
      <c r="R1823" s="116"/>
      <c r="S1823" s="117"/>
    </row>
    <row r="1824" spans="3:19" x14ac:dyDescent="0.25">
      <c r="C1824" s="115"/>
      <c r="R1824" s="116"/>
      <c r="S1824" s="117"/>
    </row>
    <row r="1825" spans="3:19" x14ac:dyDescent="0.25">
      <c r="C1825" s="115"/>
      <c r="R1825" s="116"/>
      <c r="S1825" s="117"/>
    </row>
    <row r="1826" spans="3:19" x14ac:dyDescent="0.25">
      <c r="C1826" s="115"/>
      <c r="R1826" s="116"/>
      <c r="S1826" s="117"/>
    </row>
    <row r="1827" spans="3:19" x14ac:dyDescent="0.25">
      <c r="C1827" s="115"/>
      <c r="R1827" s="116"/>
      <c r="S1827" s="117"/>
    </row>
    <row r="1828" spans="3:19" x14ac:dyDescent="0.25">
      <c r="C1828" s="115"/>
      <c r="R1828" s="116"/>
      <c r="S1828" s="117"/>
    </row>
    <row r="1829" spans="3:19" x14ac:dyDescent="0.25">
      <c r="C1829" s="115"/>
      <c r="R1829" s="116"/>
      <c r="S1829" s="117"/>
    </row>
    <row r="1830" spans="3:19" x14ac:dyDescent="0.25">
      <c r="C1830" s="115"/>
      <c r="R1830" s="116"/>
      <c r="S1830" s="117"/>
    </row>
    <row r="1831" spans="3:19" x14ac:dyDescent="0.25">
      <c r="C1831" s="115"/>
      <c r="R1831" s="116"/>
      <c r="S1831" s="117"/>
    </row>
    <row r="1832" spans="3:19" x14ac:dyDescent="0.25">
      <c r="C1832" s="115"/>
      <c r="R1832" s="116"/>
      <c r="S1832" s="117"/>
    </row>
    <row r="1833" spans="3:19" x14ac:dyDescent="0.25">
      <c r="C1833" s="115"/>
      <c r="R1833" s="116"/>
      <c r="S1833" s="117"/>
    </row>
    <row r="1834" spans="3:19" x14ac:dyDescent="0.25">
      <c r="C1834" s="115"/>
      <c r="R1834" s="116"/>
      <c r="S1834" s="117"/>
    </row>
    <row r="1835" spans="3:19" x14ac:dyDescent="0.25">
      <c r="C1835" s="115"/>
      <c r="R1835" s="116"/>
      <c r="S1835" s="117"/>
    </row>
    <row r="1836" spans="3:19" x14ac:dyDescent="0.25">
      <c r="C1836" s="115"/>
      <c r="R1836" s="116"/>
      <c r="S1836" s="117"/>
    </row>
    <row r="1837" spans="3:19" x14ac:dyDescent="0.25">
      <c r="C1837" s="115"/>
      <c r="R1837" s="116"/>
      <c r="S1837" s="117"/>
    </row>
    <row r="1838" spans="3:19" x14ac:dyDescent="0.25">
      <c r="C1838" s="115"/>
      <c r="R1838" s="116"/>
      <c r="S1838" s="117"/>
    </row>
    <row r="1839" spans="3:19" x14ac:dyDescent="0.25">
      <c r="C1839" s="115"/>
      <c r="R1839" s="116"/>
      <c r="S1839" s="117"/>
    </row>
    <row r="1840" spans="3:19" x14ac:dyDescent="0.25">
      <c r="C1840" s="115"/>
      <c r="R1840" s="116"/>
      <c r="S1840" s="117"/>
    </row>
    <row r="1841" spans="3:19" x14ac:dyDescent="0.25">
      <c r="C1841" s="115"/>
      <c r="R1841" s="116"/>
      <c r="S1841" s="117"/>
    </row>
    <row r="1842" spans="3:19" x14ac:dyDescent="0.25">
      <c r="C1842" s="115"/>
      <c r="R1842" s="116"/>
      <c r="S1842" s="117"/>
    </row>
    <row r="1843" spans="3:19" x14ac:dyDescent="0.25">
      <c r="C1843" s="115"/>
      <c r="R1843" s="116"/>
      <c r="S1843" s="117"/>
    </row>
    <row r="1844" spans="3:19" x14ac:dyDescent="0.25">
      <c r="C1844" s="115"/>
      <c r="R1844" s="116"/>
      <c r="S1844" s="117"/>
    </row>
    <row r="1845" spans="3:19" x14ac:dyDescent="0.25">
      <c r="C1845" s="115"/>
      <c r="R1845" s="116"/>
      <c r="S1845" s="117"/>
    </row>
    <row r="1846" spans="3:19" x14ac:dyDescent="0.25">
      <c r="C1846" s="115"/>
      <c r="R1846" s="116"/>
      <c r="S1846" s="117"/>
    </row>
    <row r="1847" spans="3:19" x14ac:dyDescent="0.25">
      <c r="C1847" s="115"/>
      <c r="R1847" s="116"/>
      <c r="S1847" s="117"/>
    </row>
    <row r="1848" spans="3:19" x14ac:dyDescent="0.25">
      <c r="C1848" s="115"/>
      <c r="R1848" s="116"/>
      <c r="S1848" s="117"/>
    </row>
    <row r="1849" spans="3:19" x14ac:dyDescent="0.25">
      <c r="C1849" s="115"/>
      <c r="R1849" s="116"/>
      <c r="S1849" s="117"/>
    </row>
    <row r="1850" spans="3:19" x14ac:dyDescent="0.25">
      <c r="C1850" s="115"/>
      <c r="R1850" s="116"/>
      <c r="S1850" s="117"/>
    </row>
    <row r="1851" spans="3:19" x14ac:dyDescent="0.25">
      <c r="C1851" s="115"/>
      <c r="R1851" s="116"/>
      <c r="S1851" s="117"/>
    </row>
    <row r="1852" spans="3:19" x14ac:dyDescent="0.25">
      <c r="C1852" s="115"/>
      <c r="R1852" s="116"/>
      <c r="S1852" s="117"/>
    </row>
    <row r="1853" spans="3:19" x14ac:dyDescent="0.25">
      <c r="C1853" s="115"/>
      <c r="R1853" s="116"/>
      <c r="S1853" s="117"/>
    </row>
    <row r="1854" spans="3:19" x14ac:dyDescent="0.25">
      <c r="C1854" s="115"/>
      <c r="R1854" s="116"/>
      <c r="S1854" s="117"/>
    </row>
    <row r="1855" spans="3:19" x14ac:dyDescent="0.25">
      <c r="C1855" s="115"/>
      <c r="R1855" s="116"/>
      <c r="S1855" s="117"/>
    </row>
    <row r="1856" spans="3:19" x14ac:dyDescent="0.25">
      <c r="C1856" s="115"/>
      <c r="R1856" s="116"/>
      <c r="S1856" s="117"/>
    </row>
    <row r="1857" spans="3:19" x14ac:dyDescent="0.25">
      <c r="C1857" s="115"/>
      <c r="R1857" s="116"/>
      <c r="S1857" s="117"/>
    </row>
    <row r="1858" spans="3:19" x14ac:dyDescent="0.25">
      <c r="C1858" s="115"/>
      <c r="R1858" s="116"/>
      <c r="S1858" s="117"/>
    </row>
    <row r="1859" spans="3:19" x14ac:dyDescent="0.25">
      <c r="C1859" s="115"/>
      <c r="R1859" s="116"/>
      <c r="S1859" s="117"/>
    </row>
    <row r="1860" spans="3:19" x14ac:dyDescent="0.25">
      <c r="C1860" s="115"/>
      <c r="R1860" s="116"/>
      <c r="S1860" s="117"/>
    </row>
    <row r="1861" spans="3:19" x14ac:dyDescent="0.25">
      <c r="C1861" s="115"/>
      <c r="R1861" s="116"/>
      <c r="S1861" s="117"/>
    </row>
    <row r="1862" spans="3:19" x14ac:dyDescent="0.25">
      <c r="C1862" s="115"/>
      <c r="R1862" s="116"/>
      <c r="S1862" s="117"/>
    </row>
    <row r="1863" spans="3:19" x14ac:dyDescent="0.25">
      <c r="C1863" s="115"/>
      <c r="R1863" s="116"/>
      <c r="S1863" s="117"/>
    </row>
    <row r="1864" spans="3:19" x14ac:dyDescent="0.25">
      <c r="C1864" s="115"/>
      <c r="R1864" s="116"/>
      <c r="S1864" s="117"/>
    </row>
    <row r="1865" spans="3:19" x14ac:dyDescent="0.25">
      <c r="C1865" s="115"/>
      <c r="R1865" s="116"/>
      <c r="S1865" s="117"/>
    </row>
    <row r="1866" spans="3:19" x14ac:dyDescent="0.25">
      <c r="C1866" s="115"/>
      <c r="R1866" s="116"/>
      <c r="S1866" s="117"/>
    </row>
    <row r="1867" spans="3:19" x14ac:dyDescent="0.25">
      <c r="C1867" s="115"/>
      <c r="R1867" s="116"/>
      <c r="S1867" s="117"/>
    </row>
    <row r="1868" spans="3:19" x14ac:dyDescent="0.25">
      <c r="C1868" s="115"/>
      <c r="R1868" s="116"/>
      <c r="S1868" s="117"/>
    </row>
    <row r="1869" spans="3:19" x14ac:dyDescent="0.25">
      <c r="C1869" s="115"/>
      <c r="R1869" s="116"/>
      <c r="S1869" s="117"/>
    </row>
    <row r="1870" spans="3:19" x14ac:dyDescent="0.25">
      <c r="C1870" s="115"/>
      <c r="R1870" s="116"/>
      <c r="S1870" s="117"/>
    </row>
    <row r="1871" spans="3:19" x14ac:dyDescent="0.25">
      <c r="C1871" s="115"/>
      <c r="R1871" s="116"/>
      <c r="S1871" s="117"/>
    </row>
    <row r="1872" spans="3:19" x14ac:dyDescent="0.25">
      <c r="C1872" s="115"/>
      <c r="R1872" s="116"/>
      <c r="S1872" s="117"/>
    </row>
    <row r="1873" spans="3:19" x14ac:dyDescent="0.25">
      <c r="C1873" s="115"/>
      <c r="R1873" s="116"/>
      <c r="S1873" s="117"/>
    </row>
    <row r="1874" spans="3:19" x14ac:dyDescent="0.25">
      <c r="C1874" s="115"/>
      <c r="R1874" s="116"/>
      <c r="S1874" s="117"/>
    </row>
    <row r="1875" spans="3:19" x14ac:dyDescent="0.25">
      <c r="C1875" s="115"/>
      <c r="R1875" s="116"/>
      <c r="S1875" s="117"/>
    </row>
    <row r="1876" spans="3:19" x14ac:dyDescent="0.25">
      <c r="C1876" s="115"/>
      <c r="R1876" s="116"/>
      <c r="S1876" s="117"/>
    </row>
    <row r="1877" spans="3:19" x14ac:dyDescent="0.25">
      <c r="C1877" s="115"/>
      <c r="R1877" s="116"/>
      <c r="S1877" s="117"/>
    </row>
    <row r="1878" spans="3:19" x14ac:dyDescent="0.25">
      <c r="C1878" s="115"/>
      <c r="R1878" s="116"/>
      <c r="S1878" s="117"/>
    </row>
    <row r="1879" spans="3:19" x14ac:dyDescent="0.25">
      <c r="C1879" s="115"/>
      <c r="R1879" s="116"/>
      <c r="S1879" s="117"/>
    </row>
    <row r="1880" spans="3:19" x14ac:dyDescent="0.25">
      <c r="C1880" s="115"/>
      <c r="R1880" s="116"/>
      <c r="S1880" s="117"/>
    </row>
    <row r="1881" spans="3:19" x14ac:dyDescent="0.25">
      <c r="C1881" s="115"/>
      <c r="R1881" s="116"/>
      <c r="S1881" s="117"/>
    </row>
    <row r="1882" spans="3:19" x14ac:dyDescent="0.25">
      <c r="C1882" s="115"/>
      <c r="R1882" s="116"/>
      <c r="S1882" s="117"/>
    </row>
    <row r="1883" spans="3:19" x14ac:dyDescent="0.25">
      <c r="C1883" s="115"/>
      <c r="R1883" s="116"/>
      <c r="S1883" s="117"/>
    </row>
    <row r="1884" spans="3:19" x14ac:dyDescent="0.25">
      <c r="C1884" s="115"/>
      <c r="R1884" s="116"/>
      <c r="S1884" s="117"/>
    </row>
    <row r="1885" spans="3:19" x14ac:dyDescent="0.25">
      <c r="C1885" s="115"/>
      <c r="R1885" s="116"/>
      <c r="S1885" s="117"/>
    </row>
    <row r="1886" spans="3:19" x14ac:dyDescent="0.25">
      <c r="C1886" s="115"/>
      <c r="R1886" s="116"/>
      <c r="S1886" s="117"/>
    </row>
    <row r="1887" spans="3:19" x14ac:dyDescent="0.25">
      <c r="C1887" s="115"/>
      <c r="R1887" s="116"/>
      <c r="S1887" s="117"/>
    </row>
    <row r="1888" spans="3:19" x14ac:dyDescent="0.25">
      <c r="C1888" s="115"/>
      <c r="R1888" s="116"/>
      <c r="S1888" s="117"/>
    </row>
    <row r="1889" spans="3:19" x14ac:dyDescent="0.25">
      <c r="C1889" s="115"/>
      <c r="R1889" s="116"/>
      <c r="S1889" s="117"/>
    </row>
    <row r="1890" spans="3:19" x14ac:dyDescent="0.25">
      <c r="C1890" s="115"/>
      <c r="R1890" s="116"/>
      <c r="S1890" s="117"/>
    </row>
    <row r="1891" spans="3:19" x14ac:dyDescent="0.25">
      <c r="C1891" s="115"/>
      <c r="R1891" s="116"/>
      <c r="S1891" s="117"/>
    </row>
    <row r="1892" spans="3:19" x14ac:dyDescent="0.25">
      <c r="C1892" s="115"/>
      <c r="R1892" s="116"/>
      <c r="S1892" s="117"/>
    </row>
    <row r="1893" spans="3:19" x14ac:dyDescent="0.25">
      <c r="C1893" s="115"/>
      <c r="R1893" s="116"/>
      <c r="S1893" s="117"/>
    </row>
    <row r="1894" spans="3:19" x14ac:dyDescent="0.25">
      <c r="C1894" s="115"/>
      <c r="R1894" s="116"/>
      <c r="S1894" s="117"/>
    </row>
    <row r="1895" spans="3:19" x14ac:dyDescent="0.25">
      <c r="C1895" s="115"/>
      <c r="R1895" s="116"/>
      <c r="S1895" s="117"/>
    </row>
    <row r="1896" spans="3:19" x14ac:dyDescent="0.25">
      <c r="C1896" s="115"/>
      <c r="R1896" s="116"/>
      <c r="S1896" s="117"/>
    </row>
    <row r="1897" spans="3:19" x14ac:dyDescent="0.25">
      <c r="C1897" s="115"/>
      <c r="R1897" s="116"/>
      <c r="S1897" s="117"/>
    </row>
    <row r="1898" spans="3:19" x14ac:dyDescent="0.25">
      <c r="C1898" s="115"/>
      <c r="R1898" s="116"/>
      <c r="S1898" s="117"/>
    </row>
    <row r="1899" spans="3:19" x14ac:dyDescent="0.25">
      <c r="C1899" s="115"/>
      <c r="R1899" s="116"/>
      <c r="S1899" s="117"/>
    </row>
    <row r="1900" spans="3:19" x14ac:dyDescent="0.25">
      <c r="C1900" s="115"/>
      <c r="R1900" s="116"/>
      <c r="S1900" s="117"/>
    </row>
    <row r="1901" spans="3:19" x14ac:dyDescent="0.25">
      <c r="C1901" s="115"/>
      <c r="R1901" s="116"/>
      <c r="S1901" s="117"/>
    </row>
    <row r="1902" spans="3:19" x14ac:dyDescent="0.25">
      <c r="C1902" s="115"/>
      <c r="R1902" s="116"/>
      <c r="S1902" s="117"/>
    </row>
    <row r="1903" spans="3:19" x14ac:dyDescent="0.25">
      <c r="C1903" s="115"/>
      <c r="R1903" s="116"/>
      <c r="S1903" s="117"/>
    </row>
    <row r="1904" spans="3:19" x14ac:dyDescent="0.25">
      <c r="C1904" s="115"/>
      <c r="R1904" s="116"/>
      <c r="S1904" s="117"/>
    </row>
    <row r="1905" spans="3:19" x14ac:dyDescent="0.25">
      <c r="C1905" s="115"/>
      <c r="R1905" s="116"/>
      <c r="S1905" s="117"/>
    </row>
    <row r="1906" spans="3:19" x14ac:dyDescent="0.25">
      <c r="C1906" s="115"/>
      <c r="R1906" s="116"/>
      <c r="S1906" s="117"/>
    </row>
    <row r="1907" spans="3:19" x14ac:dyDescent="0.25">
      <c r="C1907" s="115"/>
      <c r="R1907" s="116"/>
      <c r="S1907" s="117"/>
    </row>
    <row r="1908" spans="3:19" x14ac:dyDescent="0.25">
      <c r="C1908" s="115"/>
      <c r="R1908" s="116"/>
      <c r="S1908" s="117"/>
    </row>
    <row r="1909" spans="3:19" x14ac:dyDescent="0.25">
      <c r="C1909" s="115"/>
      <c r="R1909" s="116"/>
      <c r="S1909" s="117"/>
    </row>
    <row r="1910" spans="3:19" x14ac:dyDescent="0.25">
      <c r="C1910" s="115"/>
      <c r="R1910" s="116"/>
      <c r="S1910" s="117"/>
    </row>
    <row r="1911" spans="3:19" x14ac:dyDescent="0.25">
      <c r="C1911" s="115"/>
      <c r="R1911" s="116"/>
      <c r="S1911" s="117"/>
    </row>
    <row r="1912" spans="3:19" x14ac:dyDescent="0.25">
      <c r="C1912" s="115"/>
      <c r="R1912" s="116"/>
      <c r="S1912" s="117"/>
    </row>
    <row r="1913" spans="3:19" x14ac:dyDescent="0.25">
      <c r="C1913" s="115"/>
      <c r="R1913" s="116"/>
      <c r="S1913" s="117"/>
    </row>
    <row r="1914" spans="3:19" x14ac:dyDescent="0.25">
      <c r="C1914" s="115"/>
      <c r="R1914" s="116"/>
      <c r="S1914" s="117"/>
    </row>
    <row r="1915" spans="3:19" x14ac:dyDescent="0.25">
      <c r="C1915" s="115"/>
      <c r="R1915" s="116"/>
      <c r="S1915" s="117"/>
    </row>
    <row r="1916" spans="3:19" x14ac:dyDescent="0.25">
      <c r="C1916" s="115"/>
      <c r="R1916" s="116"/>
      <c r="S1916" s="117"/>
    </row>
    <row r="1917" spans="3:19" x14ac:dyDescent="0.25">
      <c r="C1917" s="115"/>
      <c r="R1917" s="116"/>
      <c r="S1917" s="117"/>
    </row>
    <row r="1918" spans="3:19" x14ac:dyDescent="0.25">
      <c r="C1918" s="115"/>
      <c r="R1918" s="116"/>
      <c r="S1918" s="117"/>
    </row>
    <row r="1919" spans="3:19" x14ac:dyDescent="0.25">
      <c r="C1919" s="115"/>
      <c r="R1919" s="116"/>
      <c r="S1919" s="117"/>
    </row>
    <row r="1920" spans="3:19" x14ac:dyDescent="0.25">
      <c r="C1920" s="115"/>
      <c r="R1920" s="116"/>
      <c r="S1920" s="117"/>
    </row>
    <row r="1921" spans="3:19" x14ac:dyDescent="0.25">
      <c r="C1921" s="115"/>
      <c r="R1921" s="116"/>
      <c r="S1921" s="117"/>
    </row>
    <row r="1922" spans="3:19" x14ac:dyDescent="0.25">
      <c r="C1922" s="115"/>
      <c r="R1922" s="116"/>
      <c r="S1922" s="117"/>
    </row>
    <row r="1923" spans="3:19" x14ac:dyDescent="0.25">
      <c r="C1923" s="115"/>
      <c r="R1923" s="116"/>
      <c r="S1923" s="117"/>
    </row>
    <row r="1924" spans="3:19" x14ac:dyDescent="0.25">
      <c r="C1924" s="115"/>
      <c r="R1924" s="116"/>
      <c r="S1924" s="117"/>
    </row>
    <row r="1925" spans="3:19" x14ac:dyDescent="0.25">
      <c r="C1925" s="115"/>
      <c r="R1925" s="116"/>
      <c r="S1925" s="117"/>
    </row>
    <row r="1926" spans="3:19" x14ac:dyDescent="0.25">
      <c r="C1926" s="115"/>
      <c r="R1926" s="116"/>
      <c r="S1926" s="117"/>
    </row>
    <row r="1927" spans="3:19" x14ac:dyDescent="0.25">
      <c r="C1927" s="115"/>
      <c r="R1927" s="116"/>
      <c r="S1927" s="117"/>
    </row>
    <row r="1928" spans="3:19" x14ac:dyDescent="0.25">
      <c r="C1928" s="115"/>
      <c r="R1928" s="116"/>
      <c r="S1928" s="117"/>
    </row>
    <row r="1929" spans="3:19" x14ac:dyDescent="0.25">
      <c r="C1929" s="115"/>
      <c r="R1929" s="116"/>
      <c r="S1929" s="117"/>
    </row>
    <row r="1930" spans="3:19" x14ac:dyDescent="0.25">
      <c r="C1930" s="115"/>
      <c r="R1930" s="116"/>
      <c r="S1930" s="117"/>
    </row>
    <row r="1931" spans="3:19" x14ac:dyDescent="0.25">
      <c r="C1931" s="115"/>
      <c r="R1931" s="116"/>
      <c r="S1931" s="117"/>
    </row>
    <row r="1932" spans="3:19" x14ac:dyDescent="0.25">
      <c r="C1932" s="115"/>
      <c r="R1932" s="116"/>
      <c r="S1932" s="117"/>
    </row>
    <row r="1933" spans="3:19" x14ac:dyDescent="0.25">
      <c r="C1933" s="115"/>
      <c r="R1933" s="116"/>
      <c r="S1933" s="117"/>
    </row>
    <row r="1934" spans="3:19" x14ac:dyDescent="0.25">
      <c r="C1934" s="115"/>
      <c r="R1934" s="116"/>
      <c r="S1934" s="117"/>
    </row>
    <row r="1935" spans="3:19" x14ac:dyDescent="0.25">
      <c r="C1935" s="115"/>
      <c r="R1935" s="116"/>
      <c r="S1935" s="117"/>
    </row>
    <row r="1936" spans="3:19" x14ac:dyDescent="0.25">
      <c r="C1936" s="115"/>
      <c r="R1936" s="116"/>
      <c r="S1936" s="117"/>
    </row>
    <row r="1937" spans="3:19" x14ac:dyDescent="0.25">
      <c r="C1937" s="115"/>
      <c r="R1937" s="116"/>
      <c r="S1937" s="117"/>
    </row>
    <row r="1938" spans="3:19" x14ac:dyDescent="0.25">
      <c r="C1938" s="115"/>
      <c r="R1938" s="116"/>
      <c r="S1938" s="117"/>
    </row>
    <row r="1939" spans="3:19" x14ac:dyDescent="0.25">
      <c r="C1939" s="115"/>
      <c r="R1939" s="116"/>
      <c r="S1939" s="117"/>
    </row>
    <row r="1940" spans="3:19" x14ac:dyDescent="0.25">
      <c r="C1940" s="115"/>
      <c r="R1940" s="116"/>
      <c r="S1940" s="117"/>
    </row>
    <row r="1941" spans="3:19" x14ac:dyDescent="0.25">
      <c r="C1941" s="115"/>
      <c r="R1941" s="116"/>
      <c r="S1941" s="117"/>
    </row>
    <row r="1942" spans="3:19" x14ac:dyDescent="0.25">
      <c r="C1942" s="115"/>
      <c r="R1942" s="116"/>
      <c r="S1942" s="117"/>
    </row>
    <row r="1943" spans="3:19" x14ac:dyDescent="0.25">
      <c r="C1943" s="115"/>
      <c r="R1943" s="116"/>
      <c r="S1943" s="117"/>
    </row>
    <row r="1944" spans="3:19" x14ac:dyDescent="0.25">
      <c r="C1944" s="115"/>
      <c r="R1944" s="116"/>
      <c r="S1944" s="117"/>
    </row>
    <row r="1945" spans="3:19" x14ac:dyDescent="0.25">
      <c r="C1945" s="115"/>
      <c r="R1945" s="116"/>
      <c r="S1945" s="117"/>
    </row>
    <row r="1946" spans="3:19" x14ac:dyDescent="0.25">
      <c r="C1946" s="115"/>
      <c r="R1946" s="116"/>
      <c r="S1946" s="117"/>
    </row>
    <row r="1947" spans="3:19" x14ac:dyDescent="0.25">
      <c r="C1947" s="115"/>
      <c r="R1947" s="116"/>
      <c r="S1947" s="117"/>
    </row>
    <row r="1948" spans="3:19" x14ac:dyDescent="0.25">
      <c r="C1948" s="115"/>
      <c r="R1948" s="116"/>
      <c r="S1948" s="117"/>
    </row>
    <row r="1949" spans="3:19" x14ac:dyDescent="0.25">
      <c r="C1949" s="115"/>
      <c r="R1949" s="116"/>
      <c r="S1949" s="117"/>
    </row>
    <row r="1950" spans="3:19" x14ac:dyDescent="0.25">
      <c r="C1950" s="115"/>
      <c r="R1950" s="116"/>
      <c r="S1950" s="117"/>
    </row>
    <row r="1951" spans="3:19" x14ac:dyDescent="0.25">
      <c r="C1951" s="115"/>
      <c r="R1951" s="116"/>
      <c r="S1951" s="117"/>
    </row>
    <row r="1952" spans="3:19" x14ac:dyDescent="0.25">
      <c r="C1952" s="115"/>
      <c r="R1952" s="116"/>
      <c r="S1952" s="117"/>
    </row>
    <row r="1953" spans="3:19" x14ac:dyDescent="0.25">
      <c r="C1953" s="115"/>
      <c r="R1953" s="116"/>
      <c r="S1953" s="117"/>
    </row>
    <row r="1954" spans="3:19" x14ac:dyDescent="0.25">
      <c r="C1954" s="115"/>
      <c r="R1954" s="116"/>
      <c r="S1954" s="117"/>
    </row>
    <row r="1955" spans="3:19" x14ac:dyDescent="0.25">
      <c r="C1955" s="115"/>
      <c r="R1955" s="116"/>
      <c r="S1955" s="117"/>
    </row>
    <row r="1956" spans="3:19" x14ac:dyDescent="0.25">
      <c r="C1956" s="115"/>
      <c r="R1956" s="116"/>
      <c r="S1956" s="117"/>
    </row>
    <row r="1957" spans="3:19" x14ac:dyDescent="0.25">
      <c r="C1957" s="115"/>
      <c r="R1957" s="116"/>
      <c r="S1957" s="117"/>
    </row>
    <row r="1958" spans="3:19" x14ac:dyDescent="0.25">
      <c r="C1958" s="115"/>
      <c r="R1958" s="116"/>
      <c r="S1958" s="117"/>
    </row>
    <row r="1959" spans="3:19" x14ac:dyDescent="0.25">
      <c r="C1959" s="115"/>
      <c r="R1959" s="116"/>
      <c r="S1959" s="117"/>
    </row>
    <row r="1960" spans="3:19" x14ac:dyDescent="0.25">
      <c r="C1960" s="115"/>
      <c r="R1960" s="116"/>
      <c r="S1960" s="117"/>
    </row>
    <row r="1961" spans="3:19" x14ac:dyDescent="0.25">
      <c r="C1961" s="115"/>
      <c r="R1961" s="116"/>
      <c r="S1961" s="117"/>
    </row>
    <row r="1962" spans="3:19" x14ac:dyDescent="0.25">
      <c r="C1962" s="115"/>
      <c r="R1962" s="116"/>
      <c r="S1962" s="117"/>
    </row>
    <row r="1963" spans="3:19" x14ac:dyDescent="0.25">
      <c r="C1963" s="115"/>
      <c r="R1963" s="116"/>
      <c r="S1963" s="117"/>
    </row>
    <row r="1964" spans="3:19" x14ac:dyDescent="0.25">
      <c r="C1964" s="115"/>
      <c r="R1964" s="116"/>
      <c r="S1964" s="117"/>
    </row>
    <row r="1965" spans="3:19" x14ac:dyDescent="0.25">
      <c r="C1965" s="115"/>
      <c r="R1965" s="116"/>
      <c r="S1965" s="117"/>
    </row>
    <row r="1966" spans="3:19" x14ac:dyDescent="0.25">
      <c r="C1966" s="115"/>
      <c r="R1966" s="116"/>
      <c r="S1966" s="117"/>
    </row>
    <row r="1967" spans="3:19" x14ac:dyDescent="0.25">
      <c r="C1967" s="115"/>
      <c r="R1967" s="116"/>
      <c r="S1967" s="117"/>
    </row>
    <row r="1968" spans="3:19" x14ac:dyDescent="0.25">
      <c r="C1968" s="115"/>
      <c r="R1968" s="116"/>
      <c r="S1968" s="117"/>
    </row>
    <row r="1969" spans="3:19" x14ac:dyDescent="0.25">
      <c r="C1969" s="115"/>
      <c r="R1969" s="116"/>
      <c r="S1969" s="117"/>
    </row>
    <row r="1970" spans="3:19" x14ac:dyDescent="0.25">
      <c r="C1970" s="115"/>
      <c r="R1970" s="116"/>
      <c r="S1970" s="117"/>
    </row>
    <row r="1971" spans="3:19" x14ac:dyDescent="0.25">
      <c r="C1971" s="115"/>
      <c r="R1971" s="116"/>
      <c r="S1971" s="117"/>
    </row>
    <row r="1972" spans="3:19" x14ac:dyDescent="0.25">
      <c r="C1972" s="115"/>
      <c r="R1972" s="116"/>
      <c r="S1972" s="117"/>
    </row>
    <row r="1973" spans="3:19" x14ac:dyDescent="0.25">
      <c r="C1973" s="115"/>
      <c r="R1973" s="116"/>
      <c r="S1973" s="117"/>
    </row>
    <row r="1974" spans="3:19" x14ac:dyDescent="0.25">
      <c r="C1974" s="115"/>
      <c r="R1974" s="116"/>
      <c r="S1974" s="117"/>
    </row>
    <row r="1975" spans="3:19" x14ac:dyDescent="0.25">
      <c r="C1975" s="115"/>
      <c r="R1975" s="116"/>
      <c r="S1975" s="117"/>
    </row>
    <row r="1976" spans="3:19" x14ac:dyDescent="0.25">
      <c r="C1976" s="115"/>
      <c r="R1976" s="116"/>
      <c r="S1976" s="117"/>
    </row>
    <row r="1977" spans="3:19" x14ac:dyDescent="0.25">
      <c r="C1977" s="115"/>
      <c r="R1977" s="116"/>
      <c r="S1977" s="117"/>
    </row>
    <row r="1978" spans="3:19" x14ac:dyDescent="0.25">
      <c r="C1978" s="115"/>
      <c r="R1978" s="116"/>
      <c r="S1978" s="117"/>
    </row>
    <row r="1979" spans="3:19" x14ac:dyDescent="0.25">
      <c r="C1979" s="115"/>
      <c r="R1979" s="116"/>
      <c r="S1979" s="117"/>
    </row>
    <row r="1980" spans="3:19" x14ac:dyDescent="0.25">
      <c r="C1980" s="115"/>
      <c r="R1980" s="116"/>
      <c r="S1980" s="117"/>
    </row>
    <row r="1981" spans="3:19" x14ac:dyDescent="0.25">
      <c r="C1981" s="115"/>
      <c r="R1981" s="116"/>
      <c r="S1981" s="117"/>
    </row>
    <row r="1982" spans="3:19" x14ac:dyDescent="0.25">
      <c r="C1982" s="115"/>
      <c r="R1982" s="116"/>
      <c r="S1982" s="117"/>
    </row>
    <row r="1983" spans="3:19" x14ac:dyDescent="0.25">
      <c r="C1983" s="115"/>
      <c r="R1983" s="116"/>
      <c r="S1983" s="117"/>
    </row>
    <row r="1984" spans="3:19" x14ac:dyDescent="0.25">
      <c r="C1984" s="115"/>
      <c r="R1984" s="116"/>
      <c r="S1984" s="117"/>
    </row>
    <row r="1985" spans="3:19" x14ac:dyDescent="0.25">
      <c r="C1985" s="115"/>
      <c r="R1985" s="116"/>
      <c r="S1985" s="117"/>
    </row>
    <row r="1986" spans="3:19" x14ac:dyDescent="0.25">
      <c r="C1986" s="115"/>
      <c r="R1986" s="116"/>
      <c r="S1986" s="117"/>
    </row>
    <row r="1987" spans="3:19" x14ac:dyDescent="0.25">
      <c r="C1987" s="115"/>
      <c r="R1987" s="116"/>
      <c r="S1987" s="117"/>
    </row>
    <row r="1988" spans="3:19" x14ac:dyDescent="0.25">
      <c r="C1988" s="115"/>
      <c r="R1988" s="116"/>
      <c r="S1988" s="117"/>
    </row>
    <row r="1989" spans="3:19" x14ac:dyDescent="0.25">
      <c r="C1989" s="115"/>
      <c r="R1989" s="116"/>
      <c r="S1989" s="117"/>
    </row>
    <row r="1990" spans="3:19" x14ac:dyDescent="0.25">
      <c r="C1990" s="115"/>
      <c r="R1990" s="116"/>
      <c r="S1990" s="117"/>
    </row>
    <row r="1991" spans="3:19" x14ac:dyDescent="0.25">
      <c r="C1991" s="115"/>
      <c r="R1991" s="116"/>
      <c r="S1991" s="117"/>
    </row>
    <row r="1992" spans="3:19" x14ac:dyDescent="0.25">
      <c r="C1992" s="115"/>
      <c r="R1992" s="116"/>
      <c r="S1992" s="117"/>
    </row>
    <row r="1993" spans="3:19" x14ac:dyDescent="0.25">
      <c r="C1993" s="115"/>
      <c r="R1993" s="116"/>
      <c r="S1993" s="117"/>
    </row>
    <row r="1994" spans="3:19" x14ac:dyDescent="0.25">
      <c r="C1994" s="115"/>
      <c r="R1994" s="116"/>
      <c r="S1994" s="117"/>
    </row>
    <row r="1995" spans="3:19" x14ac:dyDescent="0.25">
      <c r="C1995" s="115"/>
      <c r="R1995" s="116"/>
      <c r="S1995" s="117"/>
    </row>
    <row r="1996" spans="3:19" x14ac:dyDescent="0.25">
      <c r="C1996" s="115"/>
      <c r="R1996" s="116"/>
      <c r="S1996" s="117"/>
    </row>
    <row r="1997" spans="3:19" x14ac:dyDescent="0.25">
      <c r="C1997" s="115"/>
      <c r="R1997" s="116"/>
      <c r="S1997" s="117"/>
    </row>
    <row r="1998" spans="3:19" x14ac:dyDescent="0.25">
      <c r="C1998" s="115"/>
      <c r="R1998" s="116"/>
      <c r="S1998" s="117"/>
    </row>
    <row r="1999" spans="3:19" x14ac:dyDescent="0.25">
      <c r="C1999" s="115"/>
      <c r="R1999" s="116"/>
      <c r="S1999" s="117"/>
    </row>
    <row r="2000" spans="3:19" x14ac:dyDescent="0.25">
      <c r="C2000" s="115"/>
      <c r="R2000" s="116"/>
      <c r="S2000" s="117"/>
    </row>
    <row r="2001" spans="3:19" x14ac:dyDescent="0.25">
      <c r="C2001" s="115"/>
      <c r="R2001" s="116"/>
      <c r="S2001" s="117"/>
    </row>
    <row r="2002" spans="3:19" x14ac:dyDescent="0.25">
      <c r="C2002" s="115"/>
      <c r="R2002" s="116"/>
      <c r="S2002" s="117"/>
    </row>
    <row r="2003" spans="3:19" x14ac:dyDescent="0.25">
      <c r="C2003" s="115"/>
      <c r="R2003" s="116"/>
      <c r="S2003" s="117"/>
    </row>
    <row r="2004" spans="3:19" x14ac:dyDescent="0.25">
      <c r="C2004" s="115"/>
      <c r="R2004" s="116"/>
      <c r="S2004" s="117"/>
    </row>
    <row r="2005" spans="3:19" x14ac:dyDescent="0.25">
      <c r="C2005" s="115"/>
      <c r="R2005" s="116"/>
      <c r="S2005" s="117"/>
    </row>
    <row r="2006" spans="3:19" x14ac:dyDescent="0.25">
      <c r="C2006" s="115"/>
      <c r="R2006" s="116"/>
      <c r="S2006" s="117"/>
    </row>
    <row r="2007" spans="3:19" x14ac:dyDescent="0.25">
      <c r="C2007" s="115"/>
      <c r="R2007" s="116"/>
      <c r="S2007" s="117"/>
    </row>
    <row r="2008" spans="3:19" x14ac:dyDescent="0.25">
      <c r="C2008" s="115"/>
      <c r="R2008" s="116"/>
      <c r="S2008" s="117"/>
    </row>
    <row r="2009" spans="3:19" x14ac:dyDescent="0.25">
      <c r="C2009" s="115"/>
      <c r="R2009" s="116"/>
      <c r="S2009" s="117"/>
    </row>
    <row r="2010" spans="3:19" x14ac:dyDescent="0.25">
      <c r="C2010" s="115"/>
      <c r="R2010" s="116"/>
      <c r="S2010" s="117"/>
    </row>
    <row r="2011" spans="3:19" x14ac:dyDescent="0.25">
      <c r="C2011" s="115"/>
      <c r="R2011" s="116"/>
      <c r="S2011" s="117"/>
    </row>
    <row r="2012" spans="3:19" x14ac:dyDescent="0.25">
      <c r="C2012" s="115"/>
      <c r="R2012" s="116"/>
      <c r="S2012" s="117"/>
    </row>
    <row r="2013" spans="3:19" x14ac:dyDescent="0.25">
      <c r="C2013" s="115"/>
      <c r="R2013" s="116"/>
      <c r="S2013" s="117"/>
    </row>
    <row r="2014" spans="3:19" x14ac:dyDescent="0.25">
      <c r="C2014" s="115"/>
      <c r="R2014" s="116"/>
      <c r="S2014" s="117"/>
    </row>
    <row r="2015" spans="3:19" x14ac:dyDescent="0.25">
      <c r="C2015" s="115"/>
      <c r="R2015" s="116"/>
      <c r="S2015" s="117"/>
    </row>
    <row r="2016" spans="3:19" x14ac:dyDescent="0.25">
      <c r="C2016" s="115"/>
      <c r="R2016" s="116"/>
      <c r="S2016" s="117"/>
    </row>
    <row r="2017" spans="3:19" x14ac:dyDescent="0.25">
      <c r="C2017" s="115"/>
      <c r="R2017" s="116"/>
      <c r="S2017" s="117"/>
    </row>
    <row r="2018" spans="3:19" x14ac:dyDescent="0.25">
      <c r="C2018" s="115"/>
      <c r="R2018" s="116"/>
      <c r="S2018" s="117"/>
    </row>
    <row r="2019" spans="3:19" x14ac:dyDescent="0.25">
      <c r="C2019" s="115"/>
      <c r="R2019" s="116"/>
      <c r="S2019" s="117"/>
    </row>
    <row r="2020" spans="3:19" x14ac:dyDescent="0.25">
      <c r="C2020" s="115"/>
      <c r="R2020" s="116"/>
      <c r="S2020" s="117"/>
    </row>
    <row r="2021" spans="3:19" x14ac:dyDescent="0.25">
      <c r="C2021" s="115"/>
      <c r="R2021" s="116"/>
      <c r="S2021" s="117"/>
    </row>
    <row r="2022" spans="3:19" x14ac:dyDescent="0.25">
      <c r="C2022" s="115"/>
      <c r="R2022" s="116"/>
      <c r="S2022" s="117"/>
    </row>
    <row r="2023" spans="3:19" x14ac:dyDescent="0.25">
      <c r="C2023" s="115"/>
      <c r="R2023" s="116"/>
      <c r="S2023" s="117"/>
    </row>
    <row r="2024" spans="3:19" x14ac:dyDescent="0.25">
      <c r="C2024" s="115"/>
      <c r="R2024" s="116"/>
      <c r="S2024" s="117"/>
    </row>
    <row r="2025" spans="3:19" x14ac:dyDescent="0.25">
      <c r="C2025" s="115"/>
      <c r="R2025" s="116"/>
      <c r="S2025" s="117"/>
    </row>
    <row r="2026" spans="3:19" x14ac:dyDescent="0.25">
      <c r="C2026" s="115"/>
      <c r="R2026" s="116"/>
      <c r="S2026" s="117"/>
    </row>
    <row r="2027" spans="3:19" x14ac:dyDescent="0.25">
      <c r="C2027" s="115"/>
      <c r="R2027" s="116"/>
      <c r="S2027" s="117"/>
    </row>
    <row r="2028" spans="3:19" x14ac:dyDescent="0.25">
      <c r="C2028" s="115"/>
      <c r="R2028" s="116"/>
      <c r="S2028" s="117"/>
    </row>
    <row r="2029" spans="3:19" x14ac:dyDescent="0.25">
      <c r="C2029" s="115"/>
      <c r="R2029" s="116"/>
      <c r="S2029" s="117"/>
    </row>
    <row r="2030" spans="3:19" x14ac:dyDescent="0.25">
      <c r="C2030" s="115"/>
      <c r="R2030" s="116"/>
      <c r="S2030" s="117"/>
    </row>
    <row r="2031" spans="3:19" x14ac:dyDescent="0.25">
      <c r="C2031" s="115"/>
      <c r="R2031" s="116"/>
      <c r="S2031" s="117"/>
    </row>
    <row r="2032" spans="3:19" x14ac:dyDescent="0.25">
      <c r="C2032" s="115"/>
      <c r="R2032" s="116"/>
      <c r="S2032" s="117"/>
    </row>
    <row r="2033" spans="3:19" x14ac:dyDescent="0.25">
      <c r="C2033" s="115"/>
      <c r="R2033" s="116"/>
      <c r="S2033" s="117"/>
    </row>
    <row r="2034" spans="3:19" x14ac:dyDescent="0.25">
      <c r="C2034" s="115"/>
      <c r="R2034" s="116"/>
      <c r="S2034" s="117"/>
    </row>
    <row r="2035" spans="3:19" x14ac:dyDescent="0.25">
      <c r="C2035" s="115"/>
      <c r="R2035" s="116"/>
      <c r="S2035" s="117"/>
    </row>
    <row r="2036" spans="3:19" x14ac:dyDescent="0.25">
      <c r="C2036" s="115"/>
      <c r="R2036" s="116"/>
      <c r="S2036" s="117"/>
    </row>
    <row r="2037" spans="3:19" x14ac:dyDescent="0.25">
      <c r="C2037" s="115"/>
      <c r="R2037" s="116"/>
      <c r="S2037" s="117"/>
    </row>
    <row r="2038" spans="3:19" x14ac:dyDescent="0.25">
      <c r="C2038" s="115"/>
      <c r="R2038" s="116"/>
      <c r="S2038" s="117"/>
    </row>
    <row r="2039" spans="3:19" x14ac:dyDescent="0.25">
      <c r="C2039" s="115"/>
      <c r="R2039" s="116"/>
      <c r="S2039" s="117"/>
    </row>
    <row r="2040" spans="3:19" x14ac:dyDescent="0.25">
      <c r="C2040" s="115"/>
      <c r="R2040" s="116"/>
      <c r="S2040" s="117"/>
    </row>
    <row r="2041" spans="3:19" x14ac:dyDescent="0.25">
      <c r="C2041" s="115"/>
      <c r="R2041" s="116"/>
      <c r="S2041" s="117"/>
    </row>
    <row r="2042" spans="3:19" x14ac:dyDescent="0.25">
      <c r="C2042" s="115"/>
      <c r="R2042" s="116"/>
      <c r="S2042" s="117"/>
    </row>
    <row r="2043" spans="3:19" x14ac:dyDescent="0.25">
      <c r="C2043" s="115"/>
      <c r="R2043" s="116"/>
      <c r="S2043" s="117"/>
    </row>
    <row r="2044" spans="3:19" x14ac:dyDescent="0.25">
      <c r="C2044" s="115"/>
      <c r="R2044" s="116"/>
      <c r="S2044" s="117"/>
    </row>
    <row r="2045" spans="3:19" x14ac:dyDescent="0.25">
      <c r="C2045" s="115"/>
      <c r="R2045" s="116"/>
      <c r="S2045" s="117"/>
    </row>
    <row r="2046" spans="3:19" x14ac:dyDescent="0.25">
      <c r="C2046" s="115"/>
      <c r="R2046" s="116"/>
      <c r="S2046" s="117"/>
    </row>
    <row r="2047" spans="3:19" x14ac:dyDescent="0.25">
      <c r="C2047" s="115"/>
      <c r="R2047" s="116"/>
      <c r="S2047" s="117"/>
    </row>
    <row r="2048" spans="3:19" x14ac:dyDescent="0.25">
      <c r="C2048" s="115"/>
      <c r="R2048" s="116"/>
      <c r="S2048" s="117"/>
    </row>
    <row r="2049" spans="3:19" x14ac:dyDescent="0.25">
      <c r="C2049" s="115"/>
      <c r="R2049" s="116"/>
      <c r="S2049" s="117"/>
    </row>
    <row r="2050" spans="3:19" x14ac:dyDescent="0.25">
      <c r="C2050" s="115"/>
      <c r="R2050" s="116"/>
      <c r="S2050" s="117"/>
    </row>
    <row r="2051" spans="3:19" x14ac:dyDescent="0.25">
      <c r="C2051" s="115"/>
      <c r="R2051" s="116"/>
      <c r="S2051" s="117"/>
    </row>
    <row r="2052" spans="3:19" x14ac:dyDescent="0.25">
      <c r="C2052" s="115"/>
      <c r="R2052" s="116"/>
      <c r="S2052" s="117"/>
    </row>
    <row r="2053" spans="3:19" x14ac:dyDescent="0.25">
      <c r="C2053" s="115"/>
      <c r="R2053" s="116"/>
      <c r="S2053" s="117"/>
    </row>
    <row r="2054" spans="3:19" x14ac:dyDescent="0.25">
      <c r="C2054" s="115"/>
      <c r="R2054" s="116"/>
      <c r="S2054" s="117"/>
    </row>
    <row r="2055" spans="3:19" x14ac:dyDescent="0.25">
      <c r="C2055" s="115"/>
      <c r="R2055" s="116"/>
      <c r="S2055" s="117"/>
    </row>
    <row r="2056" spans="3:19" x14ac:dyDescent="0.25">
      <c r="C2056" s="115"/>
      <c r="R2056" s="116"/>
      <c r="S2056" s="117"/>
    </row>
    <row r="2057" spans="3:19" x14ac:dyDescent="0.25">
      <c r="C2057" s="115"/>
      <c r="R2057" s="116"/>
      <c r="S2057" s="117"/>
    </row>
    <row r="2058" spans="3:19" x14ac:dyDescent="0.25">
      <c r="C2058" s="115"/>
      <c r="R2058" s="116"/>
      <c r="S2058" s="117"/>
    </row>
    <row r="2059" spans="3:19" x14ac:dyDescent="0.25">
      <c r="C2059" s="115"/>
      <c r="R2059" s="116"/>
      <c r="S2059" s="117"/>
    </row>
    <row r="2060" spans="3:19" x14ac:dyDescent="0.25">
      <c r="C2060" s="115"/>
      <c r="R2060" s="116"/>
      <c r="S2060" s="117"/>
    </row>
    <row r="2061" spans="3:19" x14ac:dyDescent="0.25">
      <c r="C2061" s="115"/>
      <c r="R2061" s="116"/>
      <c r="S2061" s="117"/>
    </row>
    <row r="2062" spans="3:19" x14ac:dyDescent="0.25">
      <c r="C2062" s="115"/>
      <c r="R2062" s="116"/>
      <c r="S2062" s="117"/>
    </row>
    <row r="2063" spans="3:19" x14ac:dyDescent="0.25">
      <c r="C2063" s="115"/>
      <c r="R2063" s="116"/>
      <c r="S2063" s="117"/>
    </row>
    <row r="2064" spans="3:19" x14ac:dyDescent="0.25">
      <c r="C2064" s="115"/>
      <c r="R2064" s="116"/>
      <c r="S2064" s="117"/>
    </row>
    <row r="2065" spans="3:19" x14ac:dyDescent="0.25">
      <c r="C2065" s="115"/>
      <c r="R2065" s="116"/>
      <c r="S2065" s="117"/>
    </row>
    <row r="2066" spans="3:19" x14ac:dyDescent="0.25">
      <c r="C2066" s="115"/>
      <c r="R2066" s="116"/>
      <c r="S2066" s="117"/>
    </row>
    <row r="2067" spans="3:19" x14ac:dyDescent="0.25">
      <c r="C2067" s="115"/>
      <c r="R2067" s="116"/>
      <c r="S2067" s="117"/>
    </row>
    <row r="2068" spans="3:19" x14ac:dyDescent="0.25">
      <c r="C2068" s="115"/>
      <c r="R2068" s="116"/>
      <c r="S2068" s="117"/>
    </row>
    <row r="2069" spans="3:19" x14ac:dyDescent="0.25">
      <c r="C2069" s="115"/>
      <c r="R2069" s="116"/>
      <c r="S2069" s="117"/>
    </row>
    <row r="2070" spans="3:19" x14ac:dyDescent="0.25">
      <c r="C2070" s="115"/>
      <c r="R2070" s="116"/>
      <c r="S2070" s="117"/>
    </row>
    <row r="2071" spans="3:19" x14ac:dyDescent="0.25">
      <c r="C2071" s="115"/>
      <c r="R2071" s="116"/>
      <c r="S2071" s="117"/>
    </row>
    <row r="2072" spans="3:19" x14ac:dyDescent="0.25">
      <c r="C2072" s="115"/>
      <c r="R2072" s="116"/>
      <c r="S2072" s="117"/>
    </row>
    <row r="2073" spans="3:19" x14ac:dyDescent="0.25">
      <c r="C2073" s="115"/>
      <c r="R2073" s="116"/>
      <c r="S2073" s="117"/>
    </row>
    <row r="2074" spans="3:19" x14ac:dyDescent="0.25">
      <c r="C2074" s="115"/>
      <c r="R2074" s="116"/>
      <c r="S2074" s="117"/>
    </row>
    <row r="2075" spans="3:19" x14ac:dyDescent="0.25">
      <c r="C2075" s="115"/>
      <c r="R2075" s="116"/>
      <c r="S2075" s="117"/>
    </row>
    <row r="2076" spans="3:19" x14ac:dyDescent="0.25">
      <c r="C2076" s="115"/>
      <c r="R2076" s="116"/>
      <c r="S2076" s="117"/>
    </row>
    <row r="2077" spans="3:19" x14ac:dyDescent="0.25">
      <c r="C2077" s="115"/>
      <c r="R2077" s="116"/>
      <c r="S2077" s="117"/>
    </row>
    <row r="2078" spans="3:19" x14ac:dyDescent="0.25">
      <c r="C2078" s="115"/>
      <c r="R2078" s="116"/>
      <c r="S2078" s="117"/>
    </row>
    <row r="2079" spans="3:19" x14ac:dyDescent="0.25">
      <c r="C2079" s="115"/>
      <c r="R2079" s="116"/>
      <c r="S2079" s="117"/>
    </row>
    <row r="2080" spans="3:19" x14ac:dyDescent="0.25">
      <c r="C2080" s="115"/>
      <c r="R2080" s="116"/>
      <c r="S2080" s="117"/>
    </row>
    <row r="2081" spans="3:19" x14ac:dyDescent="0.25">
      <c r="C2081" s="115"/>
      <c r="R2081" s="116"/>
      <c r="S2081" s="117"/>
    </row>
    <row r="2082" spans="3:19" x14ac:dyDescent="0.25">
      <c r="C2082" s="115"/>
      <c r="R2082" s="116"/>
      <c r="S2082" s="117"/>
    </row>
    <row r="2083" spans="3:19" x14ac:dyDescent="0.25">
      <c r="C2083" s="115"/>
      <c r="R2083" s="116"/>
      <c r="S2083" s="117"/>
    </row>
    <row r="2084" spans="3:19" x14ac:dyDescent="0.25">
      <c r="C2084" s="115"/>
      <c r="R2084" s="116"/>
      <c r="S2084" s="117"/>
    </row>
    <row r="2085" spans="3:19" x14ac:dyDescent="0.25">
      <c r="C2085" s="115"/>
      <c r="R2085" s="116"/>
      <c r="S2085" s="117"/>
    </row>
    <row r="2086" spans="3:19" x14ac:dyDescent="0.25">
      <c r="C2086" s="115"/>
      <c r="R2086" s="116"/>
      <c r="S2086" s="117"/>
    </row>
    <row r="2087" spans="3:19" x14ac:dyDescent="0.25">
      <c r="C2087" s="115"/>
      <c r="R2087" s="116"/>
      <c r="S2087" s="117"/>
    </row>
    <row r="2088" spans="3:19" x14ac:dyDescent="0.25">
      <c r="C2088" s="115"/>
      <c r="R2088" s="116"/>
      <c r="S2088" s="117"/>
    </row>
    <row r="2089" spans="3:19" x14ac:dyDescent="0.25">
      <c r="C2089" s="115"/>
      <c r="R2089" s="116"/>
      <c r="S2089" s="117"/>
    </row>
    <row r="2090" spans="3:19" x14ac:dyDescent="0.25">
      <c r="C2090" s="115"/>
      <c r="R2090" s="116"/>
      <c r="S2090" s="117"/>
    </row>
    <row r="2091" spans="3:19" x14ac:dyDescent="0.25">
      <c r="C2091" s="115"/>
      <c r="R2091" s="116"/>
      <c r="S2091" s="117"/>
    </row>
    <row r="2092" spans="3:19" x14ac:dyDescent="0.25">
      <c r="C2092" s="115"/>
      <c r="R2092" s="116"/>
      <c r="S2092" s="117"/>
    </row>
    <row r="2093" spans="3:19" x14ac:dyDescent="0.25">
      <c r="C2093" s="115"/>
      <c r="R2093" s="116"/>
      <c r="S2093" s="117"/>
    </row>
    <row r="2094" spans="3:19" x14ac:dyDescent="0.25">
      <c r="C2094" s="115"/>
      <c r="R2094" s="116"/>
      <c r="S2094" s="117"/>
    </row>
    <row r="2095" spans="3:19" x14ac:dyDescent="0.25">
      <c r="C2095" s="115"/>
      <c r="R2095" s="116"/>
      <c r="S2095" s="117"/>
    </row>
    <row r="2096" spans="3:19" x14ac:dyDescent="0.25">
      <c r="C2096" s="115"/>
      <c r="R2096" s="116"/>
      <c r="S2096" s="117"/>
    </row>
    <row r="2097" spans="3:19" x14ac:dyDescent="0.25">
      <c r="C2097" s="115"/>
      <c r="R2097" s="116"/>
      <c r="S2097" s="117"/>
    </row>
    <row r="2098" spans="3:19" x14ac:dyDescent="0.25">
      <c r="C2098" s="115"/>
      <c r="R2098" s="116"/>
      <c r="S2098" s="117"/>
    </row>
    <row r="2099" spans="3:19" x14ac:dyDescent="0.25">
      <c r="C2099" s="115"/>
      <c r="R2099" s="116"/>
      <c r="S2099" s="117"/>
    </row>
    <row r="2100" spans="3:19" x14ac:dyDescent="0.25">
      <c r="C2100" s="115"/>
      <c r="R2100" s="116"/>
      <c r="S2100" s="117"/>
    </row>
    <row r="2101" spans="3:19" x14ac:dyDescent="0.25">
      <c r="C2101" s="115"/>
      <c r="R2101" s="116"/>
      <c r="S2101" s="117"/>
    </row>
    <row r="2102" spans="3:19" x14ac:dyDescent="0.25">
      <c r="C2102" s="115"/>
      <c r="R2102" s="116"/>
      <c r="S2102" s="117"/>
    </row>
    <row r="2103" spans="3:19" x14ac:dyDescent="0.25">
      <c r="C2103" s="115"/>
      <c r="R2103" s="116"/>
      <c r="S2103" s="117"/>
    </row>
    <row r="2104" spans="3:19" x14ac:dyDescent="0.25">
      <c r="C2104" s="115"/>
      <c r="R2104" s="116"/>
      <c r="S2104" s="117"/>
    </row>
    <row r="2105" spans="3:19" x14ac:dyDescent="0.25">
      <c r="C2105" s="115"/>
      <c r="R2105" s="116"/>
      <c r="S2105" s="117"/>
    </row>
    <row r="2106" spans="3:19" x14ac:dyDescent="0.25">
      <c r="C2106" s="115"/>
      <c r="R2106" s="116"/>
      <c r="S2106" s="117"/>
    </row>
    <row r="2107" spans="3:19" x14ac:dyDescent="0.25">
      <c r="C2107" s="115"/>
      <c r="R2107" s="116"/>
      <c r="S2107" s="117"/>
    </row>
    <row r="2108" spans="3:19" x14ac:dyDescent="0.25">
      <c r="C2108" s="115"/>
      <c r="R2108" s="116"/>
      <c r="S2108" s="117"/>
    </row>
    <row r="2109" spans="3:19" x14ac:dyDescent="0.25">
      <c r="C2109" s="115"/>
      <c r="R2109" s="116"/>
      <c r="S2109" s="117"/>
    </row>
    <row r="2110" spans="3:19" x14ac:dyDescent="0.25">
      <c r="C2110" s="115"/>
      <c r="R2110" s="116"/>
      <c r="S2110" s="117"/>
    </row>
    <row r="2111" spans="3:19" x14ac:dyDescent="0.25">
      <c r="C2111" s="115"/>
      <c r="R2111" s="116"/>
      <c r="S2111" s="117"/>
    </row>
    <row r="2112" spans="3:19" x14ac:dyDescent="0.25">
      <c r="C2112" s="115"/>
      <c r="R2112" s="116"/>
      <c r="S2112" s="117"/>
    </row>
    <row r="2113" spans="3:19" x14ac:dyDescent="0.25">
      <c r="C2113" s="115"/>
      <c r="R2113" s="116"/>
      <c r="S2113" s="117"/>
    </row>
    <row r="2114" spans="3:19" x14ac:dyDescent="0.25">
      <c r="C2114" s="115"/>
      <c r="R2114" s="116"/>
      <c r="S2114" s="117"/>
    </row>
    <row r="2115" spans="3:19" x14ac:dyDescent="0.25">
      <c r="C2115" s="115"/>
      <c r="R2115" s="116"/>
      <c r="S2115" s="117"/>
    </row>
    <row r="2116" spans="3:19" x14ac:dyDescent="0.25">
      <c r="C2116" s="115"/>
      <c r="R2116" s="116"/>
      <c r="S2116" s="117"/>
    </row>
    <row r="2117" spans="3:19" x14ac:dyDescent="0.25">
      <c r="C2117" s="115"/>
      <c r="R2117" s="116"/>
      <c r="S2117" s="117"/>
    </row>
    <row r="2118" spans="3:19" x14ac:dyDescent="0.25">
      <c r="C2118" s="115"/>
      <c r="R2118" s="116"/>
      <c r="S2118" s="117"/>
    </row>
    <row r="2119" spans="3:19" x14ac:dyDescent="0.25">
      <c r="C2119" s="115"/>
      <c r="R2119" s="116"/>
      <c r="S2119" s="117"/>
    </row>
    <row r="2120" spans="3:19" x14ac:dyDescent="0.25">
      <c r="C2120" s="115"/>
      <c r="R2120" s="116"/>
      <c r="S2120" s="117"/>
    </row>
    <row r="2121" spans="3:19" x14ac:dyDescent="0.25">
      <c r="C2121" s="115"/>
      <c r="R2121" s="116"/>
      <c r="S2121" s="117"/>
    </row>
    <row r="2122" spans="3:19" x14ac:dyDescent="0.25">
      <c r="C2122" s="115"/>
      <c r="R2122" s="116"/>
      <c r="S2122" s="117"/>
    </row>
    <row r="2123" spans="3:19" x14ac:dyDescent="0.25">
      <c r="C2123" s="115"/>
      <c r="R2123" s="116"/>
      <c r="S2123" s="117"/>
    </row>
    <row r="2124" spans="3:19" x14ac:dyDescent="0.25">
      <c r="C2124" s="115"/>
      <c r="R2124" s="116"/>
      <c r="S2124" s="117"/>
    </row>
    <row r="2125" spans="3:19" x14ac:dyDescent="0.25">
      <c r="C2125" s="115"/>
      <c r="R2125" s="116"/>
      <c r="S2125" s="117"/>
    </row>
    <row r="2126" spans="3:19" x14ac:dyDescent="0.25">
      <c r="C2126" s="115"/>
      <c r="R2126" s="116"/>
      <c r="S2126" s="117"/>
    </row>
    <row r="2127" spans="3:19" x14ac:dyDescent="0.25">
      <c r="C2127" s="115"/>
      <c r="R2127" s="116"/>
      <c r="S2127" s="117"/>
    </row>
    <row r="2128" spans="3:19" x14ac:dyDescent="0.25">
      <c r="C2128" s="115"/>
      <c r="R2128" s="116"/>
      <c r="S2128" s="117"/>
    </row>
    <row r="2129" spans="3:19" x14ac:dyDescent="0.25">
      <c r="C2129" s="115"/>
      <c r="R2129" s="116"/>
      <c r="S2129" s="117"/>
    </row>
    <row r="2130" spans="3:19" x14ac:dyDescent="0.25">
      <c r="C2130" s="115"/>
      <c r="R2130" s="116"/>
      <c r="S2130" s="117"/>
    </row>
    <row r="2131" spans="3:19" x14ac:dyDescent="0.25">
      <c r="C2131" s="115"/>
      <c r="R2131" s="116"/>
      <c r="S2131" s="117"/>
    </row>
    <row r="2132" spans="3:19" x14ac:dyDescent="0.25">
      <c r="C2132" s="115"/>
      <c r="R2132" s="116"/>
      <c r="S2132" s="117"/>
    </row>
    <row r="2133" spans="3:19" x14ac:dyDescent="0.25">
      <c r="C2133" s="115"/>
      <c r="R2133" s="116"/>
      <c r="S2133" s="117"/>
    </row>
    <row r="2134" spans="3:19" x14ac:dyDescent="0.25">
      <c r="C2134" s="115"/>
      <c r="R2134" s="116"/>
      <c r="S2134" s="117"/>
    </row>
    <row r="2135" spans="3:19" x14ac:dyDescent="0.25">
      <c r="C2135" s="115"/>
      <c r="R2135" s="116"/>
      <c r="S2135" s="117"/>
    </row>
    <row r="2136" spans="3:19" x14ac:dyDescent="0.25">
      <c r="C2136" s="115"/>
      <c r="R2136" s="116"/>
      <c r="S2136" s="117"/>
    </row>
    <row r="2137" spans="3:19" x14ac:dyDescent="0.25">
      <c r="C2137" s="115"/>
      <c r="R2137" s="116"/>
      <c r="S2137" s="117"/>
    </row>
    <row r="2138" spans="3:19" x14ac:dyDescent="0.25">
      <c r="C2138" s="115"/>
      <c r="R2138" s="116"/>
      <c r="S2138" s="117"/>
    </row>
    <row r="2139" spans="3:19" x14ac:dyDescent="0.25">
      <c r="C2139" s="115"/>
      <c r="R2139" s="116"/>
      <c r="S2139" s="117"/>
    </row>
    <row r="2140" spans="3:19" x14ac:dyDescent="0.25">
      <c r="C2140" s="115"/>
      <c r="R2140" s="116"/>
      <c r="S2140" s="117"/>
    </row>
    <row r="2141" spans="3:19" x14ac:dyDescent="0.25">
      <c r="C2141" s="115"/>
      <c r="R2141" s="116"/>
      <c r="S2141" s="117"/>
    </row>
    <row r="2142" spans="3:19" x14ac:dyDescent="0.25">
      <c r="C2142" s="115"/>
      <c r="R2142" s="116"/>
      <c r="S2142" s="117"/>
    </row>
    <row r="2143" spans="3:19" x14ac:dyDescent="0.25">
      <c r="C2143" s="115"/>
      <c r="R2143" s="116"/>
      <c r="S2143" s="117"/>
    </row>
    <row r="2144" spans="3:19" x14ac:dyDescent="0.25">
      <c r="C2144" s="115"/>
      <c r="R2144" s="116"/>
      <c r="S2144" s="117"/>
    </row>
    <row r="2145" spans="3:19" x14ac:dyDescent="0.25">
      <c r="C2145" s="115"/>
      <c r="R2145" s="116"/>
      <c r="S2145" s="117"/>
    </row>
    <row r="2146" spans="3:19" x14ac:dyDescent="0.25">
      <c r="C2146" s="115"/>
      <c r="R2146" s="116"/>
      <c r="S2146" s="117"/>
    </row>
    <row r="2147" spans="3:19" x14ac:dyDescent="0.25">
      <c r="C2147" s="115"/>
      <c r="R2147" s="116"/>
      <c r="S2147" s="117"/>
    </row>
    <row r="2148" spans="3:19" x14ac:dyDescent="0.25">
      <c r="C2148" s="115"/>
      <c r="R2148" s="116"/>
      <c r="S2148" s="117"/>
    </row>
    <row r="2149" spans="3:19" x14ac:dyDescent="0.25">
      <c r="C2149" s="115"/>
      <c r="R2149" s="116"/>
      <c r="S2149" s="117"/>
    </row>
    <row r="2150" spans="3:19" x14ac:dyDescent="0.25">
      <c r="C2150" s="115"/>
      <c r="R2150" s="116"/>
      <c r="S2150" s="117"/>
    </row>
    <row r="2151" spans="3:19" x14ac:dyDescent="0.25">
      <c r="C2151" s="115"/>
      <c r="R2151" s="116"/>
      <c r="S2151" s="117"/>
    </row>
    <row r="2152" spans="3:19" x14ac:dyDescent="0.25">
      <c r="C2152" s="115"/>
      <c r="R2152" s="116"/>
      <c r="S2152" s="117"/>
    </row>
    <row r="2153" spans="3:19" x14ac:dyDescent="0.25">
      <c r="C2153" s="115"/>
      <c r="R2153" s="116"/>
      <c r="S2153" s="117"/>
    </row>
    <row r="2154" spans="3:19" x14ac:dyDescent="0.25">
      <c r="C2154" s="115"/>
      <c r="R2154" s="116"/>
      <c r="S2154" s="117"/>
    </row>
    <row r="2155" spans="3:19" x14ac:dyDescent="0.25">
      <c r="C2155" s="115"/>
      <c r="R2155" s="116"/>
      <c r="S2155" s="117"/>
    </row>
    <row r="2156" spans="3:19" x14ac:dyDescent="0.25">
      <c r="C2156" s="115"/>
      <c r="R2156" s="116"/>
      <c r="S2156" s="117"/>
    </row>
    <row r="2157" spans="3:19" x14ac:dyDescent="0.25">
      <c r="C2157" s="115"/>
      <c r="R2157" s="116"/>
      <c r="S2157" s="117"/>
    </row>
    <row r="2158" spans="3:19" x14ac:dyDescent="0.25">
      <c r="C2158" s="115"/>
      <c r="R2158" s="116"/>
      <c r="S2158" s="117"/>
    </row>
    <row r="2159" spans="3:19" x14ac:dyDescent="0.25">
      <c r="C2159" s="115"/>
      <c r="R2159" s="116"/>
      <c r="S2159" s="117"/>
    </row>
    <row r="2160" spans="3:19" x14ac:dyDescent="0.25">
      <c r="C2160" s="115"/>
      <c r="R2160" s="116"/>
      <c r="S2160" s="117"/>
    </row>
    <row r="2161" spans="3:19" x14ac:dyDescent="0.25">
      <c r="C2161" s="115"/>
      <c r="R2161" s="116"/>
      <c r="S2161" s="117"/>
    </row>
    <row r="2162" spans="3:19" x14ac:dyDescent="0.25">
      <c r="C2162" s="115"/>
      <c r="R2162" s="116"/>
      <c r="S2162" s="117"/>
    </row>
    <row r="2163" spans="3:19" x14ac:dyDescent="0.25">
      <c r="C2163" s="115"/>
      <c r="R2163" s="116"/>
      <c r="S2163" s="117"/>
    </row>
    <row r="2164" spans="3:19" x14ac:dyDescent="0.25">
      <c r="C2164" s="115"/>
      <c r="R2164" s="116"/>
      <c r="S2164" s="117"/>
    </row>
    <row r="2165" spans="3:19" x14ac:dyDescent="0.25">
      <c r="C2165" s="115"/>
      <c r="R2165" s="116"/>
      <c r="S2165" s="117"/>
    </row>
    <row r="2166" spans="3:19" x14ac:dyDescent="0.25">
      <c r="C2166" s="115"/>
      <c r="R2166" s="116"/>
      <c r="S2166" s="117"/>
    </row>
    <row r="2167" spans="3:19" x14ac:dyDescent="0.25">
      <c r="C2167" s="115"/>
      <c r="R2167" s="116"/>
      <c r="S2167" s="117"/>
    </row>
    <row r="2168" spans="3:19" x14ac:dyDescent="0.25">
      <c r="C2168" s="115"/>
      <c r="R2168" s="116"/>
      <c r="S2168" s="117"/>
    </row>
    <row r="2169" spans="3:19" x14ac:dyDescent="0.25">
      <c r="C2169" s="115"/>
      <c r="R2169" s="116"/>
      <c r="S2169" s="117"/>
    </row>
    <row r="2170" spans="3:19" x14ac:dyDescent="0.25">
      <c r="C2170" s="115"/>
      <c r="R2170" s="116"/>
      <c r="S2170" s="117"/>
    </row>
    <row r="2171" spans="3:19" x14ac:dyDescent="0.25">
      <c r="C2171" s="115"/>
      <c r="R2171" s="116"/>
      <c r="S2171" s="117"/>
    </row>
    <row r="2172" spans="3:19" x14ac:dyDescent="0.25">
      <c r="C2172" s="115"/>
      <c r="R2172" s="116"/>
      <c r="S2172" s="117"/>
    </row>
    <row r="2173" spans="3:19" x14ac:dyDescent="0.25">
      <c r="C2173" s="115"/>
      <c r="R2173" s="116"/>
      <c r="S2173" s="117"/>
    </row>
    <row r="2174" spans="3:19" x14ac:dyDescent="0.25">
      <c r="C2174" s="115"/>
      <c r="R2174" s="116"/>
      <c r="S2174" s="117"/>
    </row>
    <row r="2175" spans="3:19" x14ac:dyDescent="0.25">
      <c r="C2175" s="115"/>
      <c r="R2175" s="116"/>
      <c r="S2175" s="117"/>
    </row>
    <row r="2176" spans="3:19" x14ac:dyDescent="0.25">
      <c r="C2176" s="115"/>
      <c r="R2176" s="116"/>
      <c r="S2176" s="117"/>
    </row>
    <row r="2177" spans="3:19" x14ac:dyDescent="0.25">
      <c r="C2177" s="115"/>
      <c r="R2177" s="116"/>
      <c r="S2177" s="117"/>
    </row>
    <row r="2178" spans="3:19" x14ac:dyDescent="0.25">
      <c r="C2178" s="115"/>
      <c r="R2178" s="116"/>
      <c r="S2178" s="117"/>
    </row>
    <row r="2179" spans="3:19" x14ac:dyDescent="0.25">
      <c r="C2179" s="115"/>
      <c r="R2179" s="116"/>
      <c r="S2179" s="117"/>
    </row>
    <row r="2180" spans="3:19" x14ac:dyDescent="0.25">
      <c r="C2180" s="115"/>
      <c r="R2180" s="116"/>
      <c r="S2180" s="117"/>
    </row>
    <row r="2181" spans="3:19" x14ac:dyDescent="0.25">
      <c r="C2181" s="115"/>
      <c r="R2181" s="116"/>
      <c r="S2181" s="117"/>
    </row>
    <row r="2182" spans="3:19" x14ac:dyDescent="0.25">
      <c r="C2182" s="115"/>
      <c r="R2182" s="116"/>
      <c r="S2182" s="117"/>
    </row>
    <row r="2183" spans="3:19" x14ac:dyDescent="0.25">
      <c r="C2183" s="115"/>
      <c r="R2183" s="116"/>
      <c r="S2183" s="117"/>
    </row>
    <row r="2184" spans="3:19" x14ac:dyDescent="0.25">
      <c r="C2184" s="115"/>
      <c r="R2184" s="116"/>
      <c r="S2184" s="117"/>
    </row>
    <row r="2185" spans="3:19" x14ac:dyDescent="0.25">
      <c r="C2185" s="115"/>
      <c r="R2185" s="116"/>
      <c r="S2185" s="117"/>
    </row>
    <row r="2186" spans="3:19" x14ac:dyDescent="0.25">
      <c r="C2186" s="115"/>
      <c r="R2186" s="116"/>
      <c r="S2186" s="117"/>
    </row>
    <row r="2187" spans="3:19" x14ac:dyDescent="0.25">
      <c r="C2187" s="115"/>
      <c r="R2187" s="116"/>
      <c r="S2187" s="117"/>
    </row>
    <row r="2188" spans="3:19" x14ac:dyDescent="0.25">
      <c r="C2188" s="115"/>
      <c r="R2188" s="116"/>
      <c r="S2188" s="117"/>
    </row>
    <row r="2189" spans="3:19" x14ac:dyDescent="0.25">
      <c r="C2189" s="115"/>
      <c r="R2189" s="116"/>
      <c r="S2189" s="117"/>
    </row>
    <row r="2190" spans="3:19" x14ac:dyDescent="0.25">
      <c r="C2190" s="115"/>
      <c r="R2190" s="116"/>
      <c r="S2190" s="117"/>
    </row>
    <row r="2191" spans="3:19" x14ac:dyDescent="0.25">
      <c r="C2191" s="115"/>
      <c r="R2191" s="116"/>
      <c r="S2191" s="117"/>
    </row>
    <row r="2192" spans="3:19" x14ac:dyDescent="0.25">
      <c r="C2192" s="115"/>
      <c r="R2192" s="116"/>
      <c r="S2192" s="117"/>
    </row>
    <row r="2193" spans="3:19" x14ac:dyDescent="0.25">
      <c r="C2193" s="115"/>
      <c r="R2193" s="116"/>
      <c r="S2193" s="117"/>
    </row>
    <row r="2194" spans="3:19" x14ac:dyDescent="0.25">
      <c r="C2194" s="115"/>
      <c r="R2194" s="116"/>
      <c r="S2194" s="117"/>
    </row>
    <row r="2195" spans="3:19" x14ac:dyDescent="0.25">
      <c r="C2195" s="115"/>
      <c r="R2195" s="116"/>
      <c r="S2195" s="117"/>
    </row>
    <row r="2196" spans="3:19" x14ac:dyDescent="0.25">
      <c r="C2196" s="115"/>
      <c r="R2196" s="116"/>
      <c r="S2196" s="117"/>
    </row>
    <row r="2197" spans="3:19" x14ac:dyDescent="0.25">
      <c r="C2197" s="115"/>
      <c r="R2197" s="116"/>
      <c r="S2197" s="117"/>
    </row>
    <row r="2198" spans="3:19" x14ac:dyDescent="0.25">
      <c r="C2198" s="115"/>
      <c r="R2198" s="116"/>
      <c r="S2198" s="117"/>
    </row>
    <row r="2199" spans="3:19" x14ac:dyDescent="0.25">
      <c r="C2199" s="115"/>
      <c r="R2199" s="116"/>
      <c r="S2199" s="117"/>
    </row>
    <row r="2200" spans="3:19" x14ac:dyDescent="0.25">
      <c r="C2200" s="115"/>
      <c r="R2200" s="116"/>
      <c r="S2200" s="117"/>
    </row>
    <row r="2201" spans="3:19" x14ac:dyDescent="0.25">
      <c r="C2201" s="115"/>
      <c r="R2201" s="116"/>
      <c r="S2201" s="117"/>
    </row>
    <row r="2202" spans="3:19" x14ac:dyDescent="0.25">
      <c r="C2202" s="115"/>
      <c r="R2202" s="116"/>
      <c r="S2202" s="117"/>
    </row>
    <row r="2203" spans="3:19" x14ac:dyDescent="0.25">
      <c r="C2203" s="115"/>
      <c r="R2203" s="116"/>
      <c r="S2203" s="117"/>
    </row>
    <row r="2204" spans="3:19" x14ac:dyDescent="0.25">
      <c r="C2204" s="115"/>
      <c r="R2204" s="116"/>
      <c r="S2204" s="117"/>
    </row>
    <row r="2205" spans="3:19" x14ac:dyDescent="0.25">
      <c r="C2205" s="115"/>
      <c r="R2205" s="116"/>
      <c r="S2205" s="117"/>
    </row>
    <row r="2206" spans="3:19" x14ac:dyDescent="0.25">
      <c r="C2206" s="115"/>
      <c r="R2206" s="116"/>
      <c r="S2206" s="117"/>
    </row>
    <row r="2207" spans="3:19" x14ac:dyDescent="0.25">
      <c r="C2207" s="115"/>
      <c r="R2207" s="116"/>
      <c r="S2207" s="117"/>
    </row>
    <row r="2208" spans="3:19" x14ac:dyDescent="0.25">
      <c r="C2208" s="115"/>
      <c r="R2208" s="116"/>
      <c r="S2208" s="117"/>
    </row>
    <row r="2209" spans="3:19" x14ac:dyDescent="0.25">
      <c r="C2209" s="115"/>
      <c r="R2209" s="116"/>
      <c r="S2209" s="117"/>
    </row>
    <row r="2210" spans="3:19" x14ac:dyDescent="0.25">
      <c r="C2210" s="115"/>
      <c r="R2210" s="116"/>
      <c r="S2210" s="117"/>
    </row>
    <row r="2211" spans="3:19" x14ac:dyDescent="0.25">
      <c r="C2211" s="115"/>
      <c r="R2211" s="116"/>
      <c r="S2211" s="117"/>
    </row>
    <row r="2212" spans="3:19" x14ac:dyDescent="0.25">
      <c r="C2212" s="115"/>
      <c r="R2212" s="116"/>
      <c r="S2212" s="117"/>
    </row>
    <row r="2213" spans="3:19" x14ac:dyDescent="0.25">
      <c r="C2213" s="115"/>
      <c r="R2213" s="116"/>
      <c r="S2213" s="117"/>
    </row>
    <row r="2214" spans="3:19" x14ac:dyDescent="0.25">
      <c r="C2214" s="115"/>
      <c r="R2214" s="116"/>
      <c r="S2214" s="117"/>
    </row>
    <row r="2215" spans="3:19" x14ac:dyDescent="0.25">
      <c r="C2215" s="115"/>
      <c r="R2215" s="116"/>
      <c r="S2215" s="117"/>
    </row>
    <row r="2216" spans="3:19" x14ac:dyDescent="0.25">
      <c r="C2216" s="115"/>
      <c r="R2216" s="116"/>
      <c r="S2216" s="117"/>
    </row>
    <row r="2217" spans="3:19" x14ac:dyDescent="0.25">
      <c r="C2217" s="115"/>
      <c r="R2217" s="116"/>
      <c r="S2217" s="117"/>
    </row>
    <row r="2218" spans="3:19" x14ac:dyDescent="0.25">
      <c r="C2218" s="115"/>
      <c r="R2218" s="116"/>
      <c r="S2218" s="117"/>
    </row>
    <row r="2219" spans="3:19" x14ac:dyDescent="0.25">
      <c r="C2219" s="115"/>
      <c r="R2219" s="116"/>
      <c r="S2219" s="117"/>
    </row>
    <row r="2220" spans="3:19" x14ac:dyDescent="0.25">
      <c r="C2220" s="115"/>
      <c r="R2220" s="116"/>
      <c r="S2220" s="117"/>
    </row>
    <row r="2221" spans="3:19" x14ac:dyDescent="0.25">
      <c r="C2221" s="115"/>
      <c r="R2221" s="116"/>
      <c r="S2221" s="117"/>
    </row>
    <row r="2222" spans="3:19" x14ac:dyDescent="0.25">
      <c r="C2222" s="115"/>
      <c r="R2222" s="116"/>
      <c r="S2222" s="117"/>
    </row>
    <row r="2223" spans="3:19" x14ac:dyDescent="0.25">
      <c r="C2223" s="115"/>
      <c r="R2223" s="116"/>
      <c r="S2223" s="117"/>
    </row>
    <row r="2224" spans="3:19" x14ac:dyDescent="0.25">
      <c r="C2224" s="115"/>
      <c r="R2224" s="116"/>
      <c r="S2224" s="117"/>
    </row>
    <row r="2225" spans="3:19" x14ac:dyDescent="0.25">
      <c r="C2225" s="115"/>
      <c r="R2225" s="116"/>
      <c r="S2225" s="117"/>
    </row>
    <row r="2226" spans="3:19" x14ac:dyDescent="0.25">
      <c r="C2226" s="115"/>
      <c r="R2226" s="116"/>
      <c r="S2226" s="117"/>
    </row>
    <row r="2227" spans="3:19" x14ac:dyDescent="0.25">
      <c r="C2227" s="115"/>
      <c r="R2227" s="116"/>
      <c r="S2227" s="117"/>
    </row>
    <row r="2228" spans="3:19" x14ac:dyDescent="0.25">
      <c r="C2228" s="115"/>
      <c r="R2228" s="116"/>
      <c r="S2228" s="117"/>
    </row>
    <row r="2229" spans="3:19" x14ac:dyDescent="0.25">
      <c r="C2229" s="115"/>
      <c r="R2229" s="116"/>
      <c r="S2229" s="117"/>
    </row>
    <row r="2230" spans="3:19" x14ac:dyDescent="0.25">
      <c r="C2230" s="115"/>
      <c r="R2230" s="116"/>
      <c r="S2230" s="117"/>
    </row>
    <row r="2231" spans="3:19" x14ac:dyDescent="0.25">
      <c r="C2231" s="115"/>
      <c r="R2231" s="116"/>
      <c r="S2231" s="117"/>
    </row>
    <row r="2232" spans="3:19" x14ac:dyDescent="0.25">
      <c r="C2232" s="115"/>
      <c r="R2232" s="116"/>
      <c r="S2232" s="117"/>
    </row>
    <row r="2233" spans="3:19" x14ac:dyDescent="0.25">
      <c r="C2233" s="115"/>
      <c r="R2233" s="116"/>
      <c r="S2233" s="117"/>
    </row>
    <row r="2234" spans="3:19" x14ac:dyDescent="0.25">
      <c r="C2234" s="115"/>
      <c r="R2234" s="116"/>
      <c r="S2234" s="117"/>
    </row>
    <row r="2235" spans="3:19" x14ac:dyDescent="0.25">
      <c r="C2235" s="115"/>
      <c r="R2235" s="116"/>
      <c r="S2235" s="117"/>
    </row>
    <row r="2236" spans="3:19" x14ac:dyDescent="0.25">
      <c r="C2236" s="115"/>
      <c r="R2236" s="116"/>
      <c r="S2236" s="117"/>
    </row>
    <row r="2237" spans="3:19" x14ac:dyDescent="0.25">
      <c r="C2237" s="115"/>
      <c r="R2237" s="116"/>
      <c r="S2237" s="117"/>
    </row>
    <row r="2238" spans="3:19" x14ac:dyDescent="0.25">
      <c r="C2238" s="115"/>
      <c r="R2238" s="116"/>
      <c r="S2238" s="117"/>
    </row>
    <row r="2239" spans="3:19" x14ac:dyDescent="0.25">
      <c r="C2239" s="115"/>
      <c r="R2239" s="116"/>
      <c r="S2239" s="117"/>
    </row>
    <row r="2240" spans="3:19" x14ac:dyDescent="0.25">
      <c r="C2240" s="115"/>
      <c r="R2240" s="116"/>
      <c r="S2240" s="117"/>
    </row>
    <row r="2241" spans="3:19" x14ac:dyDescent="0.25">
      <c r="C2241" s="115"/>
      <c r="R2241" s="116"/>
      <c r="S2241" s="117"/>
    </row>
    <row r="2242" spans="3:19" x14ac:dyDescent="0.25">
      <c r="C2242" s="115"/>
      <c r="R2242" s="116"/>
      <c r="S2242" s="117"/>
    </row>
    <row r="2243" spans="3:19" x14ac:dyDescent="0.25">
      <c r="C2243" s="115"/>
      <c r="R2243" s="116"/>
      <c r="S2243" s="117"/>
    </row>
    <row r="2244" spans="3:19" x14ac:dyDescent="0.25">
      <c r="C2244" s="115"/>
      <c r="R2244" s="116"/>
      <c r="S2244" s="117"/>
    </row>
    <row r="2245" spans="3:19" x14ac:dyDescent="0.25">
      <c r="C2245" s="115"/>
      <c r="R2245" s="116"/>
      <c r="S2245" s="117"/>
    </row>
    <row r="2246" spans="3:19" x14ac:dyDescent="0.25">
      <c r="C2246" s="115"/>
      <c r="R2246" s="116"/>
      <c r="S2246" s="117"/>
    </row>
    <row r="2247" spans="3:19" x14ac:dyDescent="0.25">
      <c r="C2247" s="115"/>
      <c r="R2247" s="116"/>
      <c r="S2247" s="117"/>
    </row>
    <row r="2248" spans="3:19" x14ac:dyDescent="0.25">
      <c r="C2248" s="115"/>
      <c r="R2248" s="116"/>
      <c r="S2248" s="117"/>
    </row>
    <row r="2249" spans="3:19" x14ac:dyDescent="0.25">
      <c r="C2249" s="115"/>
      <c r="R2249" s="116"/>
      <c r="S2249" s="117"/>
    </row>
    <row r="2250" spans="3:19" x14ac:dyDescent="0.25">
      <c r="C2250" s="115"/>
      <c r="R2250" s="116"/>
      <c r="S2250" s="117"/>
    </row>
    <row r="2251" spans="3:19" x14ac:dyDescent="0.25">
      <c r="C2251" s="115"/>
      <c r="R2251" s="116"/>
      <c r="S2251" s="117"/>
    </row>
    <row r="2252" spans="3:19" x14ac:dyDescent="0.25">
      <c r="C2252" s="115"/>
      <c r="R2252" s="116"/>
      <c r="S2252" s="117"/>
    </row>
    <row r="2253" spans="3:19" x14ac:dyDescent="0.25">
      <c r="C2253" s="115"/>
      <c r="R2253" s="116"/>
      <c r="S2253" s="117"/>
    </row>
    <row r="2254" spans="3:19" x14ac:dyDescent="0.25">
      <c r="C2254" s="115"/>
      <c r="R2254" s="116"/>
      <c r="S2254" s="117"/>
    </row>
    <row r="2255" spans="3:19" x14ac:dyDescent="0.25">
      <c r="C2255" s="115"/>
      <c r="R2255" s="116"/>
      <c r="S2255" s="117"/>
    </row>
    <row r="2256" spans="3:19" x14ac:dyDescent="0.25">
      <c r="C2256" s="115"/>
      <c r="R2256" s="116"/>
      <c r="S2256" s="117"/>
    </row>
    <row r="2257" spans="3:19" x14ac:dyDescent="0.25">
      <c r="C2257" s="115"/>
      <c r="R2257" s="116"/>
      <c r="S2257" s="117"/>
    </row>
    <row r="2258" spans="3:19" x14ac:dyDescent="0.25">
      <c r="C2258" s="115"/>
      <c r="R2258" s="116"/>
      <c r="S2258" s="117"/>
    </row>
    <row r="2259" spans="3:19" x14ac:dyDescent="0.25">
      <c r="C2259" s="115"/>
      <c r="R2259" s="116"/>
      <c r="S2259" s="117"/>
    </row>
    <row r="2260" spans="3:19" x14ac:dyDescent="0.25">
      <c r="C2260" s="115"/>
      <c r="R2260" s="116"/>
      <c r="S2260" s="117"/>
    </row>
    <row r="2261" spans="3:19" x14ac:dyDescent="0.25">
      <c r="C2261" s="115"/>
      <c r="R2261" s="116"/>
      <c r="S2261" s="117"/>
    </row>
    <row r="2262" spans="3:19" x14ac:dyDescent="0.25">
      <c r="C2262" s="115"/>
      <c r="R2262" s="116"/>
      <c r="S2262" s="117"/>
    </row>
    <row r="2263" spans="3:19" x14ac:dyDescent="0.25">
      <c r="C2263" s="115"/>
      <c r="R2263" s="116"/>
      <c r="S2263" s="117"/>
    </row>
    <row r="2264" spans="3:19" x14ac:dyDescent="0.25">
      <c r="C2264" s="115"/>
      <c r="R2264" s="116"/>
      <c r="S2264" s="117"/>
    </row>
    <row r="2265" spans="3:19" x14ac:dyDescent="0.25">
      <c r="C2265" s="115"/>
      <c r="R2265" s="116"/>
      <c r="S2265" s="117"/>
    </row>
    <row r="2266" spans="3:19" x14ac:dyDescent="0.25">
      <c r="C2266" s="115"/>
      <c r="R2266" s="116"/>
      <c r="S2266" s="117"/>
    </row>
    <row r="2267" spans="3:19" x14ac:dyDescent="0.25">
      <c r="C2267" s="115"/>
      <c r="R2267" s="116"/>
      <c r="S2267" s="117"/>
    </row>
    <row r="2268" spans="3:19" x14ac:dyDescent="0.25">
      <c r="C2268" s="115"/>
      <c r="R2268" s="116"/>
      <c r="S2268" s="117"/>
    </row>
    <row r="2269" spans="3:19" x14ac:dyDescent="0.25">
      <c r="C2269" s="115"/>
      <c r="R2269" s="116"/>
      <c r="S2269" s="117"/>
    </row>
    <row r="2270" spans="3:19" x14ac:dyDescent="0.25">
      <c r="C2270" s="115"/>
      <c r="R2270" s="116"/>
      <c r="S2270" s="117"/>
    </row>
    <row r="2271" spans="3:19" x14ac:dyDescent="0.25">
      <c r="C2271" s="115"/>
      <c r="R2271" s="116"/>
      <c r="S2271" s="117"/>
    </row>
    <row r="2272" spans="3:19" x14ac:dyDescent="0.25">
      <c r="C2272" s="115"/>
      <c r="R2272" s="116"/>
      <c r="S2272" s="117"/>
    </row>
    <row r="2273" spans="3:19" x14ac:dyDescent="0.25">
      <c r="C2273" s="115"/>
      <c r="R2273" s="116"/>
      <c r="S2273" s="117"/>
    </row>
    <row r="2274" spans="3:19" x14ac:dyDescent="0.25">
      <c r="C2274" s="115"/>
      <c r="R2274" s="116"/>
      <c r="S2274" s="117"/>
    </row>
    <row r="2275" spans="3:19" x14ac:dyDescent="0.25">
      <c r="C2275" s="115"/>
      <c r="R2275" s="116"/>
      <c r="S2275" s="117"/>
    </row>
    <row r="2276" spans="3:19" x14ac:dyDescent="0.25">
      <c r="C2276" s="115"/>
      <c r="R2276" s="116"/>
      <c r="S2276" s="117"/>
    </row>
    <row r="2277" spans="3:19" x14ac:dyDescent="0.25">
      <c r="C2277" s="115"/>
      <c r="R2277" s="116"/>
      <c r="S2277" s="117"/>
    </row>
    <row r="2278" spans="3:19" x14ac:dyDescent="0.25">
      <c r="C2278" s="115"/>
      <c r="R2278" s="116"/>
      <c r="S2278" s="117"/>
    </row>
    <row r="2279" spans="3:19" x14ac:dyDescent="0.25">
      <c r="C2279" s="115"/>
      <c r="R2279" s="116"/>
      <c r="S2279" s="117"/>
    </row>
    <row r="2280" spans="3:19" x14ac:dyDescent="0.25">
      <c r="C2280" s="115"/>
      <c r="R2280" s="116"/>
      <c r="S2280" s="117"/>
    </row>
    <row r="2281" spans="3:19" x14ac:dyDescent="0.25">
      <c r="C2281" s="115"/>
      <c r="R2281" s="116"/>
      <c r="S2281" s="117"/>
    </row>
    <row r="2282" spans="3:19" x14ac:dyDescent="0.25">
      <c r="C2282" s="115"/>
      <c r="R2282" s="116"/>
      <c r="S2282" s="117"/>
    </row>
    <row r="2283" spans="3:19" x14ac:dyDescent="0.25">
      <c r="C2283" s="115"/>
      <c r="R2283" s="116"/>
      <c r="S2283" s="117"/>
    </row>
    <row r="2284" spans="3:19" x14ac:dyDescent="0.25">
      <c r="C2284" s="115"/>
      <c r="R2284" s="116"/>
      <c r="S2284" s="117"/>
    </row>
    <row r="2285" spans="3:19" x14ac:dyDescent="0.25">
      <c r="C2285" s="115"/>
      <c r="R2285" s="116"/>
      <c r="S2285" s="117"/>
    </row>
    <row r="2286" spans="3:19" x14ac:dyDescent="0.25">
      <c r="C2286" s="115"/>
      <c r="R2286" s="116"/>
      <c r="S2286" s="117"/>
    </row>
    <row r="2287" spans="3:19" x14ac:dyDescent="0.25">
      <c r="C2287" s="115"/>
      <c r="R2287" s="116"/>
      <c r="S2287" s="117"/>
    </row>
    <row r="2288" spans="3:19" x14ac:dyDescent="0.25">
      <c r="C2288" s="115"/>
      <c r="R2288" s="116"/>
      <c r="S2288" s="117"/>
    </row>
    <row r="2289" spans="3:19" x14ac:dyDescent="0.25">
      <c r="C2289" s="115"/>
      <c r="R2289" s="116"/>
      <c r="S2289" s="117"/>
    </row>
    <row r="2290" spans="3:19" x14ac:dyDescent="0.25">
      <c r="C2290" s="115"/>
      <c r="R2290" s="116"/>
      <c r="S2290" s="117"/>
    </row>
    <row r="2291" spans="3:19" x14ac:dyDescent="0.25">
      <c r="C2291" s="115"/>
      <c r="R2291" s="116"/>
      <c r="S2291" s="117"/>
    </row>
    <row r="2292" spans="3:19" x14ac:dyDescent="0.25">
      <c r="C2292" s="115"/>
      <c r="R2292" s="116"/>
      <c r="S2292" s="117"/>
    </row>
    <row r="2293" spans="3:19" x14ac:dyDescent="0.25">
      <c r="C2293" s="115"/>
      <c r="R2293" s="116"/>
      <c r="S2293" s="117"/>
    </row>
    <row r="2294" spans="3:19" x14ac:dyDescent="0.25">
      <c r="C2294" s="115"/>
      <c r="R2294" s="116"/>
      <c r="S2294" s="117"/>
    </row>
    <row r="2295" spans="3:19" x14ac:dyDescent="0.25">
      <c r="C2295" s="115"/>
      <c r="R2295" s="116"/>
      <c r="S2295" s="117"/>
    </row>
    <row r="2296" spans="3:19" x14ac:dyDescent="0.25">
      <c r="C2296" s="115"/>
      <c r="R2296" s="116"/>
      <c r="S2296" s="117"/>
    </row>
    <row r="2297" spans="3:19" x14ac:dyDescent="0.25">
      <c r="C2297" s="115"/>
      <c r="R2297" s="116"/>
      <c r="S2297" s="117"/>
    </row>
    <row r="2298" spans="3:19" x14ac:dyDescent="0.25">
      <c r="C2298" s="115"/>
      <c r="R2298" s="116"/>
      <c r="S2298" s="117"/>
    </row>
    <row r="2299" spans="3:19" x14ac:dyDescent="0.25">
      <c r="C2299" s="115"/>
      <c r="R2299" s="116"/>
      <c r="S2299" s="117"/>
    </row>
    <row r="2300" spans="3:19" x14ac:dyDescent="0.25">
      <c r="C2300" s="115"/>
      <c r="R2300" s="116"/>
      <c r="S2300" s="117"/>
    </row>
    <row r="2301" spans="3:19" x14ac:dyDescent="0.25">
      <c r="C2301" s="115"/>
      <c r="R2301" s="116"/>
      <c r="S2301" s="117"/>
    </row>
    <row r="2302" spans="3:19" x14ac:dyDescent="0.25">
      <c r="C2302" s="115"/>
      <c r="R2302" s="116"/>
      <c r="S2302" s="117"/>
    </row>
    <row r="2303" spans="3:19" x14ac:dyDescent="0.25">
      <c r="C2303" s="115"/>
      <c r="R2303" s="116"/>
      <c r="S2303" s="117"/>
    </row>
    <row r="2304" spans="3:19" x14ac:dyDescent="0.25">
      <c r="C2304" s="115"/>
      <c r="R2304" s="116"/>
      <c r="S2304" s="117"/>
    </row>
    <row r="2305" spans="3:19" x14ac:dyDescent="0.25">
      <c r="C2305" s="115"/>
      <c r="R2305" s="116"/>
      <c r="S2305" s="117"/>
    </row>
    <row r="2306" spans="3:19" x14ac:dyDescent="0.25">
      <c r="C2306" s="115"/>
      <c r="R2306" s="116"/>
      <c r="S2306" s="117"/>
    </row>
    <row r="2307" spans="3:19" x14ac:dyDescent="0.25">
      <c r="C2307" s="115"/>
      <c r="R2307" s="116"/>
      <c r="S2307" s="117"/>
    </row>
    <row r="2308" spans="3:19" x14ac:dyDescent="0.25">
      <c r="C2308" s="115"/>
      <c r="R2308" s="116"/>
      <c r="S2308" s="117"/>
    </row>
    <row r="2309" spans="3:19" x14ac:dyDescent="0.25">
      <c r="C2309" s="115"/>
      <c r="R2309" s="116"/>
      <c r="S2309" s="117"/>
    </row>
    <row r="2310" spans="3:19" x14ac:dyDescent="0.25">
      <c r="C2310" s="115"/>
      <c r="R2310" s="116"/>
      <c r="S2310" s="117"/>
    </row>
    <row r="2311" spans="3:19" x14ac:dyDescent="0.25">
      <c r="C2311" s="115"/>
      <c r="R2311" s="116"/>
      <c r="S2311" s="117"/>
    </row>
    <row r="2312" spans="3:19" x14ac:dyDescent="0.25">
      <c r="C2312" s="115"/>
      <c r="R2312" s="116"/>
      <c r="S2312" s="117"/>
    </row>
    <row r="2313" spans="3:19" x14ac:dyDescent="0.25">
      <c r="C2313" s="115"/>
      <c r="R2313" s="116"/>
      <c r="S2313" s="117"/>
    </row>
    <row r="2314" spans="3:19" x14ac:dyDescent="0.25">
      <c r="C2314" s="115"/>
      <c r="R2314" s="116"/>
      <c r="S2314" s="117"/>
    </row>
    <row r="2315" spans="3:19" x14ac:dyDescent="0.25">
      <c r="C2315" s="115"/>
      <c r="R2315" s="116"/>
      <c r="S2315" s="117"/>
    </row>
    <row r="2316" spans="3:19" x14ac:dyDescent="0.25">
      <c r="C2316" s="115"/>
      <c r="R2316" s="116"/>
      <c r="S2316" s="117"/>
    </row>
    <row r="2317" spans="3:19" x14ac:dyDescent="0.25">
      <c r="C2317" s="115"/>
      <c r="R2317" s="116"/>
      <c r="S2317" s="117"/>
    </row>
    <row r="2318" spans="3:19" x14ac:dyDescent="0.25">
      <c r="C2318" s="115"/>
      <c r="R2318" s="116"/>
      <c r="S2318" s="117"/>
    </row>
    <row r="2319" spans="3:19" x14ac:dyDescent="0.25">
      <c r="C2319" s="115"/>
      <c r="R2319" s="116"/>
      <c r="S2319" s="117"/>
    </row>
    <row r="2320" spans="3:19" x14ac:dyDescent="0.25">
      <c r="C2320" s="115"/>
      <c r="R2320" s="116"/>
      <c r="S2320" s="117"/>
    </row>
    <row r="2321" spans="3:19" x14ac:dyDescent="0.25">
      <c r="C2321" s="115"/>
      <c r="R2321" s="116"/>
      <c r="S2321" s="117"/>
    </row>
    <row r="2322" spans="3:19" x14ac:dyDescent="0.25">
      <c r="C2322" s="115"/>
      <c r="R2322" s="116"/>
      <c r="S2322" s="117"/>
    </row>
    <row r="2323" spans="3:19" x14ac:dyDescent="0.25">
      <c r="C2323" s="115"/>
      <c r="R2323" s="116"/>
      <c r="S2323" s="117"/>
    </row>
    <row r="2324" spans="3:19" x14ac:dyDescent="0.25">
      <c r="C2324" s="115"/>
      <c r="R2324" s="116"/>
      <c r="S2324" s="117"/>
    </row>
    <row r="2325" spans="3:19" x14ac:dyDescent="0.25">
      <c r="C2325" s="115"/>
      <c r="R2325" s="116"/>
      <c r="S2325" s="117"/>
    </row>
    <row r="2326" spans="3:19" x14ac:dyDescent="0.25">
      <c r="C2326" s="115"/>
      <c r="R2326" s="116"/>
      <c r="S2326" s="117"/>
    </row>
    <row r="2327" spans="3:19" x14ac:dyDescent="0.25">
      <c r="C2327" s="115"/>
      <c r="R2327" s="116"/>
      <c r="S2327" s="117"/>
    </row>
    <row r="2328" spans="3:19" x14ac:dyDescent="0.25">
      <c r="C2328" s="115"/>
      <c r="R2328" s="116"/>
      <c r="S2328" s="117"/>
    </row>
    <row r="2329" spans="3:19" x14ac:dyDescent="0.25">
      <c r="C2329" s="115"/>
      <c r="R2329" s="116"/>
      <c r="S2329" s="117"/>
    </row>
    <row r="2330" spans="3:19" x14ac:dyDescent="0.25">
      <c r="C2330" s="115"/>
      <c r="R2330" s="116"/>
      <c r="S2330" s="117"/>
    </row>
    <row r="2331" spans="3:19" x14ac:dyDescent="0.25">
      <c r="C2331" s="115"/>
      <c r="R2331" s="116"/>
      <c r="S2331" s="117"/>
    </row>
    <row r="2332" spans="3:19" x14ac:dyDescent="0.25">
      <c r="C2332" s="115"/>
      <c r="R2332" s="116"/>
      <c r="S2332" s="117"/>
    </row>
    <row r="2333" spans="3:19" x14ac:dyDescent="0.25">
      <c r="C2333" s="115"/>
      <c r="R2333" s="116"/>
      <c r="S2333" s="117"/>
    </row>
    <row r="2334" spans="3:19" x14ac:dyDescent="0.25">
      <c r="C2334" s="115"/>
      <c r="R2334" s="116"/>
      <c r="S2334" s="117"/>
    </row>
    <row r="2335" spans="3:19" x14ac:dyDescent="0.25">
      <c r="C2335" s="115"/>
      <c r="R2335" s="116"/>
      <c r="S2335" s="117"/>
    </row>
    <row r="2336" spans="3:19" x14ac:dyDescent="0.25">
      <c r="C2336" s="115"/>
      <c r="R2336" s="116"/>
      <c r="S2336" s="117"/>
    </row>
    <row r="2337" spans="3:19" x14ac:dyDescent="0.25">
      <c r="C2337" s="115"/>
      <c r="R2337" s="116"/>
      <c r="S2337" s="117"/>
    </row>
    <row r="2338" spans="3:19" x14ac:dyDescent="0.25">
      <c r="C2338" s="115"/>
      <c r="R2338" s="116"/>
      <c r="S2338" s="117"/>
    </row>
    <row r="2339" spans="3:19" x14ac:dyDescent="0.25">
      <c r="C2339" s="115"/>
      <c r="R2339" s="116"/>
      <c r="S2339" s="117"/>
    </row>
    <row r="2340" spans="3:19" x14ac:dyDescent="0.25">
      <c r="C2340" s="115"/>
      <c r="R2340" s="116"/>
      <c r="S2340" s="117"/>
    </row>
    <row r="2341" spans="3:19" x14ac:dyDescent="0.25">
      <c r="C2341" s="115"/>
      <c r="R2341" s="116"/>
      <c r="S2341" s="117"/>
    </row>
    <row r="2342" spans="3:19" x14ac:dyDescent="0.25">
      <c r="C2342" s="115"/>
      <c r="R2342" s="116"/>
      <c r="S2342" s="117"/>
    </row>
    <row r="2343" spans="3:19" x14ac:dyDescent="0.25">
      <c r="C2343" s="115"/>
      <c r="R2343" s="116"/>
      <c r="S2343" s="117"/>
    </row>
    <row r="2344" spans="3:19" x14ac:dyDescent="0.25">
      <c r="C2344" s="115"/>
      <c r="R2344" s="116"/>
      <c r="S2344" s="117"/>
    </row>
    <row r="2345" spans="3:19" x14ac:dyDescent="0.25">
      <c r="C2345" s="115"/>
      <c r="R2345" s="116"/>
      <c r="S2345" s="117"/>
    </row>
    <row r="2346" spans="3:19" x14ac:dyDescent="0.25">
      <c r="C2346" s="115"/>
      <c r="R2346" s="116"/>
      <c r="S2346" s="117"/>
    </row>
    <row r="2347" spans="3:19" x14ac:dyDescent="0.25">
      <c r="C2347" s="115"/>
      <c r="R2347" s="116"/>
      <c r="S2347" s="117"/>
    </row>
    <row r="2348" spans="3:19" x14ac:dyDescent="0.25">
      <c r="C2348" s="115"/>
      <c r="R2348" s="116"/>
      <c r="S2348" s="117"/>
    </row>
    <row r="2349" spans="3:19" x14ac:dyDescent="0.25">
      <c r="C2349" s="115"/>
      <c r="R2349" s="116"/>
      <c r="S2349" s="117"/>
    </row>
    <row r="2350" spans="3:19" x14ac:dyDescent="0.25">
      <c r="C2350" s="115"/>
      <c r="R2350" s="116"/>
      <c r="S2350" s="117"/>
    </row>
    <row r="2351" spans="3:19" x14ac:dyDescent="0.25">
      <c r="C2351" s="115"/>
      <c r="R2351" s="116"/>
      <c r="S2351" s="117"/>
    </row>
    <row r="2352" spans="3:19" x14ac:dyDescent="0.25">
      <c r="C2352" s="115"/>
      <c r="R2352" s="116"/>
      <c r="S2352" s="117"/>
    </row>
    <row r="2353" spans="3:19" x14ac:dyDescent="0.25">
      <c r="C2353" s="115"/>
      <c r="R2353" s="116"/>
      <c r="S2353" s="117"/>
    </row>
    <row r="2354" spans="3:19" x14ac:dyDescent="0.25">
      <c r="C2354" s="115"/>
      <c r="R2354" s="116"/>
      <c r="S2354" s="117"/>
    </row>
    <row r="2355" spans="3:19" x14ac:dyDescent="0.25">
      <c r="C2355" s="115"/>
      <c r="R2355" s="116"/>
      <c r="S2355" s="117"/>
    </row>
    <row r="2356" spans="3:19" x14ac:dyDescent="0.25">
      <c r="C2356" s="115"/>
      <c r="R2356" s="116"/>
      <c r="S2356" s="117"/>
    </row>
    <row r="2357" spans="3:19" x14ac:dyDescent="0.25">
      <c r="C2357" s="115"/>
      <c r="R2357" s="116"/>
      <c r="S2357" s="117"/>
    </row>
    <row r="2358" spans="3:19" x14ac:dyDescent="0.25">
      <c r="C2358" s="115"/>
      <c r="R2358" s="116"/>
      <c r="S2358" s="117"/>
    </row>
    <row r="2359" spans="3:19" x14ac:dyDescent="0.25">
      <c r="C2359" s="115"/>
      <c r="R2359" s="116"/>
      <c r="S2359" s="117"/>
    </row>
    <row r="2360" spans="3:19" x14ac:dyDescent="0.25">
      <c r="C2360" s="115"/>
      <c r="R2360" s="116"/>
      <c r="S2360" s="117"/>
    </row>
    <row r="2361" spans="3:19" x14ac:dyDescent="0.25">
      <c r="C2361" s="115"/>
      <c r="R2361" s="116"/>
      <c r="S2361" s="117"/>
    </row>
    <row r="2362" spans="3:19" x14ac:dyDescent="0.25">
      <c r="C2362" s="115"/>
      <c r="R2362" s="116"/>
      <c r="S2362" s="117"/>
    </row>
    <row r="2363" spans="3:19" x14ac:dyDescent="0.25">
      <c r="C2363" s="115"/>
      <c r="R2363" s="116"/>
      <c r="S2363" s="117"/>
    </row>
    <row r="2364" spans="3:19" x14ac:dyDescent="0.25">
      <c r="C2364" s="115"/>
      <c r="R2364" s="116"/>
      <c r="S2364" s="117"/>
    </row>
    <row r="2365" spans="3:19" x14ac:dyDescent="0.25">
      <c r="C2365" s="115"/>
      <c r="R2365" s="116"/>
      <c r="S2365" s="117"/>
    </row>
    <row r="2366" spans="3:19" x14ac:dyDescent="0.25">
      <c r="C2366" s="115"/>
      <c r="R2366" s="116"/>
      <c r="S2366" s="117"/>
    </row>
    <row r="2367" spans="3:19" x14ac:dyDescent="0.25">
      <c r="C2367" s="115"/>
      <c r="R2367" s="116"/>
      <c r="S2367" s="117"/>
    </row>
    <row r="2368" spans="3:19" x14ac:dyDescent="0.25">
      <c r="C2368" s="115"/>
      <c r="R2368" s="116"/>
      <c r="S2368" s="117"/>
    </row>
    <row r="2369" spans="3:19" x14ac:dyDescent="0.25">
      <c r="C2369" s="115"/>
      <c r="R2369" s="116"/>
      <c r="S2369" s="117"/>
    </row>
    <row r="2370" spans="3:19" x14ac:dyDescent="0.25">
      <c r="C2370" s="115"/>
      <c r="R2370" s="116"/>
      <c r="S2370" s="117"/>
    </row>
    <row r="2371" spans="3:19" x14ac:dyDescent="0.25">
      <c r="C2371" s="115"/>
      <c r="R2371" s="116"/>
      <c r="S2371" s="117"/>
    </row>
    <row r="2372" spans="3:19" x14ac:dyDescent="0.25">
      <c r="C2372" s="115"/>
      <c r="R2372" s="116"/>
      <c r="S2372" s="117"/>
    </row>
    <row r="2373" spans="3:19" x14ac:dyDescent="0.25">
      <c r="C2373" s="115"/>
      <c r="R2373" s="116"/>
      <c r="S2373" s="117"/>
    </row>
    <row r="2374" spans="3:19" x14ac:dyDescent="0.25">
      <c r="C2374" s="115"/>
      <c r="R2374" s="116"/>
      <c r="S2374" s="117"/>
    </row>
    <row r="2375" spans="3:19" x14ac:dyDescent="0.25">
      <c r="C2375" s="115"/>
      <c r="R2375" s="116"/>
      <c r="S2375" s="117"/>
    </row>
    <row r="2376" spans="3:19" x14ac:dyDescent="0.25">
      <c r="C2376" s="115"/>
      <c r="R2376" s="116"/>
      <c r="S2376" s="117"/>
    </row>
    <row r="2377" spans="3:19" x14ac:dyDescent="0.25">
      <c r="C2377" s="115"/>
      <c r="R2377" s="116"/>
      <c r="S2377" s="117"/>
    </row>
    <row r="2378" spans="3:19" x14ac:dyDescent="0.25">
      <c r="C2378" s="115"/>
      <c r="R2378" s="116"/>
      <c r="S2378" s="117"/>
    </row>
    <row r="2379" spans="3:19" x14ac:dyDescent="0.25">
      <c r="C2379" s="115"/>
      <c r="R2379" s="116"/>
      <c r="S2379" s="117"/>
    </row>
    <row r="2380" spans="3:19" x14ac:dyDescent="0.25">
      <c r="C2380" s="115"/>
      <c r="R2380" s="116"/>
      <c r="S2380" s="117"/>
    </row>
    <row r="2381" spans="3:19" x14ac:dyDescent="0.25">
      <c r="C2381" s="115"/>
      <c r="R2381" s="116"/>
      <c r="S2381" s="117"/>
    </row>
    <row r="2382" spans="3:19" x14ac:dyDescent="0.25">
      <c r="C2382" s="115"/>
      <c r="R2382" s="116"/>
      <c r="S2382" s="117"/>
    </row>
    <row r="2383" spans="3:19" x14ac:dyDescent="0.25">
      <c r="C2383" s="115"/>
      <c r="R2383" s="116"/>
      <c r="S2383" s="117"/>
    </row>
    <row r="2384" spans="3:19" x14ac:dyDescent="0.25">
      <c r="C2384" s="115"/>
      <c r="R2384" s="116"/>
      <c r="S2384" s="117"/>
    </row>
    <row r="2385" spans="3:19" x14ac:dyDescent="0.25">
      <c r="C2385" s="115"/>
      <c r="R2385" s="116"/>
      <c r="S2385" s="117"/>
    </row>
    <row r="2386" spans="3:19" x14ac:dyDescent="0.25">
      <c r="C2386" s="115"/>
      <c r="R2386" s="116"/>
      <c r="S2386" s="117"/>
    </row>
    <row r="2387" spans="3:19" x14ac:dyDescent="0.25">
      <c r="C2387" s="115"/>
      <c r="R2387" s="116"/>
      <c r="S2387" s="117"/>
    </row>
    <row r="2388" spans="3:19" x14ac:dyDescent="0.25">
      <c r="C2388" s="115"/>
      <c r="R2388" s="116"/>
      <c r="S2388" s="117"/>
    </row>
    <row r="2389" spans="3:19" x14ac:dyDescent="0.25">
      <c r="C2389" s="115"/>
      <c r="R2389" s="116"/>
      <c r="S2389" s="117"/>
    </row>
    <row r="2390" spans="3:19" x14ac:dyDescent="0.25">
      <c r="C2390" s="115"/>
      <c r="R2390" s="116"/>
      <c r="S2390" s="117"/>
    </row>
    <row r="2391" spans="3:19" x14ac:dyDescent="0.25">
      <c r="C2391" s="115"/>
      <c r="R2391" s="116"/>
      <c r="S2391" s="117"/>
    </row>
    <row r="2392" spans="3:19" x14ac:dyDescent="0.25">
      <c r="C2392" s="115"/>
      <c r="R2392" s="116"/>
      <c r="S2392" s="117"/>
    </row>
    <row r="2393" spans="3:19" x14ac:dyDescent="0.25">
      <c r="C2393" s="115"/>
      <c r="R2393" s="116"/>
      <c r="S2393" s="117"/>
    </row>
    <row r="2394" spans="3:19" x14ac:dyDescent="0.25">
      <c r="C2394" s="115"/>
      <c r="R2394" s="116"/>
      <c r="S2394" s="117"/>
    </row>
    <row r="2395" spans="3:19" x14ac:dyDescent="0.25">
      <c r="C2395" s="115"/>
      <c r="R2395" s="116"/>
      <c r="S2395" s="117"/>
    </row>
    <row r="2396" spans="3:19" x14ac:dyDescent="0.25">
      <c r="C2396" s="115"/>
      <c r="R2396" s="116"/>
      <c r="S2396" s="117"/>
    </row>
    <row r="2397" spans="3:19" x14ac:dyDescent="0.25">
      <c r="C2397" s="115"/>
      <c r="R2397" s="116"/>
      <c r="S2397" s="117"/>
    </row>
    <row r="2398" spans="3:19" x14ac:dyDescent="0.25">
      <c r="C2398" s="115"/>
      <c r="R2398" s="116"/>
      <c r="S2398" s="117"/>
    </row>
    <row r="2399" spans="3:19" x14ac:dyDescent="0.25">
      <c r="C2399" s="115"/>
      <c r="R2399" s="116"/>
      <c r="S2399" s="117"/>
    </row>
    <row r="2400" spans="3:19" x14ac:dyDescent="0.25">
      <c r="C2400" s="115"/>
      <c r="R2400" s="116"/>
      <c r="S2400" s="117"/>
    </row>
    <row r="2401" spans="3:19" x14ac:dyDescent="0.25">
      <c r="C2401" s="115"/>
      <c r="R2401" s="116"/>
      <c r="S2401" s="117"/>
    </row>
    <row r="2402" spans="3:19" x14ac:dyDescent="0.25">
      <c r="C2402" s="115"/>
      <c r="R2402" s="116"/>
      <c r="S2402" s="117"/>
    </row>
    <row r="2403" spans="3:19" x14ac:dyDescent="0.25">
      <c r="C2403" s="115"/>
      <c r="R2403" s="116"/>
      <c r="S2403" s="117"/>
    </row>
    <row r="2404" spans="3:19" x14ac:dyDescent="0.25">
      <c r="C2404" s="115"/>
      <c r="R2404" s="116"/>
      <c r="S2404" s="117"/>
    </row>
    <row r="2405" spans="3:19" x14ac:dyDescent="0.25">
      <c r="C2405" s="115"/>
      <c r="R2405" s="116"/>
      <c r="S2405" s="117"/>
    </row>
    <row r="2406" spans="3:19" x14ac:dyDescent="0.25">
      <c r="C2406" s="115"/>
      <c r="R2406" s="116"/>
      <c r="S2406" s="117"/>
    </row>
    <row r="2407" spans="3:19" x14ac:dyDescent="0.25">
      <c r="C2407" s="115"/>
      <c r="R2407" s="116"/>
      <c r="S2407" s="117"/>
    </row>
    <row r="2408" spans="3:19" x14ac:dyDescent="0.25">
      <c r="C2408" s="115"/>
      <c r="R2408" s="116"/>
      <c r="S2408" s="117"/>
    </row>
    <row r="2409" spans="3:19" x14ac:dyDescent="0.25">
      <c r="C2409" s="115"/>
      <c r="R2409" s="116"/>
      <c r="S2409" s="117"/>
    </row>
    <row r="2410" spans="3:19" x14ac:dyDescent="0.25">
      <c r="C2410" s="115"/>
      <c r="R2410" s="116"/>
      <c r="S2410" s="117"/>
    </row>
    <row r="2411" spans="3:19" x14ac:dyDescent="0.25">
      <c r="C2411" s="115"/>
      <c r="R2411" s="116"/>
      <c r="S2411" s="117"/>
    </row>
    <row r="2412" spans="3:19" x14ac:dyDescent="0.25">
      <c r="C2412" s="115"/>
      <c r="R2412" s="116"/>
      <c r="S2412" s="117"/>
    </row>
    <row r="2413" spans="3:19" x14ac:dyDescent="0.25">
      <c r="C2413" s="115"/>
      <c r="R2413" s="116"/>
      <c r="S2413" s="117"/>
    </row>
    <row r="2414" spans="3:19" x14ac:dyDescent="0.25">
      <c r="C2414" s="115"/>
      <c r="R2414" s="116"/>
      <c r="S2414" s="117"/>
    </row>
    <row r="2415" spans="3:19" x14ac:dyDescent="0.25">
      <c r="C2415" s="115"/>
      <c r="R2415" s="116"/>
      <c r="S2415" s="117"/>
    </row>
    <row r="2416" spans="3:19" x14ac:dyDescent="0.25">
      <c r="C2416" s="115"/>
      <c r="R2416" s="116"/>
      <c r="S2416" s="117"/>
    </row>
    <row r="2417" spans="3:19" x14ac:dyDescent="0.25">
      <c r="C2417" s="115"/>
      <c r="R2417" s="116"/>
      <c r="S2417" s="117"/>
    </row>
    <row r="2418" spans="3:19" x14ac:dyDescent="0.25">
      <c r="C2418" s="115"/>
      <c r="R2418" s="116"/>
      <c r="S2418" s="117"/>
    </row>
    <row r="2419" spans="3:19" x14ac:dyDescent="0.25">
      <c r="C2419" s="115"/>
      <c r="R2419" s="116"/>
      <c r="S2419" s="117"/>
    </row>
    <row r="2420" spans="3:19" x14ac:dyDescent="0.25">
      <c r="C2420" s="115"/>
      <c r="R2420" s="116"/>
      <c r="S2420" s="117"/>
    </row>
    <row r="2421" spans="3:19" x14ac:dyDescent="0.25">
      <c r="C2421" s="115"/>
      <c r="R2421" s="116"/>
      <c r="S2421" s="117"/>
    </row>
    <row r="2422" spans="3:19" x14ac:dyDescent="0.25">
      <c r="C2422" s="115"/>
      <c r="R2422" s="116"/>
      <c r="S2422" s="117"/>
    </row>
    <row r="2423" spans="3:19" x14ac:dyDescent="0.25">
      <c r="C2423" s="115"/>
      <c r="R2423" s="116"/>
      <c r="S2423" s="117"/>
    </row>
    <row r="2424" spans="3:19" x14ac:dyDescent="0.25">
      <c r="C2424" s="115"/>
      <c r="R2424" s="116"/>
      <c r="S2424" s="117"/>
    </row>
    <row r="2425" spans="3:19" x14ac:dyDescent="0.25">
      <c r="C2425" s="115"/>
      <c r="R2425" s="116"/>
      <c r="S2425" s="117"/>
    </row>
    <row r="2426" spans="3:19" x14ac:dyDescent="0.25">
      <c r="C2426" s="115"/>
      <c r="R2426" s="116"/>
      <c r="S2426" s="117"/>
    </row>
    <row r="2427" spans="3:19" x14ac:dyDescent="0.25">
      <c r="C2427" s="115"/>
      <c r="R2427" s="116"/>
      <c r="S2427" s="117"/>
    </row>
    <row r="2428" spans="3:19" x14ac:dyDescent="0.25">
      <c r="C2428" s="115"/>
      <c r="R2428" s="116"/>
      <c r="S2428" s="117"/>
    </row>
    <row r="2429" spans="3:19" x14ac:dyDescent="0.25">
      <c r="C2429" s="115"/>
      <c r="R2429" s="116"/>
      <c r="S2429" s="117"/>
    </row>
    <row r="2430" spans="3:19" x14ac:dyDescent="0.25">
      <c r="C2430" s="115"/>
      <c r="R2430" s="116"/>
      <c r="S2430" s="117"/>
    </row>
    <row r="2431" spans="3:19" x14ac:dyDescent="0.25">
      <c r="C2431" s="115"/>
      <c r="R2431" s="116"/>
      <c r="S2431" s="117"/>
    </row>
    <row r="2432" spans="3:19" x14ac:dyDescent="0.25">
      <c r="C2432" s="115"/>
      <c r="R2432" s="116"/>
      <c r="S2432" s="117"/>
    </row>
    <row r="2433" spans="3:19" x14ac:dyDescent="0.25">
      <c r="C2433" s="115"/>
      <c r="R2433" s="116"/>
      <c r="S2433" s="117"/>
    </row>
    <row r="2434" spans="3:19" x14ac:dyDescent="0.25">
      <c r="C2434" s="115"/>
      <c r="R2434" s="116"/>
      <c r="S2434" s="117"/>
    </row>
    <row r="2435" spans="3:19" x14ac:dyDescent="0.25">
      <c r="C2435" s="115"/>
      <c r="R2435" s="116"/>
      <c r="S2435" s="117"/>
    </row>
    <row r="2436" spans="3:19" x14ac:dyDescent="0.25">
      <c r="C2436" s="115"/>
      <c r="R2436" s="116"/>
      <c r="S2436" s="117"/>
    </row>
    <row r="2437" spans="3:19" x14ac:dyDescent="0.25">
      <c r="C2437" s="115"/>
      <c r="R2437" s="116"/>
      <c r="S2437" s="117"/>
    </row>
    <row r="2438" spans="3:19" x14ac:dyDescent="0.25">
      <c r="C2438" s="115"/>
      <c r="R2438" s="116"/>
      <c r="S2438" s="117"/>
    </row>
    <row r="2439" spans="3:19" x14ac:dyDescent="0.25">
      <c r="C2439" s="115"/>
      <c r="R2439" s="116"/>
      <c r="S2439" s="117"/>
    </row>
    <row r="2440" spans="3:19" x14ac:dyDescent="0.25">
      <c r="C2440" s="115"/>
      <c r="R2440" s="116"/>
      <c r="S2440" s="117"/>
    </row>
    <row r="2441" spans="3:19" x14ac:dyDescent="0.25">
      <c r="C2441" s="115"/>
      <c r="R2441" s="116"/>
      <c r="S2441" s="117"/>
    </row>
    <row r="2442" spans="3:19" x14ac:dyDescent="0.25">
      <c r="C2442" s="115"/>
      <c r="R2442" s="116"/>
      <c r="S2442" s="117"/>
    </row>
    <row r="2443" spans="3:19" x14ac:dyDescent="0.25">
      <c r="C2443" s="115"/>
      <c r="R2443" s="116"/>
      <c r="S2443" s="117"/>
    </row>
    <row r="2444" spans="3:19" x14ac:dyDescent="0.25">
      <c r="C2444" s="115"/>
      <c r="R2444" s="116"/>
      <c r="S2444" s="117"/>
    </row>
    <row r="2445" spans="3:19" x14ac:dyDescent="0.25">
      <c r="C2445" s="115"/>
      <c r="R2445" s="116"/>
      <c r="S2445" s="117"/>
    </row>
    <row r="2446" spans="3:19" x14ac:dyDescent="0.25">
      <c r="C2446" s="115"/>
      <c r="R2446" s="116"/>
      <c r="S2446" s="117"/>
    </row>
    <row r="2447" spans="3:19" x14ac:dyDescent="0.25">
      <c r="C2447" s="115"/>
      <c r="R2447" s="116"/>
      <c r="S2447" s="117"/>
    </row>
    <row r="2448" spans="3:19" x14ac:dyDescent="0.25">
      <c r="C2448" s="115"/>
      <c r="R2448" s="116"/>
      <c r="S2448" s="117"/>
    </row>
    <row r="2449" spans="3:19" x14ac:dyDescent="0.25">
      <c r="C2449" s="115"/>
      <c r="R2449" s="116"/>
      <c r="S2449" s="117"/>
    </row>
    <row r="2450" spans="3:19" x14ac:dyDescent="0.25">
      <c r="C2450" s="115"/>
      <c r="R2450" s="116"/>
      <c r="S2450" s="117"/>
    </row>
    <row r="2451" spans="3:19" x14ac:dyDescent="0.25">
      <c r="C2451" s="115"/>
      <c r="R2451" s="116"/>
      <c r="S2451" s="117"/>
    </row>
    <row r="2452" spans="3:19" x14ac:dyDescent="0.25">
      <c r="C2452" s="115"/>
      <c r="R2452" s="116"/>
      <c r="S2452" s="117"/>
    </row>
    <row r="2453" spans="3:19" x14ac:dyDescent="0.25">
      <c r="C2453" s="115"/>
      <c r="R2453" s="116"/>
      <c r="S2453" s="117"/>
    </row>
    <row r="2454" spans="3:19" x14ac:dyDescent="0.25">
      <c r="C2454" s="115"/>
      <c r="R2454" s="116"/>
      <c r="S2454" s="117"/>
    </row>
    <row r="2455" spans="3:19" x14ac:dyDescent="0.25">
      <c r="C2455" s="115"/>
      <c r="R2455" s="116"/>
      <c r="S2455" s="117"/>
    </row>
    <row r="2456" spans="3:19" x14ac:dyDescent="0.25">
      <c r="C2456" s="115"/>
      <c r="R2456" s="116"/>
      <c r="S2456" s="117"/>
    </row>
    <row r="2457" spans="3:19" x14ac:dyDescent="0.25">
      <c r="C2457" s="115"/>
      <c r="R2457" s="116"/>
      <c r="S2457" s="117"/>
    </row>
    <row r="2458" spans="3:19" x14ac:dyDescent="0.25">
      <c r="C2458" s="115"/>
      <c r="R2458" s="116"/>
      <c r="S2458" s="117"/>
    </row>
    <row r="2459" spans="3:19" x14ac:dyDescent="0.25">
      <c r="C2459" s="115"/>
      <c r="R2459" s="116"/>
      <c r="S2459" s="117"/>
    </row>
    <row r="2460" spans="3:19" x14ac:dyDescent="0.25">
      <c r="C2460" s="115"/>
      <c r="R2460" s="116"/>
      <c r="S2460" s="117"/>
    </row>
    <row r="2461" spans="3:19" x14ac:dyDescent="0.25">
      <c r="C2461" s="115"/>
      <c r="R2461" s="116"/>
      <c r="S2461" s="117"/>
    </row>
    <row r="2462" spans="3:19" x14ac:dyDescent="0.25">
      <c r="C2462" s="115"/>
      <c r="R2462" s="116"/>
      <c r="S2462" s="117"/>
    </row>
    <row r="2463" spans="3:19" x14ac:dyDescent="0.25">
      <c r="C2463" s="115"/>
      <c r="R2463" s="116"/>
      <c r="S2463" s="117"/>
    </row>
    <row r="2464" spans="3:19" x14ac:dyDescent="0.25">
      <c r="C2464" s="115"/>
      <c r="R2464" s="116"/>
      <c r="S2464" s="117"/>
    </row>
    <row r="2465" spans="3:19" x14ac:dyDescent="0.25">
      <c r="C2465" s="115"/>
      <c r="R2465" s="116"/>
      <c r="S2465" s="117"/>
    </row>
    <row r="2466" spans="3:19" x14ac:dyDescent="0.25">
      <c r="C2466" s="115"/>
      <c r="R2466" s="116"/>
      <c r="S2466" s="117"/>
    </row>
    <row r="2467" spans="3:19" x14ac:dyDescent="0.25">
      <c r="C2467" s="115"/>
      <c r="R2467" s="116"/>
      <c r="S2467" s="117"/>
    </row>
    <row r="2468" spans="3:19" x14ac:dyDescent="0.25">
      <c r="C2468" s="115"/>
      <c r="R2468" s="116"/>
      <c r="S2468" s="117"/>
    </row>
    <row r="2469" spans="3:19" x14ac:dyDescent="0.25">
      <c r="C2469" s="115"/>
      <c r="R2469" s="116"/>
      <c r="S2469" s="117"/>
    </row>
    <row r="2470" spans="3:19" x14ac:dyDescent="0.25">
      <c r="C2470" s="115"/>
      <c r="R2470" s="116"/>
      <c r="S2470" s="117"/>
    </row>
    <row r="2471" spans="3:19" x14ac:dyDescent="0.25">
      <c r="C2471" s="115"/>
      <c r="R2471" s="116"/>
      <c r="S2471" s="117"/>
    </row>
    <row r="2472" spans="3:19" x14ac:dyDescent="0.25">
      <c r="C2472" s="115"/>
      <c r="R2472" s="116"/>
      <c r="S2472" s="117"/>
    </row>
    <row r="2473" spans="3:19" x14ac:dyDescent="0.25">
      <c r="C2473" s="115"/>
      <c r="R2473" s="116"/>
      <c r="S2473" s="117"/>
    </row>
    <row r="2474" spans="3:19" x14ac:dyDescent="0.25">
      <c r="C2474" s="115"/>
      <c r="R2474" s="116"/>
      <c r="S2474" s="117"/>
    </row>
    <row r="2475" spans="3:19" x14ac:dyDescent="0.25">
      <c r="C2475" s="115"/>
      <c r="R2475" s="116"/>
      <c r="S2475" s="117"/>
    </row>
    <row r="2476" spans="3:19" x14ac:dyDescent="0.25">
      <c r="C2476" s="115"/>
      <c r="R2476" s="116"/>
      <c r="S2476" s="117"/>
    </row>
    <row r="2477" spans="3:19" x14ac:dyDescent="0.25">
      <c r="C2477" s="115"/>
      <c r="R2477" s="116"/>
      <c r="S2477" s="117"/>
    </row>
    <row r="2478" spans="3:19" x14ac:dyDescent="0.25">
      <c r="C2478" s="115"/>
      <c r="R2478" s="116"/>
      <c r="S2478" s="117"/>
    </row>
    <row r="2479" spans="3:19" x14ac:dyDescent="0.25">
      <c r="C2479" s="115"/>
      <c r="R2479" s="116"/>
      <c r="S2479" s="117"/>
    </row>
    <row r="2480" spans="3:19" x14ac:dyDescent="0.25">
      <c r="C2480" s="115"/>
      <c r="R2480" s="116"/>
      <c r="S2480" s="117"/>
    </row>
    <row r="2481" spans="3:19" x14ac:dyDescent="0.25">
      <c r="C2481" s="115"/>
      <c r="R2481" s="116"/>
      <c r="S2481" s="117"/>
    </row>
    <row r="2482" spans="3:19" x14ac:dyDescent="0.25">
      <c r="C2482" s="115"/>
      <c r="R2482" s="116"/>
      <c r="S2482" s="117"/>
    </row>
    <row r="2483" spans="3:19" x14ac:dyDescent="0.25">
      <c r="C2483" s="115"/>
      <c r="R2483" s="116"/>
      <c r="S2483" s="117"/>
    </row>
    <row r="2484" spans="3:19" x14ac:dyDescent="0.25">
      <c r="C2484" s="115"/>
      <c r="R2484" s="116"/>
      <c r="S2484" s="117"/>
    </row>
    <row r="2485" spans="3:19" x14ac:dyDescent="0.25">
      <c r="C2485" s="115"/>
      <c r="R2485" s="116"/>
      <c r="S2485" s="117"/>
    </row>
    <row r="2486" spans="3:19" x14ac:dyDescent="0.25">
      <c r="C2486" s="115"/>
      <c r="R2486" s="116"/>
      <c r="S2486" s="117"/>
    </row>
    <row r="2487" spans="3:19" x14ac:dyDescent="0.25">
      <c r="C2487" s="115"/>
      <c r="R2487" s="116"/>
      <c r="S2487" s="117"/>
    </row>
    <row r="2488" spans="3:19" x14ac:dyDescent="0.25">
      <c r="C2488" s="115"/>
      <c r="R2488" s="116"/>
      <c r="S2488" s="117"/>
    </row>
    <row r="2489" spans="3:19" x14ac:dyDescent="0.25">
      <c r="C2489" s="115"/>
      <c r="R2489" s="116"/>
      <c r="S2489" s="117"/>
    </row>
    <row r="2490" spans="3:19" x14ac:dyDescent="0.25">
      <c r="C2490" s="115"/>
      <c r="R2490" s="116"/>
      <c r="S2490" s="117"/>
    </row>
    <row r="2491" spans="3:19" x14ac:dyDescent="0.25">
      <c r="C2491" s="115"/>
      <c r="R2491" s="116"/>
      <c r="S2491" s="117"/>
    </row>
    <row r="2492" spans="3:19" x14ac:dyDescent="0.25">
      <c r="C2492" s="115"/>
      <c r="R2492" s="116"/>
      <c r="S2492" s="117"/>
    </row>
    <row r="2493" spans="3:19" x14ac:dyDescent="0.25">
      <c r="C2493" s="115"/>
      <c r="R2493" s="116"/>
      <c r="S2493" s="117"/>
    </row>
    <row r="2494" spans="3:19" x14ac:dyDescent="0.25">
      <c r="C2494" s="115"/>
      <c r="R2494" s="116"/>
      <c r="S2494" s="117"/>
    </row>
    <row r="2495" spans="3:19" x14ac:dyDescent="0.25">
      <c r="C2495" s="115"/>
      <c r="R2495" s="116"/>
      <c r="S2495" s="117"/>
    </row>
    <row r="2496" spans="3:19" x14ac:dyDescent="0.25">
      <c r="C2496" s="115"/>
      <c r="R2496" s="116"/>
      <c r="S2496" s="117"/>
    </row>
    <row r="2497" spans="3:19" x14ac:dyDescent="0.25">
      <c r="C2497" s="115"/>
      <c r="R2497" s="116"/>
      <c r="S2497" s="117"/>
    </row>
    <row r="2498" spans="3:19" x14ac:dyDescent="0.25">
      <c r="C2498" s="115"/>
      <c r="R2498" s="116"/>
      <c r="S2498" s="117"/>
    </row>
    <row r="2499" spans="3:19" x14ac:dyDescent="0.25">
      <c r="C2499" s="115"/>
      <c r="R2499" s="116"/>
      <c r="S2499" s="117"/>
    </row>
    <row r="2500" spans="3:19" x14ac:dyDescent="0.25">
      <c r="C2500" s="115"/>
      <c r="R2500" s="116"/>
      <c r="S2500" s="117"/>
    </row>
    <row r="2501" spans="3:19" x14ac:dyDescent="0.25">
      <c r="C2501" s="115"/>
      <c r="R2501" s="116"/>
      <c r="S2501" s="117"/>
    </row>
    <row r="2502" spans="3:19" x14ac:dyDescent="0.25">
      <c r="C2502" s="115"/>
      <c r="R2502" s="116"/>
      <c r="S2502" s="117"/>
    </row>
    <row r="2503" spans="3:19" x14ac:dyDescent="0.25">
      <c r="C2503" s="115"/>
      <c r="R2503" s="116"/>
      <c r="S2503" s="117"/>
    </row>
    <row r="2504" spans="3:19" x14ac:dyDescent="0.25">
      <c r="C2504" s="115"/>
      <c r="R2504" s="116"/>
      <c r="S2504" s="117"/>
    </row>
    <row r="2505" spans="3:19" x14ac:dyDescent="0.25">
      <c r="C2505" s="115"/>
      <c r="R2505" s="116"/>
      <c r="S2505" s="117"/>
    </row>
    <row r="2506" spans="3:19" x14ac:dyDescent="0.25">
      <c r="C2506" s="115"/>
      <c r="R2506" s="116"/>
      <c r="S2506" s="117"/>
    </row>
    <row r="2507" spans="3:19" x14ac:dyDescent="0.25">
      <c r="C2507" s="115"/>
      <c r="R2507" s="116"/>
      <c r="S2507" s="117"/>
    </row>
    <row r="2508" spans="3:19" x14ac:dyDescent="0.25">
      <c r="C2508" s="115"/>
      <c r="R2508" s="116"/>
      <c r="S2508" s="117"/>
    </row>
    <row r="2509" spans="3:19" x14ac:dyDescent="0.25">
      <c r="C2509" s="115"/>
      <c r="R2509" s="116"/>
      <c r="S2509" s="117"/>
    </row>
    <row r="2510" spans="3:19" x14ac:dyDescent="0.25">
      <c r="C2510" s="115"/>
      <c r="R2510" s="116"/>
      <c r="S2510" s="117"/>
    </row>
    <row r="2511" spans="3:19" x14ac:dyDescent="0.25">
      <c r="C2511" s="115"/>
      <c r="R2511" s="116"/>
      <c r="S2511" s="117"/>
    </row>
    <row r="2512" spans="3:19" x14ac:dyDescent="0.25">
      <c r="C2512" s="115"/>
      <c r="R2512" s="116"/>
      <c r="S2512" s="117"/>
    </row>
    <row r="2513" spans="3:19" x14ac:dyDescent="0.25">
      <c r="C2513" s="115"/>
      <c r="R2513" s="116"/>
      <c r="S2513" s="117"/>
    </row>
    <row r="2514" spans="3:19" x14ac:dyDescent="0.25">
      <c r="C2514" s="115"/>
      <c r="R2514" s="116"/>
      <c r="S2514" s="117"/>
    </row>
    <row r="2515" spans="3:19" x14ac:dyDescent="0.25">
      <c r="C2515" s="115"/>
      <c r="R2515" s="116"/>
      <c r="S2515" s="117"/>
    </row>
    <row r="2516" spans="3:19" x14ac:dyDescent="0.25">
      <c r="C2516" s="115"/>
      <c r="R2516" s="116"/>
      <c r="S2516" s="117"/>
    </row>
    <row r="2517" spans="3:19" x14ac:dyDescent="0.25">
      <c r="C2517" s="115"/>
      <c r="R2517" s="116"/>
      <c r="S2517" s="117"/>
    </row>
    <row r="2518" spans="3:19" x14ac:dyDescent="0.25">
      <c r="C2518" s="115"/>
      <c r="R2518" s="116"/>
      <c r="S2518" s="117"/>
    </row>
    <row r="2519" spans="3:19" x14ac:dyDescent="0.25">
      <c r="C2519" s="115"/>
      <c r="R2519" s="116"/>
      <c r="S2519" s="117"/>
    </row>
    <row r="2520" spans="3:19" x14ac:dyDescent="0.25">
      <c r="C2520" s="115"/>
      <c r="R2520" s="116"/>
      <c r="S2520" s="117"/>
    </row>
    <row r="2521" spans="3:19" x14ac:dyDescent="0.25">
      <c r="C2521" s="115"/>
      <c r="R2521" s="116"/>
      <c r="S2521" s="117"/>
    </row>
    <row r="2522" spans="3:19" x14ac:dyDescent="0.25">
      <c r="C2522" s="115"/>
      <c r="R2522" s="116"/>
      <c r="S2522" s="117"/>
    </row>
    <row r="2523" spans="3:19" x14ac:dyDescent="0.25">
      <c r="C2523" s="115"/>
      <c r="R2523" s="116"/>
      <c r="S2523" s="117"/>
    </row>
    <row r="2524" spans="3:19" x14ac:dyDescent="0.25">
      <c r="C2524" s="115"/>
      <c r="R2524" s="116"/>
      <c r="S2524" s="117"/>
    </row>
    <row r="2525" spans="3:19" x14ac:dyDescent="0.25">
      <c r="C2525" s="115"/>
      <c r="R2525" s="116"/>
      <c r="S2525" s="117"/>
    </row>
    <row r="2526" spans="3:19" x14ac:dyDescent="0.25">
      <c r="C2526" s="115"/>
      <c r="R2526" s="116"/>
      <c r="S2526" s="117"/>
    </row>
    <row r="2527" spans="3:19" x14ac:dyDescent="0.25">
      <c r="C2527" s="115"/>
      <c r="R2527" s="116"/>
      <c r="S2527" s="117"/>
    </row>
    <row r="2528" spans="3:19" x14ac:dyDescent="0.25">
      <c r="C2528" s="115"/>
      <c r="R2528" s="116"/>
      <c r="S2528" s="117"/>
    </row>
    <row r="2529" spans="3:19" x14ac:dyDescent="0.25">
      <c r="C2529" s="115"/>
      <c r="R2529" s="116"/>
      <c r="S2529" s="117"/>
    </row>
    <row r="2530" spans="3:19" x14ac:dyDescent="0.25">
      <c r="C2530" s="115"/>
      <c r="R2530" s="116"/>
      <c r="S2530" s="117"/>
    </row>
    <row r="2531" spans="3:19" x14ac:dyDescent="0.25">
      <c r="C2531" s="115"/>
      <c r="R2531" s="116"/>
      <c r="S2531" s="117"/>
    </row>
    <row r="2532" spans="3:19" x14ac:dyDescent="0.25">
      <c r="C2532" s="115"/>
      <c r="R2532" s="116"/>
      <c r="S2532" s="117"/>
    </row>
    <row r="2533" spans="3:19" x14ac:dyDescent="0.25">
      <c r="C2533" s="115"/>
      <c r="R2533" s="116"/>
      <c r="S2533" s="117"/>
    </row>
    <row r="2534" spans="3:19" x14ac:dyDescent="0.25">
      <c r="C2534" s="115"/>
      <c r="R2534" s="116"/>
      <c r="S2534" s="117"/>
    </row>
    <row r="2535" spans="3:19" x14ac:dyDescent="0.25">
      <c r="C2535" s="115"/>
      <c r="R2535" s="116"/>
      <c r="S2535" s="117"/>
    </row>
    <row r="2536" spans="3:19" x14ac:dyDescent="0.25">
      <c r="C2536" s="115"/>
      <c r="R2536" s="116"/>
      <c r="S2536" s="117"/>
    </row>
    <row r="2537" spans="3:19" x14ac:dyDescent="0.25">
      <c r="C2537" s="115"/>
      <c r="R2537" s="116"/>
      <c r="S2537" s="117"/>
    </row>
    <row r="2538" spans="3:19" x14ac:dyDescent="0.25">
      <c r="C2538" s="115"/>
      <c r="R2538" s="116"/>
      <c r="S2538" s="117"/>
    </row>
    <row r="2539" spans="3:19" x14ac:dyDescent="0.25">
      <c r="C2539" s="115"/>
      <c r="R2539" s="116"/>
      <c r="S2539" s="117"/>
    </row>
    <row r="2540" spans="3:19" x14ac:dyDescent="0.25">
      <c r="C2540" s="115"/>
      <c r="R2540" s="116"/>
      <c r="S2540" s="117"/>
    </row>
    <row r="2541" spans="3:19" x14ac:dyDescent="0.25">
      <c r="C2541" s="115"/>
      <c r="R2541" s="116"/>
      <c r="S2541" s="117"/>
    </row>
    <row r="2542" spans="3:19" x14ac:dyDescent="0.25">
      <c r="C2542" s="115"/>
      <c r="R2542" s="116"/>
      <c r="S2542" s="117"/>
    </row>
    <row r="2543" spans="3:19" x14ac:dyDescent="0.25">
      <c r="C2543" s="115"/>
      <c r="R2543" s="116"/>
      <c r="S2543" s="117"/>
    </row>
    <row r="2544" spans="3:19" x14ac:dyDescent="0.25">
      <c r="C2544" s="115"/>
      <c r="R2544" s="116"/>
      <c r="S2544" s="117"/>
    </row>
    <row r="2545" spans="3:19" x14ac:dyDescent="0.25">
      <c r="C2545" s="115"/>
      <c r="R2545" s="116"/>
      <c r="S2545" s="117"/>
    </row>
    <row r="2546" spans="3:19" x14ac:dyDescent="0.25">
      <c r="C2546" s="115"/>
      <c r="R2546" s="116"/>
      <c r="S2546" s="117"/>
    </row>
    <row r="2547" spans="3:19" x14ac:dyDescent="0.25">
      <c r="C2547" s="115"/>
      <c r="R2547" s="116"/>
      <c r="S2547" s="117"/>
    </row>
    <row r="2548" spans="3:19" x14ac:dyDescent="0.25">
      <c r="C2548" s="115"/>
      <c r="R2548" s="116"/>
      <c r="S2548" s="117"/>
    </row>
    <row r="2549" spans="3:19" x14ac:dyDescent="0.25">
      <c r="C2549" s="115"/>
      <c r="R2549" s="116"/>
      <c r="S2549" s="117"/>
    </row>
    <row r="2550" spans="3:19" x14ac:dyDescent="0.25">
      <c r="C2550" s="115"/>
      <c r="R2550" s="116"/>
      <c r="S2550" s="117"/>
    </row>
    <row r="2551" spans="3:19" x14ac:dyDescent="0.25">
      <c r="C2551" s="115"/>
      <c r="R2551" s="116"/>
      <c r="S2551" s="117"/>
    </row>
    <row r="2552" spans="3:19" x14ac:dyDescent="0.25">
      <c r="C2552" s="115"/>
      <c r="R2552" s="116"/>
      <c r="S2552" s="117"/>
    </row>
    <row r="2553" spans="3:19" x14ac:dyDescent="0.25">
      <c r="C2553" s="115"/>
      <c r="R2553" s="116"/>
      <c r="S2553" s="117"/>
    </row>
    <row r="2554" spans="3:19" x14ac:dyDescent="0.25">
      <c r="C2554" s="115"/>
      <c r="R2554" s="116"/>
      <c r="S2554" s="117"/>
    </row>
    <row r="2555" spans="3:19" x14ac:dyDescent="0.25">
      <c r="C2555" s="115"/>
      <c r="R2555" s="116"/>
      <c r="S2555" s="117"/>
    </row>
    <row r="2556" spans="3:19" x14ac:dyDescent="0.25">
      <c r="C2556" s="115"/>
      <c r="R2556" s="116"/>
      <c r="S2556" s="117"/>
    </row>
    <row r="2557" spans="3:19" x14ac:dyDescent="0.25">
      <c r="C2557" s="115"/>
      <c r="R2557" s="116"/>
      <c r="S2557" s="117"/>
    </row>
    <row r="2558" spans="3:19" x14ac:dyDescent="0.25">
      <c r="C2558" s="115"/>
      <c r="R2558" s="116"/>
      <c r="S2558" s="117"/>
    </row>
    <row r="2559" spans="3:19" x14ac:dyDescent="0.25">
      <c r="C2559" s="115"/>
      <c r="R2559" s="116"/>
      <c r="S2559" s="117"/>
    </row>
    <row r="2560" spans="3:19" x14ac:dyDescent="0.25">
      <c r="C2560" s="115"/>
      <c r="R2560" s="116"/>
      <c r="S2560" s="117"/>
    </row>
    <row r="2561" spans="3:19" x14ac:dyDescent="0.25">
      <c r="C2561" s="115"/>
      <c r="R2561" s="116"/>
      <c r="S2561" s="117"/>
    </row>
    <row r="2562" spans="3:19" x14ac:dyDescent="0.25">
      <c r="C2562" s="115"/>
      <c r="R2562" s="116"/>
      <c r="S2562" s="117"/>
    </row>
    <row r="2563" spans="3:19" x14ac:dyDescent="0.25">
      <c r="C2563" s="115"/>
      <c r="R2563" s="116"/>
      <c r="S2563" s="117"/>
    </row>
    <row r="2564" spans="3:19" x14ac:dyDescent="0.25">
      <c r="C2564" s="115"/>
      <c r="R2564" s="116"/>
      <c r="S2564" s="117"/>
    </row>
    <row r="2565" spans="3:19" x14ac:dyDescent="0.25">
      <c r="C2565" s="115"/>
      <c r="R2565" s="116"/>
      <c r="S2565" s="117"/>
    </row>
    <row r="2566" spans="3:19" x14ac:dyDescent="0.25">
      <c r="C2566" s="115"/>
      <c r="R2566" s="116"/>
      <c r="S2566" s="117"/>
    </row>
    <row r="2567" spans="3:19" x14ac:dyDescent="0.25">
      <c r="C2567" s="115"/>
      <c r="R2567" s="116"/>
      <c r="S2567" s="117"/>
    </row>
    <row r="2568" spans="3:19" x14ac:dyDescent="0.25">
      <c r="C2568" s="115"/>
      <c r="R2568" s="116"/>
      <c r="S2568" s="117"/>
    </row>
    <row r="2569" spans="3:19" x14ac:dyDescent="0.25">
      <c r="C2569" s="115"/>
      <c r="R2569" s="116"/>
      <c r="S2569" s="117"/>
    </row>
    <row r="2570" spans="3:19" x14ac:dyDescent="0.25">
      <c r="C2570" s="115"/>
      <c r="R2570" s="116"/>
      <c r="S2570" s="117"/>
    </row>
    <row r="2571" spans="3:19" x14ac:dyDescent="0.25">
      <c r="C2571" s="115"/>
      <c r="R2571" s="116"/>
      <c r="S2571" s="117"/>
    </row>
    <row r="2572" spans="3:19" x14ac:dyDescent="0.25">
      <c r="C2572" s="115"/>
      <c r="R2572" s="116"/>
      <c r="S2572" s="117"/>
    </row>
    <row r="2573" spans="3:19" x14ac:dyDescent="0.25">
      <c r="C2573" s="115"/>
      <c r="R2573" s="116"/>
      <c r="S2573" s="117"/>
    </row>
    <row r="2574" spans="3:19" x14ac:dyDescent="0.25">
      <c r="C2574" s="115"/>
      <c r="R2574" s="116"/>
      <c r="S2574" s="117"/>
    </row>
    <row r="2575" spans="3:19" x14ac:dyDescent="0.25">
      <c r="C2575" s="115"/>
      <c r="R2575" s="116"/>
      <c r="S2575" s="117"/>
    </row>
    <row r="2576" spans="3:19" x14ac:dyDescent="0.25">
      <c r="C2576" s="115"/>
      <c r="R2576" s="116"/>
      <c r="S2576" s="117"/>
    </row>
    <row r="2577" spans="3:19" x14ac:dyDescent="0.25">
      <c r="C2577" s="115"/>
      <c r="R2577" s="116"/>
      <c r="S2577" s="117"/>
    </row>
    <row r="2578" spans="3:19" x14ac:dyDescent="0.25">
      <c r="C2578" s="115"/>
      <c r="R2578" s="116"/>
      <c r="S2578" s="117"/>
    </row>
    <row r="2579" spans="3:19" x14ac:dyDescent="0.25">
      <c r="C2579" s="115"/>
      <c r="R2579" s="116"/>
      <c r="S2579" s="117"/>
    </row>
    <row r="2580" spans="3:19" x14ac:dyDescent="0.25">
      <c r="C2580" s="115"/>
      <c r="R2580" s="116"/>
      <c r="S2580" s="117"/>
    </row>
    <row r="2581" spans="3:19" x14ac:dyDescent="0.25">
      <c r="C2581" s="115"/>
      <c r="R2581" s="116"/>
      <c r="S2581" s="117"/>
    </row>
    <row r="2582" spans="3:19" x14ac:dyDescent="0.25">
      <c r="C2582" s="115"/>
      <c r="R2582" s="116"/>
      <c r="S2582" s="117"/>
    </row>
    <row r="2583" spans="3:19" x14ac:dyDescent="0.25">
      <c r="C2583" s="115"/>
      <c r="R2583" s="116"/>
      <c r="S2583" s="117"/>
    </row>
    <row r="2584" spans="3:19" x14ac:dyDescent="0.25">
      <c r="C2584" s="115"/>
      <c r="R2584" s="116"/>
      <c r="S2584" s="117"/>
    </row>
    <row r="2585" spans="3:19" x14ac:dyDescent="0.25">
      <c r="C2585" s="115"/>
      <c r="R2585" s="116"/>
      <c r="S2585" s="117"/>
    </row>
    <row r="2586" spans="3:19" x14ac:dyDescent="0.25">
      <c r="C2586" s="115"/>
      <c r="R2586" s="116"/>
      <c r="S2586" s="117"/>
    </row>
    <row r="2587" spans="3:19" x14ac:dyDescent="0.25">
      <c r="C2587" s="115"/>
      <c r="R2587" s="116"/>
      <c r="S2587" s="117"/>
    </row>
    <row r="2588" spans="3:19" x14ac:dyDescent="0.25">
      <c r="C2588" s="115"/>
      <c r="R2588" s="116"/>
      <c r="S2588" s="117"/>
    </row>
    <row r="2589" spans="3:19" x14ac:dyDescent="0.25">
      <c r="C2589" s="115"/>
      <c r="R2589" s="116"/>
      <c r="S2589" s="117"/>
    </row>
    <row r="2590" spans="3:19" x14ac:dyDescent="0.25">
      <c r="C2590" s="115"/>
      <c r="R2590" s="116"/>
      <c r="S2590" s="117"/>
    </row>
    <row r="2591" spans="3:19" x14ac:dyDescent="0.25">
      <c r="C2591" s="115"/>
      <c r="R2591" s="116"/>
      <c r="S2591" s="117"/>
    </row>
    <row r="2592" spans="3:19" x14ac:dyDescent="0.25">
      <c r="C2592" s="115"/>
      <c r="R2592" s="116"/>
      <c r="S2592" s="117"/>
    </row>
    <row r="2593" spans="3:19" x14ac:dyDescent="0.25">
      <c r="C2593" s="115"/>
      <c r="R2593" s="116"/>
      <c r="S2593" s="117"/>
    </row>
    <row r="2594" spans="3:19" x14ac:dyDescent="0.25">
      <c r="C2594" s="115"/>
      <c r="R2594" s="116"/>
      <c r="S2594" s="117"/>
    </row>
    <row r="2595" spans="3:19" x14ac:dyDescent="0.25">
      <c r="C2595" s="115"/>
      <c r="R2595" s="116"/>
      <c r="S2595" s="117"/>
    </row>
    <row r="2596" spans="3:19" x14ac:dyDescent="0.25">
      <c r="C2596" s="115"/>
      <c r="R2596" s="116"/>
      <c r="S2596" s="117"/>
    </row>
    <row r="2597" spans="3:19" x14ac:dyDescent="0.25">
      <c r="C2597" s="115"/>
      <c r="R2597" s="116"/>
      <c r="S2597" s="117"/>
    </row>
    <row r="2598" spans="3:19" x14ac:dyDescent="0.25">
      <c r="C2598" s="115"/>
      <c r="R2598" s="116"/>
      <c r="S2598" s="117"/>
    </row>
    <row r="2599" spans="3:19" x14ac:dyDescent="0.25">
      <c r="C2599" s="115"/>
      <c r="R2599" s="116"/>
      <c r="S2599" s="117"/>
    </row>
    <row r="2600" spans="3:19" x14ac:dyDescent="0.25">
      <c r="C2600" s="115"/>
      <c r="R2600" s="116"/>
      <c r="S2600" s="117"/>
    </row>
    <row r="2601" spans="3:19" x14ac:dyDescent="0.25">
      <c r="C2601" s="115"/>
      <c r="R2601" s="116"/>
      <c r="S2601" s="117"/>
    </row>
    <row r="2602" spans="3:19" x14ac:dyDescent="0.25">
      <c r="C2602" s="115"/>
      <c r="R2602" s="116"/>
      <c r="S2602" s="117"/>
    </row>
    <row r="2603" spans="3:19" x14ac:dyDescent="0.25">
      <c r="C2603" s="115"/>
      <c r="R2603" s="116"/>
      <c r="S2603" s="117"/>
    </row>
    <row r="2604" spans="3:19" x14ac:dyDescent="0.25">
      <c r="C2604" s="115"/>
      <c r="R2604" s="116"/>
      <c r="S2604" s="117"/>
    </row>
    <row r="2605" spans="3:19" x14ac:dyDescent="0.25">
      <c r="C2605" s="115"/>
      <c r="R2605" s="116"/>
      <c r="S2605" s="117"/>
    </row>
    <row r="2606" spans="3:19" x14ac:dyDescent="0.25">
      <c r="C2606" s="115"/>
      <c r="R2606" s="116"/>
      <c r="S2606" s="117"/>
    </row>
    <row r="2607" spans="3:19" x14ac:dyDescent="0.25">
      <c r="C2607" s="115"/>
      <c r="R2607" s="116"/>
      <c r="S2607" s="117"/>
    </row>
    <row r="2608" spans="3:19" x14ac:dyDescent="0.25">
      <c r="C2608" s="115"/>
      <c r="R2608" s="116"/>
      <c r="S2608" s="117"/>
    </row>
    <row r="2609" spans="3:19" x14ac:dyDescent="0.25">
      <c r="C2609" s="115"/>
      <c r="R2609" s="116"/>
      <c r="S2609" s="117"/>
    </row>
    <row r="2610" spans="3:19" x14ac:dyDescent="0.25">
      <c r="C2610" s="115"/>
      <c r="R2610" s="116"/>
      <c r="S2610" s="117"/>
    </row>
    <row r="2611" spans="3:19" x14ac:dyDescent="0.25">
      <c r="C2611" s="115"/>
      <c r="R2611" s="116"/>
      <c r="S2611" s="117"/>
    </row>
    <row r="2612" spans="3:19" x14ac:dyDescent="0.25">
      <c r="C2612" s="115"/>
      <c r="R2612" s="116"/>
      <c r="S2612" s="117"/>
    </row>
    <row r="2613" spans="3:19" x14ac:dyDescent="0.25">
      <c r="C2613" s="115"/>
      <c r="R2613" s="116"/>
      <c r="S2613" s="117"/>
    </row>
    <row r="2614" spans="3:19" x14ac:dyDescent="0.25">
      <c r="C2614" s="115"/>
      <c r="R2614" s="116"/>
      <c r="S2614" s="117"/>
    </row>
    <row r="2615" spans="3:19" x14ac:dyDescent="0.25">
      <c r="C2615" s="115"/>
      <c r="R2615" s="116"/>
      <c r="S2615" s="117"/>
    </row>
    <row r="2616" spans="3:19" x14ac:dyDescent="0.25">
      <c r="C2616" s="115"/>
      <c r="R2616" s="116"/>
      <c r="S2616" s="117"/>
    </row>
    <row r="2617" spans="3:19" x14ac:dyDescent="0.25">
      <c r="C2617" s="115"/>
      <c r="R2617" s="116"/>
      <c r="S2617" s="117"/>
    </row>
    <row r="2618" spans="3:19" x14ac:dyDescent="0.25">
      <c r="C2618" s="115"/>
      <c r="R2618" s="116"/>
      <c r="S2618" s="117"/>
    </row>
    <row r="2619" spans="3:19" x14ac:dyDescent="0.25">
      <c r="C2619" s="115"/>
      <c r="R2619" s="116"/>
      <c r="S2619" s="117"/>
    </row>
    <row r="2620" spans="3:19" x14ac:dyDescent="0.25">
      <c r="C2620" s="115"/>
      <c r="R2620" s="116"/>
      <c r="S2620" s="117"/>
    </row>
    <row r="2621" spans="3:19" x14ac:dyDescent="0.25">
      <c r="C2621" s="115"/>
      <c r="R2621" s="116"/>
      <c r="S2621" s="117"/>
    </row>
    <row r="2622" spans="3:19" x14ac:dyDescent="0.25">
      <c r="C2622" s="115"/>
      <c r="R2622" s="116"/>
      <c r="S2622" s="117"/>
    </row>
    <row r="2623" spans="3:19" x14ac:dyDescent="0.25">
      <c r="C2623" s="115"/>
      <c r="R2623" s="116"/>
      <c r="S2623" s="117"/>
    </row>
    <row r="2624" spans="3:19" x14ac:dyDescent="0.25">
      <c r="C2624" s="115"/>
      <c r="R2624" s="116"/>
      <c r="S2624" s="117"/>
    </row>
    <row r="2625" spans="3:19" x14ac:dyDescent="0.25">
      <c r="C2625" s="115"/>
      <c r="R2625" s="116"/>
      <c r="S2625" s="117"/>
    </row>
    <row r="2626" spans="3:19" x14ac:dyDescent="0.25">
      <c r="C2626" s="115"/>
      <c r="R2626" s="116"/>
      <c r="S2626" s="117"/>
    </row>
    <row r="2627" spans="3:19" x14ac:dyDescent="0.25">
      <c r="C2627" s="115"/>
      <c r="R2627" s="116"/>
      <c r="S2627" s="117"/>
    </row>
    <row r="2628" spans="3:19" x14ac:dyDescent="0.25">
      <c r="C2628" s="115"/>
      <c r="R2628" s="116"/>
      <c r="S2628" s="117"/>
    </row>
    <row r="2629" spans="3:19" x14ac:dyDescent="0.25">
      <c r="C2629" s="115"/>
      <c r="R2629" s="116"/>
      <c r="S2629" s="117"/>
    </row>
    <row r="2630" spans="3:19" x14ac:dyDescent="0.25">
      <c r="C2630" s="115"/>
      <c r="R2630" s="116"/>
      <c r="S2630" s="117"/>
    </row>
    <row r="2631" spans="3:19" x14ac:dyDescent="0.25">
      <c r="C2631" s="115"/>
      <c r="R2631" s="116"/>
      <c r="S2631" s="117"/>
    </row>
    <row r="2632" spans="3:19" x14ac:dyDescent="0.25">
      <c r="C2632" s="115"/>
      <c r="R2632" s="116"/>
      <c r="S2632" s="117"/>
    </row>
    <row r="2633" spans="3:19" x14ac:dyDescent="0.25">
      <c r="C2633" s="115"/>
      <c r="R2633" s="116"/>
      <c r="S2633" s="117"/>
    </row>
    <row r="2634" spans="3:19" x14ac:dyDescent="0.25">
      <c r="C2634" s="115"/>
      <c r="R2634" s="116"/>
      <c r="S2634" s="117"/>
    </row>
    <row r="2635" spans="3:19" x14ac:dyDescent="0.25">
      <c r="C2635" s="115"/>
      <c r="R2635" s="116"/>
      <c r="S2635" s="117"/>
    </row>
    <row r="2636" spans="3:19" x14ac:dyDescent="0.25">
      <c r="C2636" s="115"/>
      <c r="R2636" s="116"/>
      <c r="S2636" s="117"/>
    </row>
    <row r="2637" spans="3:19" x14ac:dyDescent="0.25">
      <c r="C2637" s="115"/>
      <c r="R2637" s="116"/>
      <c r="S2637" s="117"/>
    </row>
    <row r="2638" spans="3:19" x14ac:dyDescent="0.25">
      <c r="C2638" s="115"/>
      <c r="R2638" s="116"/>
      <c r="S2638" s="117"/>
    </row>
    <row r="2639" spans="3:19" x14ac:dyDescent="0.25">
      <c r="C2639" s="115"/>
      <c r="R2639" s="116"/>
      <c r="S2639" s="117"/>
    </row>
    <row r="2640" spans="3:19" x14ac:dyDescent="0.25">
      <c r="C2640" s="115"/>
      <c r="R2640" s="116"/>
      <c r="S2640" s="117"/>
    </row>
    <row r="2641" spans="3:19" x14ac:dyDescent="0.25">
      <c r="C2641" s="115"/>
      <c r="R2641" s="116"/>
      <c r="S2641" s="117"/>
    </row>
    <row r="2642" spans="3:19" x14ac:dyDescent="0.25">
      <c r="C2642" s="115"/>
      <c r="R2642" s="116"/>
      <c r="S2642" s="117"/>
    </row>
    <row r="2643" spans="3:19" x14ac:dyDescent="0.25">
      <c r="C2643" s="115"/>
      <c r="R2643" s="116"/>
      <c r="S2643" s="117"/>
    </row>
    <row r="2644" spans="3:19" x14ac:dyDescent="0.25">
      <c r="C2644" s="115"/>
      <c r="R2644" s="116"/>
      <c r="S2644" s="117"/>
    </row>
    <row r="2645" spans="3:19" x14ac:dyDescent="0.25">
      <c r="C2645" s="115"/>
      <c r="R2645" s="116"/>
      <c r="S2645" s="117"/>
    </row>
    <row r="2646" spans="3:19" x14ac:dyDescent="0.25">
      <c r="C2646" s="115"/>
      <c r="R2646" s="116"/>
      <c r="S2646" s="117"/>
    </row>
    <row r="2647" spans="3:19" x14ac:dyDescent="0.25">
      <c r="C2647" s="115"/>
      <c r="R2647" s="116"/>
      <c r="S2647" s="117"/>
    </row>
    <row r="2648" spans="3:19" x14ac:dyDescent="0.25">
      <c r="C2648" s="115"/>
      <c r="R2648" s="116"/>
      <c r="S2648" s="117"/>
    </row>
    <row r="2649" spans="3:19" x14ac:dyDescent="0.25">
      <c r="C2649" s="115"/>
      <c r="R2649" s="116"/>
      <c r="S2649" s="117"/>
    </row>
    <row r="2650" spans="3:19" x14ac:dyDescent="0.25">
      <c r="C2650" s="115"/>
      <c r="R2650" s="116"/>
      <c r="S2650" s="117"/>
    </row>
    <row r="2651" spans="3:19" x14ac:dyDescent="0.25">
      <c r="C2651" s="115"/>
      <c r="R2651" s="116"/>
      <c r="S2651" s="117"/>
    </row>
    <row r="2652" spans="3:19" x14ac:dyDescent="0.25">
      <c r="C2652" s="115"/>
      <c r="R2652" s="116"/>
      <c r="S2652" s="117"/>
    </row>
    <row r="2653" spans="3:19" x14ac:dyDescent="0.25">
      <c r="C2653" s="115"/>
      <c r="R2653" s="116"/>
      <c r="S2653" s="117"/>
    </row>
    <row r="2654" spans="3:19" x14ac:dyDescent="0.25">
      <c r="C2654" s="115"/>
      <c r="R2654" s="116"/>
      <c r="S2654" s="117"/>
    </row>
    <row r="2655" spans="3:19" x14ac:dyDescent="0.25">
      <c r="C2655" s="115"/>
      <c r="R2655" s="116"/>
      <c r="S2655" s="117"/>
    </row>
    <row r="2656" spans="3:19" x14ac:dyDescent="0.25">
      <c r="C2656" s="115"/>
      <c r="R2656" s="116"/>
      <c r="S2656" s="117"/>
    </row>
    <row r="2657" spans="3:19" x14ac:dyDescent="0.25">
      <c r="C2657" s="115"/>
      <c r="R2657" s="116"/>
      <c r="S2657" s="117"/>
    </row>
    <row r="2658" spans="3:19" x14ac:dyDescent="0.25">
      <c r="C2658" s="115"/>
      <c r="R2658" s="116"/>
      <c r="S2658" s="117"/>
    </row>
    <row r="2659" spans="3:19" x14ac:dyDescent="0.25">
      <c r="C2659" s="115"/>
      <c r="R2659" s="116"/>
      <c r="S2659" s="117"/>
    </row>
    <row r="2660" spans="3:19" x14ac:dyDescent="0.25">
      <c r="C2660" s="115"/>
      <c r="R2660" s="116"/>
      <c r="S2660" s="117"/>
    </row>
    <row r="2661" spans="3:19" x14ac:dyDescent="0.25">
      <c r="C2661" s="115"/>
      <c r="R2661" s="116"/>
      <c r="S2661" s="117"/>
    </row>
    <row r="2662" spans="3:19" x14ac:dyDescent="0.25">
      <c r="C2662" s="115"/>
      <c r="R2662" s="116"/>
      <c r="S2662" s="117"/>
    </row>
    <row r="2663" spans="3:19" x14ac:dyDescent="0.25">
      <c r="C2663" s="115"/>
      <c r="R2663" s="116"/>
      <c r="S2663" s="117"/>
    </row>
    <row r="2664" spans="3:19" x14ac:dyDescent="0.25">
      <c r="C2664" s="115"/>
      <c r="R2664" s="116"/>
      <c r="S2664" s="117"/>
    </row>
    <row r="2665" spans="3:19" x14ac:dyDescent="0.25">
      <c r="C2665" s="115"/>
      <c r="R2665" s="116"/>
      <c r="S2665" s="117"/>
    </row>
    <row r="2666" spans="3:19" x14ac:dyDescent="0.25">
      <c r="C2666" s="115"/>
      <c r="R2666" s="116"/>
      <c r="S2666" s="117"/>
    </row>
    <row r="2667" spans="3:19" x14ac:dyDescent="0.25">
      <c r="C2667" s="115"/>
      <c r="R2667" s="116"/>
      <c r="S2667" s="117"/>
    </row>
    <row r="2668" spans="3:19" x14ac:dyDescent="0.25">
      <c r="C2668" s="115"/>
      <c r="R2668" s="116"/>
      <c r="S2668" s="117"/>
    </row>
    <row r="2669" spans="3:19" x14ac:dyDescent="0.25">
      <c r="C2669" s="115"/>
      <c r="R2669" s="116"/>
      <c r="S2669" s="117"/>
    </row>
    <row r="2670" spans="3:19" x14ac:dyDescent="0.25">
      <c r="C2670" s="115"/>
      <c r="R2670" s="116"/>
      <c r="S2670" s="117"/>
    </row>
    <row r="2671" spans="3:19" x14ac:dyDescent="0.25">
      <c r="C2671" s="115"/>
      <c r="R2671" s="116"/>
      <c r="S2671" s="117"/>
    </row>
    <row r="2672" spans="3:19" x14ac:dyDescent="0.25">
      <c r="C2672" s="115"/>
      <c r="R2672" s="116"/>
      <c r="S2672" s="117"/>
    </row>
    <row r="2673" spans="3:19" x14ac:dyDescent="0.25">
      <c r="C2673" s="115"/>
      <c r="R2673" s="116"/>
      <c r="S2673" s="117"/>
    </row>
    <row r="2674" spans="3:19" x14ac:dyDescent="0.25">
      <c r="C2674" s="115"/>
      <c r="R2674" s="116"/>
      <c r="S2674" s="117"/>
    </row>
    <row r="2675" spans="3:19" x14ac:dyDescent="0.25">
      <c r="C2675" s="115"/>
      <c r="R2675" s="116"/>
      <c r="S2675" s="117"/>
    </row>
    <row r="2676" spans="3:19" x14ac:dyDescent="0.25">
      <c r="C2676" s="115"/>
      <c r="R2676" s="116"/>
      <c r="S2676" s="117"/>
    </row>
    <row r="2677" spans="3:19" x14ac:dyDescent="0.25">
      <c r="C2677" s="115"/>
      <c r="R2677" s="116"/>
      <c r="S2677" s="117"/>
    </row>
    <row r="2678" spans="3:19" x14ac:dyDescent="0.25">
      <c r="C2678" s="115"/>
      <c r="R2678" s="116"/>
      <c r="S2678" s="117"/>
    </row>
    <row r="2679" spans="3:19" x14ac:dyDescent="0.25">
      <c r="C2679" s="115"/>
      <c r="R2679" s="116"/>
      <c r="S2679" s="117"/>
    </row>
    <row r="2680" spans="3:19" x14ac:dyDescent="0.25">
      <c r="C2680" s="115"/>
      <c r="R2680" s="116"/>
      <c r="S2680" s="117"/>
    </row>
    <row r="2681" spans="3:19" x14ac:dyDescent="0.25">
      <c r="C2681" s="115"/>
      <c r="R2681" s="116"/>
      <c r="S2681" s="117"/>
    </row>
    <row r="2682" spans="3:19" x14ac:dyDescent="0.25">
      <c r="C2682" s="115"/>
      <c r="R2682" s="116"/>
      <c r="S2682" s="117"/>
    </row>
    <row r="2683" spans="3:19" x14ac:dyDescent="0.25">
      <c r="C2683" s="115"/>
      <c r="R2683" s="116"/>
      <c r="S2683" s="117"/>
    </row>
    <row r="2684" spans="3:19" x14ac:dyDescent="0.25">
      <c r="C2684" s="115"/>
      <c r="R2684" s="116"/>
      <c r="S2684" s="117"/>
    </row>
    <row r="2685" spans="3:19" x14ac:dyDescent="0.25">
      <c r="C2685" s="115"/>
      <c r="R2685" s="116"/>
      <c r="S2685" s="117"/>
    </row>
    <row r="2686" spans="3:19" x14ac:dyDescent="0.25">
      <c r="C2686" s="115"/>
      <c r="R2686" s="116"/>
      <c r="S2686" s="117"/>
    </row>
    <row r="2687" spans="3:19" x14ac:dyDescent="0.25">
      <c r="C2687" s="115"/>
      <c r="R2687" s="116"/>
      <c r="S2687" s="117"/>
    </row>
    <row r="2688" spans="3:19" x14ac:dyDescent="0.25">
      <c r="C2688" s="115"/>
      <c r="R2688" s="116"/>
      <c r="S2688" s="117"/>
    </row>
    <row r="2689" spans="3:19" x14ac:dyDescent="0.25">
      <c r="C2689" s="115"/>
      <c r="R2689" s="116"/>
      <c r="S2689" s="117"/>
    </row>
    <row r="2690" spans="3:19" x14ac:dyDescent="0.25">
      <c r="C2690" s="115"/>
      <c r="R2690" s="116"/>
      <c r="S2690" s="117"/>
    </row>
    <row r="2691" spans="3:19" x14ac:dyDescent="0.25">
      <c r="C2691" s="115"/>
      <c r="R2691" s="116"/>
      <c r="S2691" s="117"/>
    </row>
    <row r="2692" spans="3:19" x14ac:dyDescent="0.25">
      <c r="C2692" s="115"/>
      <c r="R2692" s="116"/>
      <c r="S2692" s="117"/>
    </row>
    <row r="2693" spans="3:19" x14ac:dyDescent="0.25">
      <c r="C2693" s="115"/>
      <c r="R2693" s="116"/>
      <c r="S2693" s="117"/>
    </row>
    <row r="2694" spans="3:19" x14ac:dyDescent="0.25">
      <c r="C2694" s="115"/>
      <c r="R2694" s="116"/>
      <c r="S2694" s="117"/>
    </row>
    <row r="2695" spans="3:19" x14ac:dyDescent="0.25">
      <c r="C2695" s="115"/>
      <c r="R2695" s="116"/>
      <c r="S2695" s="117"/>
    </row>
    <row r="2696" spans="3:19" x14ac:dyDescent="0.25">
      <c r="C2696" s="115"/>
      <c r="R2696" s="116"/>
      <c r="S2696" s="117"/>
    </row>
    <row r="2697" spans="3:19" x14ac:dyDescent="0.25">
      <c r="C2697" s="115"/>
      <c r="R2697" s="116"/>
      <c r="S2697" s="117"/>
    </row>
    <row r="2698" spans="3:19" x14ac:dyDescent="0.25">
      <c r="C2698" s="115"/>
      <c r="R2698" s="116"/>
      <c r="S2698" s="117"/>
    </row>
    <row r="2699" spans="3:19" x14ac:dyDescent="0.25">
      <c r="C2699" s="115"/>
      <c r="R2699" s="116"/>
      <c r="S2699" s="117"/>
    </row>
    <row r="2700" spans="3:19" x14ac:dyDescent="0.25">
      <c r="C2700" s="115"/>
      <c r="R2700" s="116"/>
      <c r="S2700" s="117"/>
    </row>
    <row r="2701" spans="3:19" x14ac:dyDescent="0.25">
      <c r="C2701" s="115"/>
      <c r="R2701" s="116"/>
      <c r="S2701" s="117"/>
    </row>
    <row r="2702" spans="3:19" x14ac:dyDescent="0.25">
      <c r="C2702" s="115"/>
      <c r="R2702" s="116"/>
      <c r="S2702" s="117"/>
    </row>
    <row r="2703" spans="3:19" x14ac:dyDescent="0.25">
      <c r="C2703" s="115"/>
      <c r="R2703" s="116"/>
      <c r="S2703" s="117"/>
    </row>
    <row r="2704" spans="3:19" x14ac:dyDescent="0.25">
      <c r="C2704" s="115"/>
      <c r="R2704" s="116"/>
      <c r="S2704" s="117"/>
    </row>
    <row r="2705" spans="3:19" x14ac:dyDescent="0.25">
      <c r="C2705" s="115"/>
      <c r="R2705" s="116"/>
      <c r="S2705" s="117"/>
    </row>
    <row r="2706" spans="3:19" x14ac:dyDescent="0.25">
      <c r="C2706" s="115"/>
      <c r="R2706" s="116"/>
      <c r="S2706" s="117"/>
    </row>
    <row r="2707" spans="3:19" x14ac:dyDescent="0.25">
      <c r="C2707" s="115"/>
      <c r="R2707" s="116"/>
      <c r="S2707" s="117"/>
    </row>
    <row r="2708" spans="3:19" x14ac:dyDescent="0.25">
      <c r="C2708" s="115"/>
      <c r="R2708" s="116"/>
      <c r="S2708" s="117"/>
    </row>
    <row r="2709" spans="3:19" x14ac:dyDescent="0.25">
      <c r="C2709" s="115"/>
      <c r="R2709" s="116"/>
      <c r="S2709" s="117"/>
    </row>
    <row r="2710" spans="3:19" x14ac:dyDescent="0.25">
      <c r="C2710" s="115"/>
      <c r="R2710" s="116"/>
      <c r="S2710" s="117"/>
    </row>
    <row r="2711" spans="3:19" x14ac:dyDescent="0.25">
      <c r="C2711" s="115"/>
      <c r="R2711" s="116"/>
      <c r="S2711" s="117"/>
    </row>
    <row r="2712" spans="3:19" x14ac:dyDescent="0.25">
      <c r="C2712" s="115"/>
      <c r="R2712" s="116"/>
      <c r="S2712" s="117"/>
    </row>
    <row r="2713" spans="3:19" x14ac:dyDescent="0.25">
      <c r="C2713" s="115"/>
      <c r="R2713" s="116"/>
      <c r="S2713" s="117"/>
    </row>
    <row r="2714" spans="3:19" x14ac:dyDescent="0.25">
      <c r="C2714" s="115"/>
      <c r="R2714" s="116"/>
      <c r="S2714" s="117"/>
    </row>
    <row r="2715" spans="3:19" x14ac:dyDescent="0.25">
      <c r="C2715" s="115"/>
      <c r="R2715" s="116"/>
      <c r="S2715" s="117"/>
    </row>
    <row r="2716" spans="3:19" x14ac:dyDescent="0.25">
      <c r="C2716" s="115"/>
      <c r="R2716" s="116"/>
      <c r="S2716" s="117"/>
    </row>
    <row r="2717" spans="3:19" x14ac:dyDescent="0.25">
      <c r="C2717" s="115"/>
      <c r="R2717" s="116"/>
      <c r="S2717" s="117"/>
    </row>
    <row r="2718" spans="3:19" x14ac:dyDescent="0.25">
      <c r="C2718" s="115"/>
      <c r="R2718" s="116"/>
      <c r="S2718" s="117"/>
    </row>
    <row r="2719" spans="3:19" x14ac:dyDescent="0.25">
      <c r="C2719" s="115"/>
      <c r="R2719" s="116"/>
      <c r="S2719" s="117"/>
    </row>
    <row r="2720" spans="3:19" x14ac:dyDescent="0.25">
      <c r="C2720" s="115"/>
      <c r="R2720" s="116"/>
      <c r="S2720" s="117"/>
    </row>
    <row r="2721" spans="3:19" x14ac:dyDescent="0.25">
      <c r="C2721" s="115"/>
      <c r="R2721" s="116"/>
      <c r="S2721" s="117"/>
    </row>
    <row r="2722" spans="3:19" x14ac:dyDescent="0.25">
      <c r="C2722" s="115"/>
      <c r="R2722" s="116"/>
      <c r="S2722" s="117"/>
    </row>
    <row r="2723" spans="3:19" x14ac:dyDescent="0.25">
      <c r="C2723" s="115"/>
      <c r="R2723" s="116"/>
      <c r="S2723" s="117"/>
    </row>
    <row r="2724" spans="3:19" x14ac:dyDescent="0.25">
      <c r="C2724" s="115"/>
      <c r="R2724" s="116"/>
      <c r="S2724" s="117"/>
    </row>
    <row r="2725" spans="3:19" x14ac:dyDescent="0.25">
      <c r="C2725" s="115"/>
      <c r="R2725" s="116"/>
      <c r="S2725" s="117"/>
    </row>
    <row r="2726" spans="3:19" x14ac:dyDescent="0.25">
      <c r="C2726" s="115"/>
      <c r="R2726" s="116"/>
      <c r="S2726" s="117"/>
    </row>
    <row r="2727" spans="3:19" x14ac:dyDescent="0.25">
      <c r="C2727" s="115"/>
      <c r="R2727" s="116"/>
      <c r="S2727" s="117"/>
    </row>
    <row r="2728" spans="3:19" x14ac:dyDescent="0.25">
      <c r="C2728" s="115"/>
      <c r="R2728" s="116"/>
      <c r="S2728" s="117"/>
    </row>
    <row r="2729" spans="3:19" x14ac:dyDescent="0.25">
      <c r="C2729" s="115"/>
      <c r="R2729" s="116"/>
      <c r="S2729" s="117"/>
    </row>
    <row r="2730" spans="3:19" x14ac:dyDescent="0.25">
      <c r="C2730" s="115"/>
      <c r="R2730" s="116"/>
      <c r="S2730" s="117"/>
    </row>
    <row r="2731" spans="3:19" x14ac:dyDescent="0.25">
      <c r="C2731" s="115"/>
      <c r="R2731" s="116"/>
      <c r="S2731" s="117"/>
    </row>
    <row r="2732" spans="3:19" x14ac:dyDescent="0.25">
      <c r="C2732" s="115"/>
      <c r="R2732" s="116"/>
      <c r="S2732" s="117"/>
    </row>
    <row r="2733" spans="3:19" x14ac:dyDescent="0.25">
      <c r="C2733" s="115"/>
      <c r="R2733" s="116"/>
      <c r="S2733" s="117"/>
    </row>
    <row r="2734" spans="3:19" x14ac:dyDescent="0.25">
      <c r="C2734" s="115"/>
      <c r="R2734" s="116"/>
      <c r="S2734" s="117"/>
    </row>
    <row r="2735" spans="3:19" x14ac:dyDescent="0.25">
      <c r="C2735" s="115"/>
      <c r="R2735" s="116"/>
      <c r="S2735" s="117"/>
    </row>
    <row r="2736" spans="3:19" x14ac:dyDescent="0.25">
      <c r="C2736" s="115"/>
      <c r="R2736" s="116"/>
      <c r="S2736" s="117"/>
    </row>
    <row r="2737" spans="3:19" x14ac:dyDescent="0.25">
      <c r="C2737" s="115"/>
      <c r="R2737" s="116"/>
      <c r="S2737" s="117"/>
    </row>
    <row r="2738" spans="3:19" x14ac:dyDescent="0.25">
      <c r="C2738" s="115"/>
      <c r="R2738" s="116"/>
      <c r="S2738" s="117"/>
    </row>
    <row r="2739" spans="3:19" x14ac:dyDescent="0.25">
      <c r="C2739" s="115"/>
      <c r="R2739" s="116"/>
      <c r="S2739" s="117"/>
    </row>
    <row r="2740" spans="3:19" x14ac:dyDescent="0.25">
      <c r="C2740" s="115"/>
      <c r="R2740" s="116"/>
      <c r="S2740" s="117"/>
    </row>
    <row r="2741" spans="3:19" x14ac:dyDescent="0.25">
      <c r="C2741" s="115"/>
      <c r="R2741" s="116"/>
      <c r="S2741" s="117"/>
    </row>
    <row r="2742" spans="3:19" x14ac:dyDescent="0.25">
      <c r="C2742" s="115"/>
      <c r="R2742" s="116"/>
      <c r="S2742" s="117"/>
    </row>
    <row r="2743" spans="3:19" x14ac:dyDescent="0.25">
      <c r="C2743" s="115"/>
      <c r="R2743" s="116"/>
      <c r="S2743" s="117"/>
    </row>
    <row r="2744" spans="3:19" x14ac:dyDescent="0.25">
      <c r="C2744" s="115"/>
      <c r="R2744" s="116"/>
      <c r="S2744" s="117"/>
    </row>
    <row r="2745" spans="3:19" x14ac:dyDescent="0.25">
      <c r="C2745" s="115"/>
      <c r="R2745" s="116"/>
      <c r="S2745" s="117"/>
    </row>
    <row r="2746" spans="3:19" x14ac:dyDescent="0.25">
      <c r="C2746" s="115"/>
      <c r="R2746" s="116"/>
      <c r="S2746" s="117"/>
    </row>
    <row r="2747" spans="3:19" x14ac:dyDescent="0.25">
      <c r="C2747" s="115"/>
      <c r="R2747" s="116"/>
      <c r="S2747" s="117"/>
    </row>
    <row r="2748" spans="3:19" x14ac:dyDescent="0.25">
      <c r="C2748" s="115"/>
      <c r="R2748" s="116"/>
      <c r="S2748" s="117"/>
    </row>
    <row r="2749" spans="3:19" x14ac:dyDescent="0.25">
      <c r="C2749" s="115"/>
      <c r="R2749" s="116"/>
      <c r="S2749" s="117"/>
    </row>
    <row r="2750" spans="3:19" x14ac:dyDescent="0.25">
      <c r="C2750" s="115"/>
      <c r="R2750" s="116"/>
      <c r="S2750" s="117"/>
    </row>
    <row r="2751" spans="3:19" x14ac:dyDescent="0.25">
      <c r="C2751" s="115"/>
      <c r="R2751" s="116"/>
      <c r="S2751" s="117"/>
    </row>
    <row r="2752" spans="3:19" x14ac:dyDescent="0.25">
      <c r="C2752" s="115"/>
      <c r="R2752" s="116"/>
      <c r="S2752" s="117"/>
    </row>
    <row r="2753" spans="3:19" x14ac:dyDescent="0.25">
      <c r="C2753" s="115"/>
      <c r="R2753" s="116"/>
      <c r="S2753" s="117"/>
    </row>
    <row r="2754" spans="3:19" x14ac:dyDescent="0.25">
      <c r="C2754" s="115"/>
      <c r="R2754" s="116"/>
      <c r="S2754" s="117"/>
    </row>
    <row r="2755" spans="3:19" x14ac:dyDescent="0.25">
      <c r="C2755" s="115"/>
      <c r="R2755" s="116"/>
      <c r="S2755" s="117"/>
    </row>
    <row r="2756" spans="3:19" x14ac:dyDescent="0.25">
      <c r="C2756" s="115"/>
      <c r="R2756" s="116"/>
      <c r="S2756" s="117"/>
    </row>
    <row r="2757" spans="3:19" x14ac:dyDescent="0.25">
      <c r="C2757" s="115"/>
      <c r="R2757" s="116"/>
      <c r="S2757" s="117"/>
    </row>
    <row r="2758" spans="3:19" x14ac:dyDescent="0.25">
      <c r="C2758" s="115"/>
      <c r="R2758" s="116"/>
      <c r="S2758" s="117"/>
    </row>
    <row r="2759" spans="3:19" x14ac:dyDescent="0.25">
      <c r="C2759" s="115"/>
      <c r="R2759" s="116"/>
      <c r="S2759" s="117"/>
    </row>
    <row r="2760" spans="3:19" x14ac:dyDescent="0.25">
      <c r="C2760" s="115"/>
      <c r="R2760" s="116"/>
      <c r="S2760" s="117"/>
    </row>
    <row r="2761" spans="3:19" x14ac:dyDescent="0.25">
      <c r="C2761" s="115"/>
      <c r="R2761" s="116"/>
      <c r="S2761" s="117"/>
    </row>
    <row r="2762" spans="3:19" x14ac:dyDescent="0.25">
      <c r="C2762" s="115"/>
      <c r="R2762" s="116"/>
      <c r="S2762" s="117"/>
    </row>
    <row r="2763" spans="3:19" x14ac:dyDescent="0.25">
      <c r="C2763" s="115"/>
      <c r="R2763" s="116"/>
      <c r="S2763" s="117"/>
    </row>
    <row r="2764" spans="3:19" x14ac:dyDescent="0.25">
      <c r="C2764" s="115"/>
      <c r="R2764" s="116"/>
      <c r="S2764" s="117"/>
    </row>
    <row r="2765" spans="3:19" x14ac:dyDescent="0.25">
      <c r="C2765" s="115"/>
      <c r="R2765" s="116"/>
      <c r="S2765" s="117"/>
    </row>
    <row r="2766" spans="3:19" x14ac:dyDescent="0.25">
      <c r="C2766" s="115"/>
      <c r="R2766" s="116"/>
      <c r="S2766" s="117"/>
    </row>
    <row r="2767" spans="3:19" x14ac:dyDescent="0.25">
      <c r="C2767" s="115"/>
      <c r="R2767" s="116"/>
      <c r="S2767" s="117"/>
    </row>
    <row r="2768" spans="3:19" x14ac:dyDescent="0.25">
      <c r="C2768" s="115"/>
      <c r="R2768" s="116"/>
      <c r="S2768" s="117"/>
    </row>
    <row r="2769" spans="3:19" x14ac:dyDescent="0.25">
      <c r="C2769" s="115"/>
      <c r="R2769" s="116"/>
      <c r="S2769" s="117"/>
    </row>
    <row r="2770" spans="3:19" x14ac:dyDescent="0.25">
      <c r="C2770" s="115"/>
      <c r="R2770" s="116"/>
      <c r="S2770" s="117"/>
    </row>
    <row r="2771" spans="3:19" x14ac:dyDescent="0.25">
      <c r="C2771" s="115"/>
      <c r="R2771" s="116"/>
      <c r="S2771" s="117"/>
    </row>
    <row r="2772" spans="3:19" x14ac:dyDescent="0.25">
      <c r="C2772" s="115"/>
      <c r="R2772" s="116"/>
      <c r="S2772" s="117"/>
    </row>
    <row r="2773" spans="3:19" x14ac:dyDescent="0.25">
      <c r="C2773" s="115"/>
      <c r="R2773" s="116"/>
      <c r="S2773" s="117"/>
    </row>
    <row r="2774" spans="3:19" x14ac:dyDescent="0.25">
      <c r="C2774" s="115"/>
      <c r="R2774" s="116"/>
      <c r="S2774" s="117"/>
    </row>
    <row r="2775" spans="3:19" x14ac:dyDescent="0.25">
      <c r="C2775" s="115"/>
      <c r="R2775" s="116"/>
      <c r="S2775" s="117"/>
    </row>
    <row r="2776" spans="3:19" x14ac:dyDescent="0.25">
      <c r="C2776" s="115"/>
      <c r="R2776" s="116"/>
      <c r="S2776" s="117"/>
    </row>
    <row r="2777" spans="3:19" x14ac:dyDescent="0.25">
      <c r="C2777" s="115"/>
      <c r="R2777" s="116"/>
      <c r="S2777" s="117"/>
    </row>
    <row r="2778" spans="3:19" x14ac:dyDescent="0.25">
      <c r="C2778" s="115"/>
      <c r="R2778" s="116"/>
      <c r="S2778" s="117"/>
    </row>
    <row r="2779" spans="3:19" x14ac:dyDescent="0.25">
      <c r="C2779" s="115"/>
      <c r="R2779" s="116"/>
      <c r="S2779" s="117"/>
    </row>
    <row r="2780" spans="3:19" x14ac:dyDescent="0.25">
      <c r="C2780" s="115"/>
      <c r="R2780" s="116"/>
      <c r="S2780" s="117"/>
    </row>
    <row r="2781" spans="3:19" x14ac:dyDescent="0.25">
      <c r="C2781" s="115"/>
      <c r="R2781" s="116"/>
      <c r="S2781" s="117"/>
    </row>
    <row r="2782" spans="3:19" x14ac:dyDescent="0.25">
      <c r="C2782" s="115"/>
      <c r="R2782" s="116"/>
      <c r="S2782" s="117"/>
    </row>
    <row r="2783" spans="3:19" x14ac:dyDescent="0.25">
      <c r="C2783" s="115"/>
      <c r="R2783" s="116"/>
      <c r="S2783" s="117"/>
    </row>
    <row r="2784" spans="3:19" x14ac:dyDescent="0.25">
      <c r="C2784" s="115"/>
      <c r="R2784" s="116"/>
      <c r="S2784" s="117"/>
    </row>
    <row r="2785" spans="3:19" x14ac:dyDescent="0.25">
      <c r="C2785" s="115"/>
      <c r="R2785" s="116"/>
      <c r="S2785" s="117"/>
    </row>
    <row r="2786" spans="3:19" x14ac:dyDescent="0.25">
      <c r="C2786" s="115"/>
      <c r="R2786" s="116"/>
      <c r="S2786" s="117"/>
    </row>
    <row r="2787" spans="3:19" x14ac:dyDescent="0.25">
      <c r="C2787" s="115"/>
      <c r="R2787" s="116"/>
      <c r="S2787" s="117"/>
    </row>
    <row r="2788" spans="3:19" x14ac:dyDescent="0.25">
      <c r="C2788" s="115"/>
      <c r="R2788" s="116"/>
      <c r="S2788" s="117"/>
    </row>
    <row r="2789" spans="3:19" x14ac:dyDescent="0.25">
      <c r="C2789" s="115"/>
      <c r="R2789" s="116"/>
      <c r="S2789" s="117"/>
    </row>
    <row r="2790" spans="3:19" x14ac:dyDescent="0.25">
      <c r="C2790" s="115"/>
      <c r="R2790" s="116"/>
      <c r="S2790" s="117"/>
    </row>
    <row r="2791" spans="3:19" x14ac:dyDescent="0.25">
      <c r="C2791" s="115"/>
      <c r="R2791" s="116"/>
      <c r="S2791" s="117"/>
    </row>
    <row r="2792" spans="3:19" x14ac:dyDescent="0.25">
      <c r="C2792" s="115"/>
      <c r="R2792" s="116"/>
      <c r="S2792" s="117"/>
    </row>
    <row r="2793" spans="3:19" x14ac:dyDescent="0.25">
      <c r="C2793" s="115"/>
      <c r="R2793" s="116"/>
      <c r="S2793" s="117"/>
    </row>
    <row r="2794" spans="3:19" x14ac:dyDescent="0.25">
      <c r="C2794" s="115"/>
      <c r="R2794" s="116"/>
      <c r="S2794" s="117"/>
    </row>
    <row r="2795" spans="3:19" x14ac:dyDescent="0.25">
      <c r="C2795" s="115"/>
      <c r="R2795" s="116"/>
      <c r="S2795" s="117"/>
    </row>
    <row r="2796" spans="3:19" x14ac:dyDescent="0.25">
      <c r="C2796" s="115"/>
      <c r="R2796" s="116"/>
      <c r="S2796" s="117"/>
    </row>
    <row r="2797" spans="3:19" x14ac:dyDescent="0.25">
      <c r="C2797" s="115"/>
      <c r="R2797" s="116"/>
      <c r="S2797" s="117"/>
    </row>
    <row r="2798" spans="3:19" x14ac:dyDescent="0.25">
      <c r="C2798" s="115"/>
      <c r="R2798" s="116"/>
      <c r="S2798" s="117"/>
    </row>
    <row r="2799" spans="3:19" x14ac:dyDescent="0.25">
      <c r="C2799" s="115"/>
      <c r="R2799" s="116"/>
      <c r="S2799" s="117"/>
    </row>
    <row r="2800" spans="3:19" x14ac:dyDescent="0.25">
      <c r="C2800" s="115"/>
      <c r="R2800" s="116"/>
      <c r="S2800" s="117"/>
    </row>
    <row r="2801" spans="3:19" x14ac:dyDescent="0.25">
      <c r="C2801" s="115"/>
      <c r="R2801" s="116"/>
      <c r="S2801" s="117"/>
    </row>
    <row r="2802" spans="3:19" x14ac:dyDescent="0.25">
      <c r="C2802" s="115"/>
      <c r="R2802" s="116"/>
      <c r="S2802" s="117"/>
    </row>
    <row r="2803" spans="3:19" x14ac:dyDescent="0.25">
      <c r="C2803" s="115"/>
      <c r="R2803" s="116"/>
      <c r="S2803" s="117"/>
    </row>
    <row r="2804" spans="3:19" x14ac:dyDescent="0.25">
      <c r="C2804" s="115"/>
      <c r="R2804" s="116"/>
      <c r="S2804" s="117"/>
    </row>
    <row r="2805" spans="3:19" x14ac:dyDescent="0.25">
      <c r="C2805" s="115"/>
      <c r="R2805" s="116"/>
      <c r="S2805" s="117"/>
    </row>
    <row r="2806" spans="3:19" x14ac:dyDescent="0.25">
      <c r="C2806" s="115"/>
      <c r="R2806" s="116"/>
      <c r="S2806" s="117"/>
    </row>
    <row r="2807" spans="3:19" x14ac:dyDescent="0.25">
      <c r="C2807" s="115"/>
      <c r="R2807" s="116"/>
      <c r="S2807" s="117"/>
    </row>
    <row r="2808" spans="3:19" x14ac:dyDescent="0.25">
      <c r="C2808" s="115"/>
      <c r="R2808" s="116"/>
      <c r="S2808" s="117"/>
    </row>
    <row r="2809" spans="3:19" x14ac:dyDescent="0.25">
      <c r="C2809" s="115"/>
      <c r="R2809" s="116"/>
      <c r="S2809" s="117"/>
    </row>
    <row r="2810" spans="3:19" x14ac:dyDescent="0.25">
      <c r="C2810" s="115"/>
      <c r="R2810" s="116"/>
      <c r="S2810" s="117"/>
    </row>
    <row r="2811" spans="3:19" x14ac:dyDescent="0.25">
      <c r="C2811" s="115"/>
      <c r="R2811" s="116"/>
      <c r="S2811" s="117"/>
    </row>
    <row r="2812" spans="3:19" x14ac:dyDescent="0.25">
      <c r="C2812" s="115"/>
      <c r="R2812" s="116"/>
      <c r="S2812" s="117"/>
    </row>
    <row r="2813" spans="3:19" x14ac:dyDescent="0.25">
      <c r="C2813" s="115"/>
      <c r="R2813" s="116"/>
      <c r="S2813" s="117"/>
    </row>
    <row r="2814" spans="3:19" x14ac:dyDescent="0.25">
      <c r="C2814" s="115"/>
      <c r="R2814" s="116"/>
      <c r="S2814" s="117"/>
    </row>
    <row r="2815" spans="3:19" x14ac:dyDescent="0.25">
      <c r="C2815" s="115"/>
      <c r="R2815" s="116"/>
      <c r="S2815" s="117"/>
    </row>
    <row r="2816" spans="3:19" x14ac:dyDescent="0.25">
      <c r="C2816" s="115"/>
      <c r="R2816" s="116"/>
      <c r="S2816" s="117"/>
    </row>
    <row r="2817" spans="3:19" x14ac:dyDescent="0.25">
      <c r="C2817" s="115"/>
      <c r="R2817" s="116"/>
      <c r="S2817" s="117"/>
    </row>
    <row r="2818" spans="3:19" x14ac:dyDescent="0.25">
      <c r="C2818" s="115"/>
      <c r="R2818" s="116"/>
      <c r="S2818" s="117"/>
    </row>
    <row r="2819" spans="3:19" x14ac:dyDescent="0.25">
      <c r="C2819" s="115"/>
      <c r="R2819" s="116"/>
      <c r="S2819" s="117"/>
    </row>
    <row r="2820" spans="3:19" x14ac:dyDescent="0.25">
      <c r="C2820" s="115"/>
      <c r="R2820" s="116"/>
      <c r="S2820" s="117"/>
    </row>
    <row r="2821" spans="3:19" x14ac:dyDescent="0.25">
      <c r="C2821" s="115"/>
      <c r="R2821" s="116"/>
      <c r="S2821" s="117"/>
    </row>
    <row r="2822" spans="3:19" x14ac:dyDescent="0.25">
      <c r="C2822" s="115"/>
      <c r="R2822" s="116"/>
      <c r="S2822" s="117"/>
    </row>
    <row r="2823" spans="3:19" x14ac:dyDescent="0.25">
      <c r="C2823" s="115"/>
      <c r="R2823" s="116"/>
      <c r="S2823" s="117"/>
    </row>
    <row r="2824" spans="3:19" x14ac:dyDescent="0.25">
      <c r="C2824" s="115"/>
      <c r="R2824" s="116"/>
      <c r="S2824" s="117"/>
    </row>
    <row r="2825" spans="3:19" x14ac:dyDescent="0.25">
      <c r="C2825" s="115"/>
      <c r="R2825" s="116"/>
      <c r="S2825" s="117"/>
    </row>
    <row r="2826" spans="3:19" x14ac:dyDescent="0.25">
      <c r="C2826" s="115"/>
      <c r="R2826" s="116"/>
      <c r="S2826" s="117"/>
    </row>
    <row r="2827" spans="3:19" x14ac:dyDescent="0.25">
      <c r="C2827" s="115"/>
      <c r="R2827" s="116"/>
      <c r="S2827" s="117"/>
    </row>
    <row r="2828" spans="3:19" x14ac:dyDescent="0.25">
      <c r="C2828" s="115"/>
      <c r="R2828" s="116"/>
      <c r="S2828" s="117"/>
    </row>
    <row r="2829" spans="3:19" x14ac:dyDescent="0.25">
      <c r="C2829" s="115"/>
      <c r="R2829" s="116"/>
      <c r="S2829" s="117"/>
    </row>
    <row r="2830" spans="3:19" x14ac:dyDescent="0.25">
      <c r="C2830" s="115"/>
      <c r="R2830" s="116"/>
      <c r="S2830" s="117"/>
    </row>
    <row r="2831" spans="3:19" x14ac:dyDescent="0.25">
      <c r="C2831" s="115"/>
      <c r="R2831" s="116"/>
      <c r="S2831" s="117"/>
    </row>
    <row r="2832" spans="3:19" x14ac:dyDescent="0.25">
      <c r="C2832" s="115"/>
      <c r="R2832" s="116"/>
      <c r="S2832" s="117"/>
    </row>
    <row r="2833" spans="3:19" x14ac:dyDescent="0.25">
      <c r="C2833" s="115"/>
      <c r="R2833" s="116"/>
      <c r="S2833" s="117"/>
    </row>
    <row r="2834" spans="3:19" x14ac:dyDescent="0.25">
      <c r="C2834" s="115"/>
      <c r="R2834" s="116"/>
      <c r="S2834" s="117"/>
    </row>
    <row r="2835" spans="3:19" x14ac:dyDescent="0.25">
      <c r="C2835" s="115"/>
      <c r="R2835" s="116"/>
      <c r="S2835" s="117"/>
    </row>
    <row r="2836" spans="3:19" x14ac:dyDescent="0.25">
      <c r="C2836" s="115"/>
      <c r="R2836" s="116"/>
      <c r="S2836" s="117"/>
    </row>
    <row r="2837" spans="3:19" x14ac:dyDescent="0.25">
      <c r="C2837" s="115"/>
      <c r="R2837" s="116"/>
      <c r="S2837" s="117"/>
    </row>
    <row r="2838" spans="3:19" x14ac:dyDescent="0.25">
      <c r="C2838" s="115"/>
      <c r="R2838" s="116"/>
      <c r="S2838" s="117"/>
    </row>
    <row r="2839" spans="3:19" x14ac:dyDescent="0.25">
      <c r="C2839" s="115"/>
      <c r="R2839" s="116"/>
      <c r="S2839" s="117"/>
    </row>
    <row r="2840" spans="3:19" x14ac:dyDescent="0.25">
      <c r="C2840" s="115"/>
      <c r="R2840" s="116"/>
      <c r="S2840" s="117"/>
    </row>
    <row r="2841" spans="3:19" x14ac:dyDescent="0.25">
      <c r="C2841" s="115"/>
      <c r="R2841" s="116"/>
      <c r="S2841" s="117"/>
    </row>
    <row r="2842" spans="3:19" x14ac:dyDescent="0.25">
      <c r="C2842" s="115"/>
      <c r="R2842" s="116"/>
      <c r="S2842" s="117"/>
    </row>
    <row r="2843" spans="3:19" x14ac:dyDescent="0.25">
      <c r="C2843" s="115"/>
      <c r="R2843" s="116"/>
      <c r="S2843" s="117"/>
    </row>
    <row r="2844" spans="3:19" x14ac:dyDescent="0.25">
      <c r="C2844" s="115"/>
      <c r="R2844" s="116"/>
      <c r="S2844" s="117"/>
    </row>
    <row r="2845" spans="3:19" x14ac:dyDescent="0.25">
      <c r="C2845" s="115"/>
      <c r="R2845" s="116"/>
      <c r="S2845" s="117"/>
    </row>
    <row r="2846" spans="3:19" x14ac:dyDescent="0.25">
      <c r="C2846" s="115"/>
      <c r="R2846" s="116"/>
      <c r="S2846" s="117"/>
    </row>
    <row r="2847" spans="3:19" x14ac:dyDescent="0.25">
      <c r="C2847" s="115"/>
      <c r="R2847" s="116"/>
      <c r="S2847" s="117"/>
    </row>
    <row r="2848" spans="3:19" x14ac:dyDescent="0.25">
      <c r="C2848" s="115"/>
      <c r="R2848" s="116"/>
      <c r="S2848" s="117"/>
    </row>
    <row r="2849" spans="3:19" x14ac:dyDescent="0.25">
      <c r="C2849" s="115"/>
      <c r="R2849" s="116"/>
      <c r="S2849" s="117"/>
    </row>
    <row r="2850" spans="3:19" x14ac:dyDescent="0.25">
      <c r="C2850" s="115"/>
      <c r="R2850" s="116"/>
      <c r="S2850" s="117"/>
    </row>
    <row r="2851" spans="3:19" x14ac:dyDescent="0.25">
      <c r="C2851" s="115"/>
      <c r="R2851" s="116"/>
      <c r="S2851" s="117"/>
    </row>
    <row r="2852" spans="3:19" x14ac:dyDescent="0.25">
      <c r="C2852" s="115"/>
      <c r="R2852" s="116"/>
      <c r="S2852" s="117"/>
    </row>
    <row r="2853" spans="3:19" x14ac:dyDescent="0.25">
      <c r="C2853" s="115"/>
      <c r="R2853" s="116"/>
      <c r="S2853" s="117"/>
    </row>
    <row r="2854" spans="3:19" x14ac:dyDescent="0.25">
      <c r="C2854" s="115"/>
      <c r="R2854" s="116"/>
      <c r="S2854" s="117"/>
    </row>
    <row r="2855" spans="3:19" x14ac:dyDescent="0.25">
      <c r="C2855" s="115"/>
      <c r="R2855" s="116"/>
      <c r="S2855" s="117"/>
    </row>
    <row r="2856" spans="3:19" x14ac:dyDescent="0.25">
      <c r="C2856" s="115"/>
      <c r="R2856" s="116"/>
      <c r="S2856" s="117"/>
    </row>
    <row r="2857" spans="3:19" x14ac:dyDescent="0.25">
      <c r="C2857" s="115"/>
      <c r="R2857" s="116"/>
      <c r="S2857" s="117"/>
    </row>
    <row r="2858" spans="3:19" x14ac:dyDescent="0.25">
      <c r="C2858" s="115"/>
      <c r="R2858" s="116"/>
      <c r="S2858" s="117"/>
    </row>
    <row r="2859" spans="3:19" x14ac:dyDescent="0.25">
      <c r="C2859" s="115"/>
      <c r="R2859" s="116"/>
      <c r="S2859" s="117"/>
    </row>
    <row r="2860" spans="3:19" x14ac:dyDescent="0.25">
      <c r="C2860" s="115"/>
      <c r="R2860" s="116"/>
      <c r="S2860" s="117"/>
    </row>
    <row r="2861" spans="3:19" x14ac:dyDescent="0.25">
      <c r="C2861" s="115"/>
      <c r="R2861" s="116"/>
      <c r="S2861" s="117"/>
    </row>
    <row r="2862" spans="3:19" x14ac:dyDescent="0.25">
      <c r="C2862" s="115"/>
      <c r="R2862" s="116"/>
      <c r="S2862" s="117"/>
    </row>
    <row r="2863" spans="3:19" x14ac:dyDescent="0.25">
      <c r="C2863" s="115"/>
      <c r="R2863" s="116"/>
      <c r="S2863" s="117"/>
    </row>
    <row r="2864" spans="3:19" x14ac:dyDescent="0.25">
      <c r="C2864" s="115"/>
      <c r="R2864" s="116"/>
      <c r="S2864" s="117"/>
    </row>
    <row r="2865" spans="3:19" x14ac:dyDescent="0.25">
      <c r="C2865" s="115"/>
      <c r="R2865" s="116"/>
      <c r="S2865" s="117"/>
    </row>
    <row r="2866" spans="3:19" x14ac:dyDescent="0.25">
      <c r="C2866" s="115"/>
      <c r="R2866" s="116"/>
      <c r="S2866" s="117"/>
    </row>
    <row r="2867" spans="3:19" x14ac:dyDescent="0.25">
      <c r="C2867" s="115"/>
      <c r="R2867" s="116"/>
      <c r="S2867" s="117"/>
    </row>
    <row r="2868" spans="3:19" x14ac:dyDescent="0.25">
      <c r="C2868" s="115"/>
      <c r="R2868" s="116"/>
      <c r="S2868" s="117"/>
    </row>
    <row r="2869" spans="3:19" x14ac:dyDescent="0.25">
      <c r="C2869" s="115"/>
      <c r="R2869" s="116"/>
      <c r="S2869" s="117"/>
    </row>
    <row r="2870" spans="3:19" x14ac:dyDescent="0.25">
      <c r="C2870" s="115"/>
      <c r="R2870" s="116"/>
      <c r="S2870" s="117"/>
    </row>
    <row r="2871" spans="3:19" x14ac:dyDescent="0.25">
      <c r="C2871" s="115"/>
      <c r="R2871" s="116"/>
      <c r="S2871" s="117"/>
    </row>
    <row r="2872" spans="3:19" x14ac:dyDescent="0.25">
      <c r="C2872" s="115"/>
      <c r="R2872" s="116"/>
      <c r="S2872" s="117"/>
    </row>
    <row r="2873" spans="3:19" x14ac:dyDescent="0.25">
      <c r="C2873" s="115"/>
      <c r="R2873" s="116"/>
      <c r="S2873" s="117"/>
    </row>
    <row r="2874" spans="3:19" x14ac:dyDescent="0.25">
      <c r="C2874" s="115"/>
      <c r="R2874" s="116"/>
      <c r="S2874" s="117"/>
    </row>
    <row r="2875" spans="3:19" x14ac:dyDescent="0.25">
      <c r="C2875" s="115"/>
      <c r="R2875" s="116"/>
      <c r="S2875" s="117"/>
    </row>
    <row r="2876" spans="3:19" x14ac:dyDescent="0.25">
      <c r="C2876" s="115"/>
      <c r="R2876" s="116"/>
      <c r="S2876" s="117"/>
    </row>
    <row r="2877" spans="3:19" x14ac:dyDescent="0.25">
      <c r="C2877" s="115"/>
      <c r="R2877" s="116"/>
      <c r="S2877" s="117"/>
    </row>
    <row r="2878" spans="3:19" x14ac:dyDescent="0.25">
      <c r="C2878" s="115"/>
      <c r="R2878" s="116"/>
      <c r="S2878" s="117"/>
    </row>
    <row r="2879" spans="3:19" x14ac:dyDescent="0.25">
      <c r="C2879" s="115"/>
      <c r="R2879" s="116"/>
      <c r="S2879" s="117"/>
    </row>
    <row r="2880" spans="3:19" x14ac:dyDescent="0.25">
      <c r="C2880" s="115"/>
      <c r="R2880" s="116"/>
      <c r="S2880" s="117"/>
    </row>
    <row r="2881" spans="3:19" x14ac:dyDescent="0.25">
      <c r="C2881" s="115"/>
      <c r="R2881" s="116"/>
      <c r="S2881" s="117"/>
    </row>
    <row r="2882" spans="3:19" x14ac:dyDescent="0.25">
      <c r="C2882" s="115"/>
      <c r="R2882" s="116"/>
      <c r="S2882" s="117"/>
    </row>
    <row r="2883" spans="3:19" x14ac:dyDescent="0.25">
      <c r="C2883" s="115"/>
      <c r="R2883" s="116"/>
      <c r="S2883" s="117"/>
    </row>
    <row r="2884" spans="3:19" x14ac:dyDescent="0.25">
      <c r="C2884" s="115"/>
      <c r="R2884" s="116"/>
      <c r="S2884" s="117"/>
    </row>
    <row r="2885" spans="3:19" x14ac:dyDescent="0.25">
      <c r="C2885" s="115"/>
      <c r="R2885" s="116"/>
      <c r="S2885" s="117"/>
    </row>
    <row r="2886" spans="3:19" x14ac:dyDescent="0.25">
      <c r="C2886" s="115"/>
      <c r="R2886" s="116"/>
      <c r="S2886" s="117"/>
    </row>
    <row r="2887" spans="3:19" x14ac:dyDescent="0.25">
      <c r="C2887" s="115"/>
      <c r="R2887" s="116"/>
      <c r="S2887" s="117"/>
    </row>
    <row r="2888" spans="3:19" x14ac:dyDescent="0.25">
      <c r="C2888" s="115"/>
      <c r="R2888" s="116"/>
      <c r="S2888" s="117"/>
    </row>
    <row r="2889" spans="3:19" x14ac:dyDescent="0.25">
      <c r="C2889" s="115"/>
      <c r="R2889" s="116"/>
      <c r="S2889" s="117"/>
    </row>
    <row r="2890" spans="3:19" x14ac:dyDescent="0.25">
      <c r="C2890" s="115"/>
      <c r="R2890" s="116"/>
      <c r="S2890" s="117"/>
    </row>
    <row r="2891" spans="3:19" x14ac:dyDescent="0.25">
      <c r="C2891" s="115"/>
      <c r="R2891" s="116"/>
      <c r="S2891" s="117"/>
    </row>
    <row r="2892" spans="3:19" x14ac:dyDescent="0.25">
      <c r="C2892" s="115"/>
      <c r="R2892" s="116"/>
      <c r="S2892" s="117"/>
    </row>
    <row r="2893" spans="3:19" x14ac:dyDescent="0.25">
      <c r="C2893" s="115"/>
      <c r="R2893" s="116"/>
      <c r="S2893" s="117"/>
    </row>
    <row r="2894" spans="3:19" x14ac:dyDescent="0.25">
      <c r="C2894" s="115"/>
      <c r="R2894" s="116"/>
      <c r="S2894" s="117"/>
    </row>
    <row r="2895" spans="3:19" x14ac:dyDescent="0.25">
      <c r="C2895" s="115"/>
      <c r="R2895" s="116"/>
      <c r="S2895" s="117"/>
    </row>
    <row r="2896" spans="3:19" x14ac:dyDescent="0.25">
      <c r="C2896" s="115"/>
      <c r="R2896" s="116"/>
      <c r="S2896" s="117"/>
    </row>
    <row r="2897" spans="3:19" x14ac:dyDescent="0.25">
      <c r="C2897" s="115"/>
      <c r="R2897" s="116"/>
      <c r="S2897" s="117"/>
    </row>
    <row r="2898" spans="3:19" x14ac:dyDescent="0.25">
      <c r="C2898" s="115"/>
      <c r="R2898" s="116"/>
      <c r="S2898" s="117"/>
    </row>
    <row r="2899" spans="3:19" x14ac:dyDescent="0.25">
      <c r="C2899" s="115"/>
      <c r="R2899" s="116"/>
      <c r="S2899" s="117"/>
    </row>
    <row r="2900" spans="3:19" x14ac:dyDescent="0.25">
      <c r="C2900" s="115"/>
      <c r="R2900" s="116"/>
      <c r="S2900" s="117"/>
    </row>
    <row r="2901" spans="3:19" x14ac:dyDescent="0.25">
      <c r="C2901" s="115"/>
      <c r="R2901" s="116"/>
      <c r="S2901" s="117"/>
    </row>
    <row r="2902" spans="3:19" x14ac:dyDescent="0.25">
      <c r="C2902" s="115"/>
      <c r="R2902" s="116"/>
      <c r="S2902" s="117"/>
    </row>
    <row r="2903" spans="3:19" x14ac:dyDescent="0.25">
      <c r="C2903" s="115"/>
      <c r="R2903" s="116"/>
      <c r="S2903" s="117"/>
    </row>
    <row r="2904" spans="3:19" x14ac:dyDescent="0.25">
      <c r="C2904" s="115"/>
      <c r="R2904" s="116"/>
      <c r="S2904" s="117"/>
    </row>
    <row r="2905" spans="3:19" x14ac:dyDescent="0.25">
      <c r="C2905" s="115"/>
      <c r="R2905" s="116"/>
      <c r="S2905" s="117"/>
    </row>
    <row r="2906" spans="3:19" x14ac:dyDescent="0.25">
      <c r="C2906" s="115"/>
      <c r="R2906" s="116"/>
      <c r="S2906" s="117"/>
    </row>
    <row r="2907" spans="3:19" x14ac:dyDescent="0.25">
      <c r="C2907" s="115"/>
      <c r="R2907" s="116"/>
      <c r="S2907" s="117"/>
    </row>
    <row r="2908" spans="3:19" x14ac:dyDescent="0.25">
      <c r="C2908" s="115"/>
      <c r="R2908" s="116"/>
      <c r="S2908" s="117"/>
    </row>
    <row r="2909" spans="3:19" x14ac:dyDescent="0.25">
      <c r="C2909" s="115"/>
      <c r="R2909" s="116"/>
      <c r="S2909" s="117"/>
    </row>
    <row r="2910" spans="3:19" x14ac:dyDescent="0.25">
      <c r="C2910" s="115"/>
      <c r="R2910" s="116"/>
      <c r="S2910" s="117"/>
    </row>
    <row r="2911" spans="3:19" x14ac:dyDescent="0.25">
      <c r="C2911" s="115"/>
      <c r="R2911" s="116"/>
      <c r="S2911" s="117"/>
    </row>
    <row r="2912" spans="3:19" x14ac:dyDescent="0.25">
      <c r="C2912" s="115"/>
      <c r="R2912" s="116"/>
      <c r="S2912" s="117"/>
    </row>
    <row r="2913" spans="3:19" x14ac:dyDescent="0.25">
      <c r="C2913" s="115"/>
      <c r="R2913" s="116"/>
      <c r="S2913" s="117"/>
    </row>
    <row r="2914" spans="3:19" x14ac:dyDescent="0.25">
      <c r="C2914" s="115"/>
      <c r="R2914" s="116"/>
      <c r="S2914" s="117"/>
    </row>
    <row r="2915" spans="3:19" x14ac:dyDescent="0.25">
      <c r="C2915" s="115"/>
      <c r="R2915" s="116"/>
      <c r="S2915" s="117"/>
    </row>
    <row r="2916" spans="3:19" x14ac:dyDescent="0.25">
      <c r="C2916" s="115"/>
      <c r="R2916" s="116"/>
      <c r="S2916" s="117"/>
    </row>
    <row r="2917" spans="3:19" x14ac:dyDescent="0.25">
      <c r="C2917" s="115"/>
      <c r="R2917" s="116"/>
      <c r="S2917" s="117"/>
    </row>
    <row r="2918" spans="3:19" x14ac:dyDescent="0.25">
      <c r="C2918" s="115"/>
      <c r="R2918" s="116"/>
      <c r="S2918" s="117"/>
    </row>
    <row r="2919" spans="3:19" x14ac:dyDescent="0.25">
      <c r="C2919" s="115"/>
      <c r="R2919" s="116"/>
      <c r="S2919" s="117"/>
    </row>
    <row r="2920" spans="3:19" x14ac:dyDescent="0.25">
      <c r="C2920" s="115"/>
      <c r="R2920" s="116"/>
      <c r="S2920" s="117"/>
    </row>
    <row r="2921" spans="3:19" x14ac:dyDescent="0.25">
      <c r="C2921" s="115"/>
      <c r="R2921" s="116"/>
      <c r="S2921" s="117"/>
    </row>
    <row r="2922" spans="3:19" x14ac:dyDescent="0.25">
      <c r="C2922" s="115"/>
      <c r="R2922" s="116"/>
      <c r="S2922" s="117"/>
    </row>
    <row r="2923" spans="3:19" x14ac:dyDescent="0.25">
      <c r="C2923" s="115"/>
      <c r="R2923" s="116"/>
      <c r="S2923" s="117"/>
    </row>
    <row r="2924" spans="3:19" x14ac:dyDescent="0.25">
      <c r="C2924" s="115"/>
      <c r="R2924" s="116"/>
      <c r="S2924" s="117"/>
    </row>
    <row r="2925" spans="3:19" x14ac:dyDescent="0.25">
      <c r="C2925" s="115"/>
      <c r="R2925" s="116"/>
      <c r="S2925" s="117"/>
    </row>
    <row r="2926" spans="3:19" x14ac:dyDescent="0.25">
      <c r="C2926" s="115"/>
      <c r="R2926" s="116"/>
      <c r="S2926" s="117"/>
    </row>
    <row r="2927" spans="3:19" x14ac:dyDescent="0.25">
      <c r="C2927" s="115"/>
      <c r="R2927" s="116"/>
      <c r="S2927" s="117"/>
    </row>
    <row r="2928" spans="3:19" x14ac:dyDescent="0.25">
      <c r="C2928" s="115"/>
      <c r="R2928" s="116"/>
      <c r="S2928" s="117"/>
    </row>
    <row r="2929" spans="3:19" x14ac:dyDescent="0.25">
      <c r="C2929" s="115"/>
      <c r="R2929" s="116"/>
      <c r="S2929" s="117"/>
    </row>
    <row r="2930" spans="3:19" x14ac:dyDescent="0.25">
      <c r="C2930" s="115"/>
      <c r="R2930" s="116"/>
      <c r="S2930" s="117"/>
    </row>
    <row r="2931" spans="3:19" x14ac:dyDescent="0.25">
      <c r="C2931" s="115"/>
      <c r="R2931" s="116"/>
      <c r="S2931" s="117"/>
    </row>
    <row r="2932" spans="3:19" x14ac:dyDescent="0.25">
      <c r="C2932" s="115"/>
      <c r="R2932" s="116"/>
      <c r="S2932" s="117"/>
    </row>
    <row r="2933" spans="3:19" x14ac:dyDescent="0.25">
      <c r="C2933" s="115"/>
      <c r="R2933" s="116"/>
      <c r="S2933" s="117"/>
    </row>
    <row r="2934" spans="3:19" x14ac:dyDescent="0.25">
      <c r="C2934" s="115"/>
      <c r="R2934" s="116"/>
      <c r="S2934" s="117"/>
    </row>
    <row r="2935" spans="3:19" x14ac:dyDescent="0.25">
      <c r="C2935" s="115"/>
      <c r="R2935" s="116"/>
      <c r="S2935" s="117"/>
    </row>
    <row r="2936" spans="3:19" x14ac:dyDescent="0.25">
      <c r="C2936" s="115"/>
      <c r="R2936" s="116"/>
      <c r="S2936" s="117"/>
    </row>
    <row r="2937" spans="3:19" x14ac:dyDescent="0.25">
      <c r="C2937" s="115"/>
      <c r="R2937" s="116"/>
      <c r="S2937" s="117"/>
    </row>
    <row r="2938" spans="3:19" x14ac:dyDescent="0.25">
      <c r="C2938" s="115"/>
      <c r="R2938" s="116"/>
      <c r="S2938" s="117"/>
    </row>
    <row r="2939" spans="3:19" x14ac:dyDescent="0.25">
      <c r="C2939" s="115"/>
      <c r="R2939" s="116"/>
      <c r="S2939" s="117"/>
    </row>
    <row r="2940" spans="3:19" x14ac:dyDescent="0.25">
      <c r="C2940" s="115"/>
      <c r="R2940" s="116"/>
      <c r="S2940" s="117"/>
    </row>
    <row r="2941" spans="3:19" x14ac:dyDescent="0.25">
      <c r="C2941" s="115"/>
      <c r="R2941" s="116"/>
      <c r="S2941" s="117"/>
    </row>
    <row r="2942" spans="3:19" x14ac:dyDescent="0.25">
      <c r="C2942" s="115"/>
      <c r="R2942" s="116"/>
      <c r="S2942" s="117"/>
    </row>
    <row r="2943" spans="3:19" x14ac:dyDescent="0.25">
      <c r="C2943" s="115"/>
      <c r="R2943" s="116"/>
      <c r="S2943" s="117"/>
    </row>
    <row r="2944" spans="3:19" x14ac:dyDescent="0.25">
      <c r="C2944" s="115"/>
      <c r="R2944" s="116"/>
      <c r="S2944" s="117"/>
    </row>
    <row r="2945" spans="3:19" x14ac:dyDescent="0.25">
      <c r="C2945" s="115"/>
      <c r="R2945" s="116"/>
      <c r="S2945" s="117"/>
    </row>
    <row r="2946" spans="3:19" x14ac:dyDescent="0.25">
      <c r="C2946" s="115"/>
      <c r="R2946" s="116"/>
      <c r="S2946" s="117"/>
    </row>
    <row r="2947" spans="3:19" x14ac:dyDescent="0.25">
      <c r="C2947" s="115"/>
      <c r="R2947" s="116"/>
      <c r="S2947" s="117"/>
    </row>
    <row r="2948" spans="3:19" x14ac:dyDescent="0.25">
      <c r="C2948" s="115"/>
      <c r="R2948" s="116"/>
      <c r="S2948" s="117"/>
    </row>
    <row r="2949" spans="3:19" x14ac:dyDescent="0.25">
      <c r="C2949" s="115"/>
      <c r="R2949" s="116"/>
      <c r="S2949" s="117"/>
    </row>
    <row r="2950" spans="3:19" x14ac:dyDescent="0.25">
      <c r="C2950" s="115"/>
      <c r="R2950" s="116"/>
      <c r="S2950" s="117"/>
    </row>
    <row r="2951" spans="3:19" x14ac:dyDescent="0.25">
      <c r="C2951" s="115"/>
      <c r="R2951" s="116"/>
      <c r="S2951" s="117"/>
    </row>
    <row r="2952" spans="3:19" x14ac:dyDescent="0.25">
      <c r="C2952" s="115"/>
      <c r="R2952" s="116"/>
      <c r="S2952" s="117"/>
    </row>
    <row r="2953" spans="3:19" x14ac:dyDescent="0.25">
      <c r="C2953" s="115"/>
      <c r="R2953" s="116"/>
      <c r="S2953" s="117"/>
    </row>
    <row r="2954" spans="3:19" x14ac:dyDescent="0.25">
      <c r="C2954" s="115"/>
      <c r="R2954" s="116"/>
      <c r="S2954" s="117"/>
    </row>
    <row r="2955" spans="3:19" x14ac:dyDescent="0.25">
      <c r="C2955" s="115"/>
      <c r="R2955" s="116"/>
      <c r="S2955" s="117"/>
    </row>
    <row r="2956" spans="3:19" x14ac:dyDescent="0.25">
      <c r="C2956" s="115"/>
      <c r="R2956" s="116"/>
      <c r="S2956" s="117"/>
    </row>
    <row r="2957" spans="3:19" x14ac:dyDescent="0.25">
      <c r="C2957" s="115"/>
      <c r="R2957" s="116"/>
      <c r="S2957" s="117"/>
    </row>
    <row r="2958" spans="3:19" x14ac:dyDescent="0.25">
      <c r="C2958" s="115"/>
      <c r="R2958" s="116"/>
      <c r="S2958" s="117"/>
    </row>
    <row r="2959" spans="3:19" x14ac:dyDescent="0.25">
      <c r="C2959" s="115"/>
      <c r="R2959" s="116"/>
      <c r="S2959" s="117"/>
    </row>
    <row r="2960" spans="3:19" x14ac:dyDescent="0.25">
      <c r="C2960" s="115"/>
      <c r="R2960" s="116"/>
      <c r="S2960" s="117"/>
    </row>
    <row r="2961" spans="3:19" x14ac:dyDescent="0.25">
      <c r="C2961" s="115"/>
      <c r="R2961" s="116"/>
      <c r="S2961" s="117"/>
    </row>
    <row r="2962" spans="3:19" x14ac:dyDescent="0.25">
      <c r="C2962" s="115"/>
      <c r="R2962" s="116"/>
      <c r="S2962" s="117"/>
    </row>
    <row r="2963" spans="3:19" x14ac:dyDescent="0.25">
      <c r="C2963" s="115"/>
      <c r="R2963" s="116"/>
      <c r="S2963" s="117"/>
    </row>
    <row r="2964" spans="3:19" x14ac:dyDescent="0.25">
      <c r="C2964" s="115"/>
      <c r="R2964" s="116"/>
      <c r="S2964" s="117"/>
    </row>
    <row r="2965" spans="3:19" x14ac:dyDescent="0.25">
      <c r="C2965" s="115"/>
      <c r="R2965" s="116"/>
      <c r="S2965" s="117"/>
    </row>
    <row r="2966" spans="3:19" x14ac:dyDescent="0.25">
      <c r="C2966" s="115"/>
      <c r="R2966" s="116"/>
      <c r="S2966" s="117"/>
    </row>
    <row r="2967" spans="3:19" x14ac:dyDescent="0.25">
      <c r="C2967" s="115"/>
      <c r="R2967" s="116"/>
      <c r="S2967" s="117"/>
    </row>
    <row r="2968" spans="3:19" x14ac:dyDescent="0.25">
      <c r="C2968" s="115"/>
      <c r="R2968" s="116"/>
      <c r="S2968" s="117"/>
    </row>
    <row r="2969" spans="3:19" x14ac:dyDescent="0.25">
      <c r="C2969" s="115"/>
      <c r="R2969" s="116"/>
      <c r="S2969" s="117"/>
    </row>
    <row r="2970" spans="3:19" x14ac:dyDescent="0.25">
      <c r="C2970" s="115"/>
      <c r="R2970" s="116"/>
      <c r="S2970" s="117"/>
    </row>
    <row r="2971" spans="3:19" x14ac:dyDescent="0.25">
      <c r="C2971" s="115"/>
      <c r="R2971" s="116"/>
      <c r="S2971" s="117"/>
    </row>
    <row r="2972" spans="3:19" x14ac:dyDescent="0.25">
      <c r="C2972" s="115"/>
      <c r="R2972" s="116"/>
      <c r="S2972" s="117"/>
    </row>
    <row r="2973" spans="3:19" x14ac:dyDescent="0.25">
      <c r="C2973" s="115"/>
      <c r="R2973" s="116"/>
      <c r="S2973" s="117"/>
    </row>
    <row r="2974" spans="3:19" x14ac:dyDescent="0.25">
      <c r="C2974" s="115"/>
      <c r="R2974" s="116"/>
      <c r="S2974" s="117"/>
    </row>
    <row r="2975" spans="3:19" x14ac:dyDescent="0.25">
      <c r="C2975" s="115"/>
      <c r="R2975" s="116"/>
      <c r="S2975" s="117"/>
    </row>
    <row r="2976" spans="3:19" x14ac:dyDescent="0.25">
      <c r="C2976" s="115"/>
      <c r="R2976" s="116"/>
      <c r="S2976" s="117"/>
    </row>
    <row r="2977" spans="3:19" x14ac:dyDescent="0.25">
      <c r="C2977" s="115"/>
      <c r="R2977" s="116"/>
      <c r="S2977" s="117"/>
    </row>
    <row r="2978" spans="3:19" x14ac:dyDescent="0.25">
      <c r="C2978" s="115"/>
      <c r="R2978" s="116"/>
      <c r="S2978" s="117"/>
    </row>
    <row r="2979" spans="3:19" x14ac:dyDescent="0.25">
      <c r="C2979" s="115"/>
      <c r="R2979" s="116"/>
      <c r="S2979" s="117"/>
    </row>
    <row r="2980" spans="3:19" x14ac:dyDescent="0.25">
      <c r="C2980" s="115"/>
      <c r="R2980" s="116"/>
      <c r="S2980" s="117"/>
    </row>
    <row r="2981" spans="3:19" x14ac:dyDescent="0.25">
      <c r="C2981" s="115"/>
      <c r="R2981" s="116"/>
      <c r="S2981" s="117"/>
    </row>
    <row r="2982" spans="3:19" x14ac:dyDescent="0.25">
      <c r="C2982" s="115"/>
      <c r="R2982" s="116"/>
      <c r="S2982" s="117"/>
    </row>
    <row r="2983" spans="3:19" x14ac:dyDescent="0.25">
      <c r="C2983" s="115"/>
      <c r="R2983" s="116"/>
      <c r="S2983" s="117"/>
    </row>
    <row r="2984" spans="3:19" x14ac:dyDescent="0.25">
      <c r="C2984" s="115"/>
      <c r="R2984" s="116"/>
      <c r="S2984" s="117"/>
    </row>
    <row r="2985" spans="3:19" x14ac:dyDescent="0.25">
      <c r="C2985" s="115"/>
      <c r="R2985" s="116"/>
      <c r="S2985" s="117"/>
    </row>
    <row r="2986" spans="3:19" x14ac:dyDescent="0.25">
      <c r="C2986" s="115"/>
      <c r="R2986" s="116"/>
      <c r="S2986" s="117"/>
    </row>
    <row r="2987" spans="3:19" x14ac:dyDescent="0.25">
      <c r="C2987" s="115"/>
      <c r="R2987" s="116"/>
      <c r="S2987" s="117"/>
    </row>
    <row r="2988" spans="3:19" x14ac:dyDescent="0.25">
      <c r="C2988" s="115"/>
      <c r="R2988" s="116"/>
      <c r="S2988" s="117"/>
    </row>
    <row r="2989" spans="3:19" x14ac:dyDescent="0.25">
      <c r="C2989" s="115"/>
      <c r="R2989" s="116"/>
      <c r="S2989" s="117"/>
    </row>
    <row r="2990" spans="3:19" x14ac:dyDescent="0.25">
      <c r="C2990" s="115"/>
      <c r="R2990" s="116"/>
      <c r="S2990" s="117"/>
    </row>
    <row r="2991" spans="3:19" x14ac:dyDescent="0.25">
      <c r="C2991" s="115"/>
      <c r="R2991" s="116"/>
      <c r="S2991" s="117"/>
    </row>
    <row r="2992" spans="3:19" x14ac:dyDescent="0.25">
      <c r="C2992" s="115"/>
      <c r="R2992" s="116"/>
      <c r="S2992" s="117"/>
    </row>
    <row r="2993" spans="3:19" x14ac:dyDescent="0.25">
      <c r="C2993" s="115"/>
      <c r="R2993" s="116"/>
      <c r="S2993" s="117"/>
    </row>
    <row r="2994" spans="3:19" x14ac:dyDescent="0.25">
      <c r="C2994" s="115"/>
      <c r="R2994" s="116"/>
      <c r="S2994" s="117"/>
    </row>
    <row r="2995" spans="3:19" x14ac:dyDescent="0.25">
      <c r="C2995" s="115"/>
      <c r="R2995" s="116"/>
      <c r="S2995" s="117"/>
    </row>
    <row r="2996" spans="3:19" x14ac:dyDescent="0.25">
      <c r="C2996" s="115"/>
      <c r="R2996" s="116"/>
      <c r="S2996" s="117"/>
    </row>
    <row r="2997" spans="3:19" x14ac:dyDescent="0.25">
      <c r="C2997" s="115"/>
      <c r="R2997" s="116"/>
      <c r="S2997" s="117"/>
    </row>
    <row r="2998" spans="3:19" x14ac:dyDescent="0.25">
      <c r="C2998" s="115"/>
      <c r="R2998" s="116"/>
      <c r="S2998" s="117"/>
    </row>
    <row r="2999" spans="3:19" x14ac:dyDescent="0.25">
      <c r="C2999" s="115"/>
      <c r="R2999" s="116"/>
      <c r="S2999" s="117"/>
    </row>
    <row r="3000" spans="3:19" x14ac:dyDescent="0.25">
      <c r="C3000" s="115"/>
      <c r="R3000" s="116"/>
      <c r="S3000" s="117"/>
    </row>
    <row r="3001" spans="3:19" x14ac:dyDescent="0.25">
      <c r="C3001" s="115"/>
      <c r="R3001" s="116"/>
      <c r="S3001" s="117"/>
    </row>
    <row r="3002" spans="3:19" x14ac:dyDescent="0.25">
      <c r="C3002" s="115"/>
      <c r="R3002" s="116"/>
      <c r="S3002" s="117"/>
    </row>
    <row r="3003" spans="3:19" x14ac:dyDescent="0.25">
      <c r="C3003" s="115"/>
      <c r="R3003" s="116"/>
      <c r="S3003" s="117"/>
    </row>
    <row r="3004" spans="3:19" x14ac:dyDescent="0.25">
      <c r="C3004" s="115"/>
      <c r="R3004" s="116"/>
      <c r="S3004" s="117"/>
    </row>
    <row r="3005" spans="3:19" x14ac:dyDescent="0.25">
      <c r="C3005" s="115"/>
      <c r="R3005" s="116"/>
      <c r="S3005" s="117"/>
    </row>
    <row r="3006" spans="3:19" x14ac:dyDescent="0.25">
      <c r="C3006" s="115"/>
      <c r="R3006" s="116"/>
      <c r="S3006" s="117"/>
    </row>
    <row r="3007" spans="3:19" x14ac:dyDescent="0.25">
      <c r="C3007" s="115"/>
      <c r="R3007" s="116"/>
      <c r="S3007" s="117"/>
    </row>
    <row r="3008" spans="3:19" x14ac:dyDescent="0.25">
      <c r="C3008" s="115"/>
      <c r="R3008" s="116"/>
      <c r="S3008" s="117"/>
    </row>
    <row r="3009" spans="3:19" x14ac:dyDescent="0.25">
      <c r="C3009" s="115"/>
      <c r="R3009" s="116"/>
      <c r="S3009" s="117"/>
    </row>
    <row r="3010" spans="3:19" x14ac:dyDescent="0.25">
      <c r="C3010" s="115"/>
      <c r="R3010" s="116"/>
      <c r="S3010" s="117"/>
    </row>
    <row r="3011" spans="3:19" x14ac:dyDescent="0.25">
      <c r="C3011" s="115"/>
      <c r="R3011" s="116"/>
      <c r="S3011" s="117"/>
    </row>
    <row r="3012" spans="3:19" x14ac:dyDescent="0.25">
      <c r="C3012" s="115"/>
      <c r="R3012" s="116"/>
      <c r="S3012" s="117"/>
    </row>
    <row r="3013" spans="3:19" x14ac:dyDescent="0.25">
      <c r="C3013" s="115"/>
      <c r="R3013" s="116"/>
      <c r="S3013" s="117"/>
    </row>
    <row r="3014" spans="3:19" x14ac:dyDescent="0.25">
      <c r="C3014" s="115"/>
      <c r="R3014" s="116"/>
      <c r="S3014" s="117"/>
    </row>
    <row r="3015" spans="3:19" x14ac:dyDescent="0.25">
      <c r="C3015" s="115"/>
      <c r="R3015" s="116"/>
      <c r="S3015" s="117"/>
    </row>
    <row r="3016" spans="3:19" x14ac:dyDescent="0.25">
      <c r="C3016" s="115"/>
      <c r="R3016" s="116"/>
      <c r="S3016" s="117"/>
    </row>
    <row r="3017" spans="3:19" x14ac:dyDescent="0.25">
      <c r="C3017" s="115"/>
      <c r="R3017" s="116"/>
      <c r="S3017" s="117"/>
    </row>
    <row r="3018" spans="3:19" x14ac:dyDescent="0.25">
      <c r="C3018" s="115"/>
      <c r="R3018" s="116"/>
      <c r="S3018" s="117"/>
    </row>
    <row r="3019" spans="3:19" x14ac:dyDescent="0.25">
      <c r="C3019" s="115"/>
      <c r="R3019" s="116"/>
      <c r="S3019" s="117"/>
    </row>
    <row r="3020" spans="3:19" x14ac:dyDescent="0.25">
      <c r="C3020" s="115"/>
      <c r="R3020" s="116"/>
      <c r="S3020" s="117"/>
    </row>
    <row r="3021" spans="3:19" x14ac:dyDescent="0.25">
      <c r="C3021" s="115"/>
      <c r="R3021" s="116"/>
      <c r="S3021" s="117"/>
    </row>
    <row r="3022" spans="3:19" x14ac:dyDescent="0.25">
      <c r="C3022" s="115"/>
      <c r="R3022" s="116"/>
      <c r="S3022" s="117"/>
    </row>
    <row r="3023" spans="3:19" x14ac:dyDescent="0.25">
      <c r="C3023" s="115"/>
      <c r="R3023" s="116"/>
      <c r="S3023" s="117"/>
    </row>
    <row r="3024" spans="3:19" x14ac:dyDescent="0.25">
      <c r="C3024" s="115"/>
      <c r="R3024" s="116"/>
      <c r="S3024" s="117"/>
    </row>
    <row r="3025" spans="3:19" x14ac:dyDescent="0.25">
      <c r="C3025" s="115"/>
      <c r="R3025" s="116"/>
      <c r="S3025" s="117"/>
    </row>
    <row r="3026" spans="3:19" x14ac:dyDescent="0.25">
      <c r="C3026" s="115"/>
      <c r="R3026" s="116"/>
      <c r="S3026" s="117"/>
    </row>
    <row r="3027" spans="3:19" x14ac:dyDescent="0.25">
      <c r="C3027" s="115"/>
      <c r="R3027" s="116"/>
      <c r="S3027" s="117"/>
    </row>
    <row r="3028" spans="3:19" x14ac:dyDescent="0.25">
      <c r="C3028" s="115"/>
      <c r="R3028" s="116"/>
      <c r="S3028" s="117"/>
    </row>
    <row r="3029" spans="3:19" x14ac:dyDescent="0.25">
      <c r="C3029" s="115"/>
      <c r="R3029" s="116"/>
      <c r="S3029" s="117"/>
    </row>
    <row r="3030" spans="3:19" x14ac:dyDescent="0.25">
      <c r="C3030" s="115"/>
      <c r="R3030" s="116"/>
      <c r="S3030" s="117"/>
    </row>
    <row r="3031" spans="3:19" x14ac:dyDescent="0.25">
      <c r="C3031" s="115"/>
      <c r="R3031" s="116"/>
      <c r="S3031" s="117"/>
    </row>
    <row r="3032" spans="3:19" x14ac:dyDescent="0.25">
      <c r="C3032" s="115"/>
      <c r="R3032" s="116"/>
      <c r="S3032" s="117"/>
    </row>
    <row r="3033" spans="3:19" x14ac:dyDescent="0.25">
      <c r="C3033" s="115"/>
      <c r="R3033" s="116"/>
      <c r="S3033" s="117"/>
    </row>
    <row r="3034" spans="3:19" x14ac:dyDescent="0.25">
      <c r="C3034" s="115"/>
      <c r="R3034" s="116"/>
      <c r="S3034" s="117"/>
    </row>
    <row r="3035" spans="3:19" x14ac:dyDescent="0.25">
      <c r="C3035" s="115"/>
      <c r="R3035" s="116"/>
      <c r="S3035" s="117"/>
    </row>
    <row r="3036" spans="3:19" x14ac:dyDescent="0.25">
      <c r="C3036" s="115"/>
      <c r="R3036" s="116"/>
      <c r="S3036" s="117"/>
    </row>
    <row r="3037" spans="3:19" x14ac:dyDescent="0.25">
      <c r="C3037" s="115"/>
      <c r="R3037" s="116"/>
      <c r="S3037" s="117"/>
    </row>
    <row r="3038" spans="3:19" x14ac:dyDescent="0.25">
      <c r="C3038" s="115"/>
      <c r="R3038" s="116"/>
      <c r="S3038" s="117"/>
    </row>
    <row r="3039" spans="3:19" x14ac:dyDescent="0.25">
      <c r="C3039" s="115"/>
      <c r="R3039" s="116"/>
      <c r="S3039" s="117"/>
    </row>
    <row r="3040" spans="3:19" x14ac:dyDescent="0.25">
      <c r="C3040" s="115"/>
      <c r="R3040" s="116"/>
      <c r="S3040" s="117"/>
    </row>
    <row r="3041" spans="3:19" x14ac:dyDescent="0.25">
      <c r="C3041" s="115"/>
      <c r="R3041" s="116"/>
      <c r="S3041" s="117"/>
    </row>
    <row r="3042" spans="3:19" x14ac:dyDescent="0.25">
      <c r="C3042" s="115"/>
      <c r="R3042" s="116"/>
      <c r="S3042" s="117"/>
    </row>
    <row r="3043" spans="3:19" x14ac:dyDescent="0.25">
      <c r="C3043" s="115"/>
      <c r="R3043" s="116"/>
      <c r="S3043" s="117"/>
    </row>
    <row r="3044" spans="3:19" x14ac:dyDescent="0.25">
      <c r="C3044" s="115"/>
      <c r="R3044" s="116"/>
      <c r="S3044" s="117"/>
    </row>
    <row r="3045" spans="3:19" x14ac:dyDescent="0.25">
      <c r="C3045" s="115"/>
      <c r="R3045" s="116"/>
      <c r="S3045" s="117"/>
    </row>
    <row r="3046" spans="3:19" x14ac:dyDescent="0.25">
      <c r="C3046" s="115"/>
      <c r="R3046" s="116"/>
      <c r="S3046" s="117"/>
    </row>
    <row r="3047" spans="3:19" x14ac:dyDescent="0.25">
      <c r="C3047" s="115"/>
      <c r="R3047" s="116"/>
      <c r="S3047" s="117"/>
    </row>
    <row r="3048" spans="3:19" x14ac:dyDescent="0.25">
      <c r="C3048" s="115"/>
      <c r="R3048" s="116"/>
      <c r="S3048" s="117"/>
    </row>
    <row r="3049" spans="3:19" x14ac:dyDescent="0.25">
      <c r="C3049" s="115"/>
      <c r="R3049" s="116"/>
      <c r="S3049" s="117"/>
    </row>
    <row r="3050" spans="3:19" x14ac:dyDescent="0.25">
      <c r="C3050" s="115"/>
      <c r="R3050" s="116"/>
      <c r="S3050" s="117"/>
    </row>
    <row r="3051" spans="3:19" x14ac:dyDescent="0.25">
      <c r="C3051" s="115"/>
      <c r="R3051" s="116"/>
      <c r="S3051" s="117"/>
    </row>
    <row r="3052" spans="3:19" x14ac:dyDescent="0.25">
      <c r="C3052" s="115"/>
      <c r="R3052" s="116"/>
      <c r="S3052" s="117"/>
    </row>
    <row r="3053" spans="3:19" x14ac:dyDescent="0.25">
      <c r="C3053" s="115"/>
      <c r="R3053" s="116"/>
      <c r="S3053" s="117"/>
    </row>
    <row r="3054" spans="3:19" x14ac:dyDescent="0.25">
      <c r="C3054" s="115"/>
      <c r="R3054" s="116"/>
      <c r="S3054" s="117"/>
    </row>
    <row r="3055" spans="3:19" x14ac:dyDescent="0.25">
      <c r="C3055" s="115"/>
      <c r="R3055" s="116"/>
      <c r="S3055" s="117"/>
    </row>
    <row r="3056" spans="3:19" x14ac:dyDescent="0.25">
      <c r="C3056" s="115"/>
      <c r="R3056" s="116"/>
      <c r="S3056" s="117"/>
    </row>
    <row r="3057" spans="3:19" x14ac:dyDescent="0.25">
      <c r="C3057" s="115"/>
      <c r="R3057" s="116"/>
      <c r="S3057" s="117"/>
    </row>
    <row r="3058" spans="3:19" x14ac:dyDescent="0.25">
      <c r="C3058" s="115"/>
      <c r="R3058" s="116"/>
      <c r="S3058" s="117"/>
    </row>
    <row r="3059" spans="3:19" x14ac:dyDescent="0.25">
      <c r="C3059" s="115"/>
      <c r="R3059" s="116"/>
      <c r="S3059" s="117"/>
    </row>
    <row r="3060" spans="3:19" x14ac:dyDescent="0.25">
      <c r="C3060" s="115"/>
      <c r="R3060" s="116"/>
      <c r="S3060" s="117"/>
    </row>
    <row r="3061" spans="3:19" x14ac:dyDescent="0.25">
      <c r="C3061" s="115"/>
      <c r="R3061" s="116"/>
      <c r="S3061" s="117"/>
    </row>
    <row r="3062" spans="3:19" x14ac:dyDescent="0.25">
      <c r="C3062" s="115"/>
      <c r="R3062" s="116"/>
      <c r="S3062" s="117"/>
    </row>
    <row r="3063" spans="3:19" x14ac:dyDescent="0.25">
      <c r="C3063" s="115"/>
      <c r="R3063" s="116"/>
      <c r="S3063" s="117"/>
    </row>
    <row r="3064" spans="3:19" x14ac:dyDescent="0.25">
      <c r="C3064" s="115"/>
      <c r="R3064" s="116"/>
      <c r="S3064" s="117"/>
    </row>
    <row r="3065" spans="3:19" x14ac:dyDescent="0.25">
      <c r="C3065" s="115"/>
      <c r="R3065" s="116"/>
      <c r="S3065" s="117"/>
    </row>
    <row r="3066" spans="3:19" x14ac:dyDescent="0.25">
      <c r="C3066" s="115"/>
      <c r="R3066" s="116"/>
      <c r="S3066" s="117"/>
    </row>
    <row r="3067" spans="3:19" x14ac:dyDescent="0.25">
      <c r="C3067" s="115"/>
      <c r="R3067" s="116"/>
      <c r="S3067" s="117"/>
    </row>
    <row r="3068" spans="3:19" x14ac:dyDescent="0.25">
      <c r="C3068" s="115"/>
      <c r="R3068" s="116"/>
      <c r="S3068" s="117"/>
    </row>
    <row r="3069" spans="3:19" x14ac:dyDescent="0.25">
      <c r="C3069" s="115"/>
      <c r="R3069" s="116"/>
      <c r="S3069" s="117"/>
    </row>
    <row r="3070" spans="3:19" x14ac:dyDescent="0.25">
      <c r="C3070" s="115"/>
      <c r="R3070" s="116"/>
      <c r="S3070" s="117"/>
    </row>
    <row r="3071" spans="3:19" x14ac:dyDescent="0.25">
      <c r="C3071" s="115"/>
      <c r="R3071" s="116"/>
      <c r="S3071" s="117"/>
    </row>
    <row r="3072" spans="3:19" x14ac:dyDescent="0.25">
      <c r="C3072" s="115"/>
      <c r="R3072" s="116"/>
      <c r="S3072" s="117"/>
    </row>
    <row r="3073" spans="3:19" x14ac:dyDescent="0.25">
      <c r="C3073" s="115"/>
      <c r="R3073" s="116"/>
      <c r="S3073" s="117"/>
    </row>
    <row r="3074" spans="3:19" x14ac:dyDescent="0.25">
      <c r="C3074" s="115"/>
      <c r="R3074" s="116"/>
      <c r="S3074" s="117"/>
    </row>
    <row r="3075" spans="3:19" x14ac:dyDescent="0.25">
      <c r="C3075" s="115"/>
      <c r="R3075" s="116"/>
      <c r="S3075" s="117"/>
    </row>
    <row r="3076" spans="3:19" x14ac:dyDescent="0.25">
      <c r="C3076" s="115"/>
      <c r="R3076" s="116"/>
      <c r="S3076" s="117"/>
    </row>
    <row r="3077" spans="3:19" x14ac:dyDescent="0.25">
      <c r="C3077" s="115"/>
      <c r="R3077" s="116"/>
      <c r="S3077" s="117"/>
    </row>
    <row r="3078" spans="3:19" x14ac:dyDescent="0.25">
      <c r="C3078" s="115"/>
      <c r="R3078" s="116"/>
      <c r="S3078" s="117"/>
    </row>
    <row r="3079" spans="3:19" x14ac:dyDescent="0.25">
      <c r="C3079" s="115"/>
      <c r="R3079" s="116"/>
      <c r="S3079" s="117"/>
    </row>
    <row r="3080" spans="3:19" x14ac:dyDescent="0.25">
      <c r="C3080" s="115"/>
      <c r="R3080" s="116"/>
      <c r="S3080" s="117"/>
    </row>
    <row r="3081" spans="3:19" x14ac:dyDescent="0.25">
      <c r="C3081" s="115"/>
      <c r="R3081" s="116"/>
      <c r="S3081" s="117"/>
    </row>
    <row r="3082" spans="3:19" x14ac:dyDescent="0.25">
      <c r="C3082" s="115"/>
      <c r="R3082" s="116"/>
      <c r="S3082" s="117"/>
    </row>
    <row r="3083" spans="3:19" x14ac:dyDescent="0.25">
      <c r="C3083" s="115"/>
      <c r="R3083" s="116"/>
      <c r="S3083" s="117"/>
    </row>
    <row r="3084" spans="3:19" x14ac:dyDescent="0.25">
      <c r="C3084" s="115"/>
      <c r="R3084" s="116"/>
      <c r="S3084" s="117"/>
    </row>
    <row r="3085" spans="3:19" x14ac:dyDescent="0.25">
      <c r="C3085" s="115"/>
      <c r="R3085" s="116"/>
      <c r="S3085" s="117"/>
    </row>
    <row r="3086" spans="3:19" x14ac:dyDescent="0.25">
      <c r="C3086" s="115"/>
      <c r="R3086" s="116"/>
      <c r="S3086" s="117"/>
    </row>
    <row r="3087" spans="3:19" x14ac:dyDescent="0.25">
      <c r="C3087" s="115"/>
      <c r="R3087" s="116"/>
      <c r="S3087" s="117"/>
    </row>
    <row r="3088" spans="3:19" x14ac:dyDescent="0.25">
      <c r="C3088" s="115"/>
      <c r="R3088" s="116"/>
      <c r="S3088" s="117"/>
    </row>
    <row r="3089" spans="3:19" x14ac:dyDescent="0.25">
      <c r="C3089" s="115"/>
      <c r="R3089" s="116"/>
      <c r="S3089" s="117"/>
    </row>
    <row r="3090" spans="3:19" x14ac:dyDescent="0.25">
      <c r="C3090" s="115"/>
      <c r="R3090" s="116"/>
      <c r="S3090" s="117"/>
    </row>
    <row r="3091" spans="3:19" x14ac:dyDescent="0.25">
      <c r="C3091" s="115"/>
      <c r="R3091" s="116"/>
      <c r="S3091" s="117"/>
    </row>
    <row r="3092" spans="3:19" x14ac:dyDescent="0.25">
      <c r="C3092" s="115"/>
      <c r="R3092" s="116"/>
      <c r="S3092" s="117"/>
    </row>
    <row r="3093" spans="3:19" x14ac:dyDescent="0.25">
      <c r="C3093" s="115"/>
      <c r="R3093" s="116"/>
      <c r="S3093" s="117"/>
    </row>
    <row r="3094" spans="3:19" x14ac:dyDescent="0.25">
      <c r="C3094" s="115"/>
      <c r="R3094" s="116"/>
      <c r="S3094" s="117"/>
    </row>
    <row r="3095" spans="3:19" x14ac:dyDescent="0.25">
      <c r="C3095" s="115"/>
      <c r="R3095" s="116"/>
      <c r="S3095" s="117"/>
    </row>
    <row r="3096" spans="3:19" x14ac:dyDescent="0.25">
      <c r="C3096" s="115"/>
      <c r="R3096" s="116"/>
      <c r="S3096" s="117"/>
    </row>
    <row r="3097" spans="3:19" x14ac:dyDescent="0.25">
      <c r="C3097" s="115"/>
      <c r="R3097" s="116"/>
      <c r="S3097" s="117"/>
    </row>
    <row r="3098" spans="3:19" x14ac:dyDescent="0.25">
      <c r="C3098" s="115"/>
      <c r="R3098" s="116"/>
      <c r="S3098" s="117"/>
    </row>
    <row r="3099" spans="3:19" x14ac:dyDescent="0.25">
      <c r="C3099" s="115"/>
      <c r="R3099" s="116"/>
      <c r="S3099" s="117"/>
    </row>
    <row r="3100" spans="3:19" x14ac:dyDescent="0.25">
      <c r="C3100" s="115"/>
      <c r="R3100" s="116"/>
      <c r="S3100" s="117"/>
    </row>
    <row r="3101" spans="3:19" x14ac:dyDescent="0.25">
      <c r="C3101" s="115"/>
      <c r="R3101" s="116"/>
      <c r="S3101" s="117"/>
    </row>
    <row r="3102" spans="3:19" x14ac:dyDescent="0.25">
      <c r="C3102" s="115"/>
      <c r="R3102" s="116"/>
      <c r="S3102" s="117"/>
    </row>
    <row r="3103" spans="3:19" x14ac:dyDescent="0.25">
      <c r="C3103" s="115"/>
      <c r="R3103" s="116"/>
      <c r="S3103" s="117"/>
    </row>
    <row r="3104" spans="3:19" x14ac:dyDescent="0.25">
      <c r="C3104" s="115"/>
      <c r="R3104" s="116"/>
      <c r="S3104" s="117"/>
    </row>
    <row r="3105" spans="3:19" x14ac:dyDescent="0.25">
      <c r="C3105" s="115"/>
      <c r="R3105" s="116"/>
      <c r="S3105" s="117"/>
    </row>
    <row r="3106" spans="3:19" x14ac:dyDescent="0.25">
      <c r="C3106" s="115"/>
      <c r="R3106" s="116"/>
      <c r="S3106" s="117"/>
    </row>
    <row r="3107" spans="3:19" x14ac:dyDescent="0.25">
      <c r="C3107" s="115"/>
      <c r="R3107" s="116"/>
      <c r="S3107" s="117"/>
    </row>
    <row r="3108" spans="3:19" x14ac:dyDescent="0.25">
      <c r="C3108" s="115"/>
      <c r="R3108" s="116"/>
      <c r="S3108" s="117"/>
    </row>
    <row r="3109" spans="3:19" x14ac:dyDescent="0.25">
      <c r="C3109" s="115"/>
      <c r="R3109" s="116"/>
      <c r="S3109" s="117"/>
    </row>
    <row r="3110" spans="3:19" x14ac:dyDescent="0.25">
      <c r="C3110" s="115"/>
      <c r="R3110" s="116"/>
      <c r="S3110" s="117"/>
    </row>
    <row r="3111" spans="3:19" x14ac:dyDescent="0.25">
      <c r="C3111" s="115"/>
      <c r="R3111" s="116"/>
      <c r="S3111" s="117"/>
    </row>
    <row r="3112" spans="3:19" x14ac:dyDescent="0.25">
      <c r="C3112" s="115"/>
      <c r="R3112" s="116"/>
      <c r="S3112" s="117"/>
    </row>
    <row r="3113" spans="3:19" x14ac:dyDescent="0.25">
      <c r="C3113" s="115"/>
      <c r="R3113" s="116"/>
      <c r="S3113" s="117"/>
    </row>
    <row r="3114" spans="3:19" x14ac:dyDescent="0.25">
      <c r="C3114" s="115"/>
      <c r="R3114" s="116"/>
      <c r="S3114" s="117"/>
    </row>
    <row r="3115" spans="3:19" x14ac:dyDescent="0.25">
      <c r="C3115" s="115"/>
      <c r="R3115" s="116"/>
      <c r="S3115" s="117"/>
    </row>
    <row r="3116" spans="3:19" x14ac:dyDescent="0.25">
      <c r="C3116" s="115"/>
      <c r="R3116" s="116"/>
      <c r="S3116" s="117"/>
    </row>
    <row r="3117" spans="3:19" x14ac:dyDescent="0.25">
      <c r="C3117" s="115"/>
      <c r="R3117" s="116"/>
      <c r="S3117" s="117"/>
    </row>
    <row r="3118" spans="3:19" x14ac:dyDescent="0.25">
      <c r="C3118" s="115"/>
      <c r="R3118" s="116"/>
      <c r="S3118" s="117"/>
    </row>
    <row r="3119" spans="3:19" x14ac:dyDescent="0.25">
      <c r="C3119" s="115"/>
      <c r="R3119" s="116"/>
      <c r="S3119" s="117"/>
    </row>
    <row r="3120" spans="3:19" x14ac:dyDescent="0.25">
      <c r="C3120" s="115"/>
      <c r="R3120" s="116"/>
      <c r="S3120" s="117"/>
    </row>
    <row r="3121" spans="3:19" x14ac:dyDescent="0.25">
      <c r="C3121" s="115"/>
      <c r="R3121" s="116"/>
      <c r="S3121" s="117"/>
    </row>
    <row r="3122" spans="3:19" x14ac:dyDescent="0.25">
      <c r="C3122" s="115"/>
      <c r="R3122" s="116"/>
      <c r="S3122" s="117"/>
    </row>
    <row r="3123" spans="3:19" x14ac:dyDescent="0.25">
      <c r="C3123" s="115"/>
      <c r="R3123" s="116"/>
      <c r="S3123" s="117"/>
    </row>
    <row r="3124" spans="3:19" x14ac:dyDescent="0.25">
      <c r="C3124" s="115"/>
      <c r="R3124" s="116"/>
      <c r="S3124" s="117"/>
    </row>
    <row r="3125" spans="3:19" x14ac:dyDescent="0.25">
      <c r="C3125" s="115"/>
      <c r="R3125" s="116"/>
      <c r="S3125" s="117"/>
    </row>
    <row r="3126" spans="3:19" x14ac:dyDescent="0.25">
      <c r="C3126" s="115"/>
      <c r="R3126" s="116"/>
      <c r="S3126" s="117"/>
    </row>
    <row r="3127" spans="3:19" x14ac:dyDescent="0.25">
      <c r="C3127" s="115"/>
      <c r="R3127" s="116"/>
      <c r="S3127" s="117"/>
    </row>
    <row r="3128" spans="3:19" x14ac:dyDescent="0.25">
      <c r="C3128" s="115"/>
      <c r="R3128" s="116"/>
      <c r="S3128" s="117"/>
    </row>
    <row r="3129" spans="3:19" x14ac:dyDescent="0.25">
      <c r="C3129" s="115"/>
      <c r="R3129" s="116"/>
      <c r="S3129" s="117"/>
    </row>
    <row r="3130" spans="3:19" x14ac:dyDescent="0.25">
      <c r="C3130" s="115"/>
      <c r="R3130" s="116"/>
      <c r="S3130" s="117"/>
    </row>
    <row r="3131" spans="3:19" x14ac:dyDescent="0.25">
      <c r="C3131" s="115"/>
      <c r="R3131" s="116"/>
      <c r="S3131" s="117"/>
    </row>
    <row r="3132" spans="3:19" x14ac:dyDescent="0.25">
      <c r="C3132" s="115"/>
      <c r="R3132" s="116"/>
      <c r="S3132" s="117"/>
    </row>
    <row r="3133" spans="3:19" x14ac:dyDescent="0.25">
      <c r="C3133" s="115"/>
      <c r="R3133" s="116"/>
      <c r="S3133" s="117"/>
    </row>
    <row r="3134" spans="3:19" x14ac:dyDescent="0.25">
      <c r="C3134" s="115"/>
      <c r="R3134" s="116"/>
      <c r="S3134" s="117"/>
    </row>
    <row r="3135" spans="3:19" x14ac:dyDescent="0.25">
      <c r="C3135" s="115"/>
      <c r="R3135" s="116"/>
      <c r="S3135" s="117"/>
    </row>
    <row r="3136" spans="3:19" x14ac:dyDescent="0.25">
      <c r="C3136" s="115"/>
      <c r="R3136" s="116"/>
      <c r="S3136" s="117"/>
    </row>
    <row r="3137" spans="3:19" x14ac:dyDescent="0.25">
      <c r="C3137" s="115"/>
      <c r="R3137" s="116"/>
      <c r="S3137" s="117"/>
    </row>
    <row r="3138" spans="3:19" x14ac:dyDescent="0.25">
      <c r="C3138" s="115"/>
      <c r="R3138" s="116"/>
      <c r="S3138" s="117"/>
    </row>
    <row r="3139" spans="3:19" x14ac:dyDescent="0.25">
      <c r="C3139" s="115"/>
      <c r="R3139" s="116"/>
      <c r="S3139" s="117"/>
    </row>
    <row r="3140" spans="3:19" x14ac:dyDescent="0.25">
      <c r="C3140" s="115"/>
      <c r="R3140" s="116"/>
      <c r="S3140" s="117"/>
    </row>
    <row r="3141" spans="3:19" x14ac:dyDescent="0.25">
      <c r="C3141" s="115"/>
      <c r="R3141" s="116"/>
      <c r="S3141" s="117"/>
    </row>
    <row r="3142" spans="3:19" x14ac:dyDescent="0.25">
      <c r="C3142" s="115"/>
      <c r="R3142" s="116"/>
      <c r="S3142" s="117"/>
    </row>
    <row r="3143" spans="3:19" x14ac:dyDescent="0.25">
      <c r="C3143" s="115"/>
      <c r="R3143" s="116"/>
      <c r="S3143" s="117"/>
    </row>
    <row r="3144" spans="3:19" x14ac:dyDescent="0.25">
      <c r="C3144" s="115"/>
      <c r="R3144" s="116"/>
      <c r="S3144" s="117"/>
    </row>
    <row r="3145" spans="3:19" x14ac:dyDescent="0.25">
      <c r="C3145" s="115"/>
      <c r="R3145" s="116"/>
      <c r="S3145" s="117"/>
    </row>
    <row r="3146" spans="3:19" x14ac:dyDescent="0.25">
      <c r="C3146" s="115"/>
      <c r="R3146" s="116"/>
      <c r="S3146" s="117"/>
    </row>
    <row r="3147" spans="3:19" x14ac:dyDescent="0.25">
      <c r="C3147" s="115"/>
      <c r="R3147" s="116"/>
      <c r="S3147" s="117"/>
    </row>
    <row r="3148" spans="3:19" x14ac:dyDescent="0.25">
      <c r="C3148" s="115"/>
      <c r="R3148" s="116"/>
      <c r="S3148" s="117"/>
    </row>
    <row r="3149" spans="3:19" x14ac:dyDescent="0.25">
      <c r="C3149" s="115"/>
      <c r="R3149" s="116"/>
      <c r="S3149" s="117"/>
    </row>
    <row r="3150" spans="3:19" x14ac:dyDescent="0.25">
      <c r="C3150" s="115"/>
      <c r="R3150" s="116"/>
      <c r="S3150" s="117"/>
    </row>
    <row r="3151" spans="3:19" x14ac:dyDescent="0.25">
      <c r="C3151" s="115"/>
      <c r="R3151" s="116"/>
      <c r="S3151" s="117"/>
    </row>
    <row r="3152" spans="3:19" x14ac:dyDescent="0.25">
      <c r="C3152" s="115"/>
      <c r="R3152" s="116"/>
      <c r="S3152" s="117"/>
    </row>
    <row r="3153" spans="3:19" x14ac:dyDescent="0.25">
      <c r="C3153" s="115"/>
      <c r="R3153" s="116"/>
      <c r="S3153" s="117"/>
    </row>
    <row r="3154" spans="3:19" x14ac:dyDescent="0.25">
      <c r="C3154" s="115"/>
      <c r="R3154" s="116"/>
      <c r="S3154" s="117"/>
    </row>
    <row r="3155" spans="3:19" x14ac:dyDescent="0.25">
      <c r="C3155" s="115"/>
      <c r="R3155" s="116"/>
      <c r="S3155" s="117"/>
    </row>
    <row r="3156" spans="3:19" x14ac:dyDescent="0.25">
      <c r="C3156" s="115"/>
      <c r="R3156" s="116"/>
      <c r="S3156" s="117"/>
    </row>
    <row r="3157" spans="3:19" x14ac:dyDescent="0.25">
      <c r="C3157" s="115"/>
      <c r="R3157" s="116"/>
      <c r="S3157" s="117"/>
    </row>
    <row r="3158" spans="3:19" x14ac:dyDescent="0.25">
      <c r="C3158" s="115"/>
      <c r="R3158" s="116"/>
      <c r="S3158" s="117"/>
    </row>
    <row r="3159" spans="3:19" x14ac:dyDescent="0.25">
      <c r="C3159" s="115"/>
      <c r="R3159" s="116"/>
      <c r="S3159" s="117"/>
    </row>
    <row r="3160" spans="3:19" x14ac:dyDescent="0.25">
      <c r="C3160" s="115"/>
      <c r="R3160" s="116"/>
      <c r="S3160" s="117"/>
    </row>
    <row r="3161" spans="3:19" x14ac:dyDescent="0.25">
      <c r="C3161" s="115"/>
      <c r="R3161" s="116"/>
      <c r="S3161" s="117"/>
    </row>
    <row r="3162" spans="3:19" x14ac:dyDescent="0.25">
      <c r="C3162" s="115"/>
      <c r="R3162" s="116"/>
      <c r="S3162" s="117"/>
    </row>
    <row r="3163" spans="3:19" x14ac:dyDescent="0.25">
      <c r="C3163" s="115"/>
      <c r="R3163" s="116"/>
      <c r="S3163" s="117"/>
    </row>
    <row r="3164" spans="3:19" x14ac:dyDescent="0.25">
      <c r="C3164" s="115"/>
      <c r="R3164" s="116"/>
      <c r="S3164" s="117"/>
    </row>
    <row r="3165" spans="3:19" x14ac:dyDescent="0.25">
      <c r="C3165" s="115"/>
      <c r="R3165" s="116"/>
      <c r="S3165" s="117"/>
    </row>
    <row r="3166" spans="3:19" x14ac:dyDescent="0.25">
      <c r="C3166" s="115"/>
      <c r="R3166" s="116"/>
      <c r="S3166" s="117"/>
    </row>
    <row r="3167" spans="3:19" x14ac:dyDescent="0.25">
      <c r="C3167" s="115"/>
      <c r="R3167" s="116"/>
      <c r="S3167" s="117"/>
    </row>
    <row r="3168" spans="3:19" x14ac:dyDescent="0.25">
      <c r="C3168" s="115"/>
      <c r="R3168" s="116"/>
      <c r="S3168" s="117"/>
    </row>
    <row r="3169" spans="3:19" x14ac:dyDescent="0.25">
      <c r="C3169" s="115"/>
      <c r="R3169" s="116"/>
      <c r="S3169" s="117"/>
    </row>
    <row r="3170" spans="3:19" x14ac:dyDescent="0.25">
      <c r="C3170" s="115"/>
      <c r="R3170" s="116"/>
      <c r="S3170" s="117"/>
    </row>
    <row r="3171" spans="3:19" x14ac:dyDescent="0.25">
      <c r="C3171" s="115"/>
      <c r="R3171" s="116"/>
      <c r="S3171" s="117"/>
    </row>
    <row r="3172" spans="3:19" x14ac:dyDescent="0.25">
      <c r="C3172" s="115"/>
      <c r="R3172" s="116"/>
      <c r="S3172" s="117"/>
    </row>
    <row r="3173" spans="3:19" x14ac:dyDescent="0.25">
      <c r="C3173" s="115"/>
      <c r="R3173" s="116"/>
      <c r="S3173" s="117"/>
    </row>
    <row r="3174" spans="3:19" x14ac:dyDescent="0.25">
      <c r="C3174" s="115"/>
      <c r="R3174" s="116"/>
      <c r="S3174" s="117"/>
    </row>
    <row r="3175" spans="3:19" x14ac:dyDescent="0.25">
      <c r="C3175" s="115"/>
      <c r="R3175" s="116"/>
      <c r="S3175" s="117"/>
    </row>
    <row r="3176" spans="3:19" x14ac:dyDescent="0.25">
      <c r="C3176" s="115"/>
      <c r="R3176" s="116"/>
      <c r="S3176" s="117"/>
    </row>
    <row r="3177" spans="3:19" x14ac:dyDescent="0.25">
      <c r="C3177" s="115"/>
      <c r="R3177" s="116"/>
      <c r="S3177" s="117"/>
    </row>
    <row r="3178" spans="3:19" x14ac:dyDescent="0.25">
      <c r="C3178" s="115"/>
      <c r="R3178" s="116"/>
      <c r="S3178" s="117"/>
    </row>
    <row r="3179" spans="3:19" x14ac:dyDescent="0.25">
      <c r="C3179" s="115"/>
      <c r="R3179" s="116"/>
      <c r="S3179" s="117"/>
    </row>
    <row r="3180" spans="3:19" x14ac:dyDescent="0.25">
      <c r="C3180" s="115"/>
      <c r="R3180" s="116"/>
      <c r="S3180" s="117"/>
    </row>
    <row r="3181" spans="3:19" x14ac:dyDescent="0.25">
      <c r="C3181" s="115"/>
      <c r="R3181" s="116"/>
      <c r="S3181" s="117"/>
    </row>
    <row r="3182" spans="3:19" x14ac:dyDescent="0.25">
      <c r="C3182" s="115"/>
      <c r="R3182" s="116"/>
      <c r="S3182" s="117"/>
    </row>
    <row r="3183" spans="3:19" x14ac:dyDescent="0.25">
      <c r="C3183" s="115"/>
      <c r="R3183" s="116"/>
      <c r="S3183" s="117"/>
    </row>
    <row r="3184" spans="3:19" x14ac:dyDescent="0.25">
      <c r="C3184" s="115"/>
      <c r="R3184" s="116"/>
      <c r="S3184" s="117"/>
    </row>
    <row r="3185" spans="3:19" x14ac:dyDescent="0.25">
      <c r="C3185" s="115"/>
      <c r="R3185" s="116"/>
      <c r="S3185" s="117"/>
    </row>
    <row r="3186" spans="3:19" x14ac:dyDescent="0.25">
      <c r="C3186" s="115"/>
      <c r="R3186" s="116"/>
      <c r="S3186" s="117"/>
    </row>
    <row r="3187" spans="3:19" x14ac:dyDescent="0.25">
      <c r="C3187" s="115"/>
      <c r="R3187" s="116"/>
      <c r="S3187" s="117"/>
    </row>
    <row r="3188" spans="3:19" x14ac:dyDescent="0.25">
      <c r="C3188" s="115"/>
      <c r="R3188" s="116"/>
      <c r="S3188" s="117"/>
    </row>
    <row r="3189" spans="3:19" x14ac:dyDescent="0.25">
      <c r="C3189" s="115"/>
      <c r="R3189" s="116"/>
      <c r="S3189" s="117"/>
    </row>
    <row r="3190" spans="3:19" x14ac:dyDescent="0.25">
      <c r="C3190" s="115"/>
      <c r="R3190" s="116"/>
      <c r="S3190" s="117"/>
    </row>
    <row r="3191" spans="3:19" x14ac:dyDescent="0.25">
      <c r="C3191" s="115"/>
      <c r="R3191" s="116"/>
      <c r="S3191" s="117"/>
    </row>
    <row r="3192" spans="3:19" x14ac:dyDescent="0.25">
      <c r="C3192" s="115"/>
      <c r="R3192" s="116"/>
      <c r="S3192" s="117"/>
    </row>
    <row r="3193" spans="3:19" x14ac:dyDescent="0.25">
      <c r="C3193" s="115"/>
      <c r="R3193" s="116"/>
      <c r="S3193" s="117"/>
    </row>
    <row r="3194" spans="3:19" x14ac:dyDescent="0.25">
      <c r="C3194" s="115"/>
      <c r="R3194" s="116"/>
      <c r="S3194" s="117"/>
    </row>
    <row r="3195" spans="3:19" x14ac:dyDescent="0.25">
      <c r="C3195" s="115"/>
      <c r="R3195" s="116"/>
      <c r="S3195" s="117"/>
    </row>
    <row r="3196" spans="3:19" x14ac:dyDescent="0.25">
      <c r="C3196" s="115"/>
      <c r="R3196" s="116"/>
      <c r="S3196" s="117"/>
    </row>
    <row r="3197" spans="3:19" x14ac:dyDescent="0.25">
      <c r="C3197" s="115"/>
      <c r="R3197" s="116"/>
      <c r="S3197" s="117"/>
    </row>
    <row r="3198" spans="3:19" x14ac:dyDescent="0.25">
      <c r="C3198" s="115"/>
      <c r="R3198" s="116"/>
      <c r="S3198" s="117"/>
    </row>
    <row r="3199" spans="3:19" x14ac:dyDescent="0.25">
      <c r="C3199" s="115"/>
      <c r="R3199" s="116"/>
      <c r="S3199" s="117"/>
    </row>
    <row r="3200" spans="3:19" x14ac:dyDescent="0.25">
      <c r="C3200" s="115"/>
      <c r="R3200" s="116"/>
      <c r="S3200" s="117"/>
    </row>
    <row r="3201" spans="3:19" x14ac:dyDescent="0.25">
      <c r="C3201" s="115"/>
      <c r="R3201" s="116"/>
      <c r="S3201" s="117"/>
    </row>
    <row r="3202" spans="3:19" x14ac:dyDescent="0.25">
      <c r="C3202" s="115"/>
      <c r="R3202" s="116"/>
      <c r="S3202" s="117"/>
    </row>
    <row r="3203" spans="3:19" x14ac:dyDescent="0.25">
      <c r="C3203" s="115"/>
      <c r="R3203" s="116"/>
      <c r="S3203" s="117"/>
    </row>
    <row r="3204" spans="3:19" x14ac:dyDescent="0.25">
      <c r="C3204" s="115"/>
      <c r="R3204" s="116"/>
      <c r="S3204" s="117"/>
    </row>
    <row r="3205" spans="3:19" x14ac:dyDescent="0.25">
      <c r="C3205" s="115"/>
      <c r="R3205" s="116"/>
      <c r="S3205" s="117"/>
    </row>
    <row r="3206" spans="3:19" x14ac:dyDescent="0.25">
      <c r="C3206" s="115"/>
      <c r="R3206" s="116"/>
      <c r="S3206" s="117"/>
    </row>
    <row r="3207" spans="3:19" x14ac:dyDescent="0.25">
      <c r="C3207" s="115"/>
      <c r="R3207" s="116"/>
      <c r="S3207" s="117"/>
    </row>
    <row r="3208" spans="3:19" x14ac:dyDescent="0.25">
      <c r="C3208" s="115"/>
      <c r="R3208" s="116"/>
      <c r="S3208" s="117"/>
    </row>
    <row r="3209" spans="3:19" x14ac:dyDescent="0.25">
      <c r="C3209" s="115"/>
      <c r="R3209" s="116"/>
      <c r="S3209" s="117"/>
    </row>
    <row r="3210" spans="3:19" x14ac:dyDescent="0.25">
      <c r="C3210" s="115"/>
      <c r="R3210" s="116"/>
      <c r="S3210" s="117"/>
    </row>
    <row r="3211" spans="3:19" x14ac:dyDescent="0.25">
      <c r="C3211" s="115"/>
      <c r="R3211" s="116"/>
      <c r="S3211" s="117"/>
    </row>
    <row r="3212" spans="3:19" x14ac:dyDescent="0.25">
      <c r="C3212" s="115"/>
      <c r="R3212" s="116"/>
      <c r="S3212" s="117"/>
    </row>
    <row r="3213" spans="3:19" x14ac:dyDescent="0.25">
      <c r="C3213" s="115"/>
      <c r="R3213" s="116"/>
      <c r="S3213" s="117"/>
    </row>
    <row r="3214" spans="3:19" x14ac:dyDescent="0.25">
      <c r="C3214" s="115"/>
      <c r="R3214" s="116"/>
      <c r="S3214" s="117"/>
    </row>
    <row r="3215" spans="3:19" x14ac:dyDescent="0.25">
      <c r="C3215" s="115"/>
      <c r="R3215" s="116"/>
      <c r="S3215" s="117"/>
    </row>
    <row r="3216" spans="3:19" x14ac:dyDescent="0.25">
      <c r="C3216" s="115"/>
      <c r="R3216" s="116"/>
      <c r="S3216" s="117"/>
    </row>
    <row r="3217" spans="3:19" x14ac:dyDescent="0.25">
      <c r="C3217" s="115"/>
      <c r="R3217" s="116"/>
      <c r="S3217" s="117"/>
    </row>
    <row r="3218" spans="3:19" x14ac:dyDescent="0.25">
      <c r="C3218" s="115"/>
      <c r="R3218" s="116"/>
      <c r="S3218" s="117"/>
    </row>
    <row r="3219" spans="3:19" x14ac:dyDescent="0.25">
      <c r="C3219" s="115"/>
      <c r="R3219" s="116"/>
      <c r="S3219" s="117"/>
    </row>
    <row r="3220" spans="3:19" x14ac:dyDescent="0.25">
      <c r="C3220" s="115"/>
      <c r="R3220" s="116"/>
      <c r="S3220" s="117"/>
    </row>
    <row r="3221" spans="3:19" x14ac:dyDescent="0.25">
      <c r="C3221" s="115"/>
      <c r="R3221" s="116"/>
      <c r="S3221" s="117"/>
    </row>
    <row r="3222" spans="3:19" x14ac:dyDescent="0.25">
      <c r="C3222" s="115"/>
      <c r="R3222" s="116"/>
      <c r="S3222" s="117"/>
    </row>
    <row r="3223" spans="3:19" x14ac:dyDescent="0.25">
      <c r="C3223" s="115"/>
      <c r="R3223" s="116"/>
      <c r="S3223" s="117"/>
    </row>
    <row r="3224" spans="3:19" x14ac:dyDescent="0.25">
      <c r="C3224" s="115"/>
      <c r="R3224" s="116"/>
      <c r="S3224" s="117"/>
    </row>
    <row r="3225" spans="3:19" x14ac:dyDescent="0.25">
      <c r="C3225" s="115"/>
      <c r="R3225" s="116"/>
      <c r="S3225" s="117"/>
    </row>
    <row r="3226" spans="3:19" x14ac:dyDescent="0.25">
      <c r="C3226" s="115"/>
      <c r="R3226" s="116"/>
      <c r="S3226" s="117"/>
    </row>
    <row r="3227" spans="3:19" x14ac:dyDescent="0.25">
      <c r="C3227" s="115"/>
      <c r="R3227" s="116"/>
      <c r="S3227" s="117"/>
    </row>
    <row r="3228" spans="3:19" x14ac:dyDescent="0.25">
      <c r="C3228" s="115"/>
      <c r="R3228" s="116"/>
      <c r="S3228" s="117"/>
    </row>
    <row r="3229" spans="3:19" x14ac:dyDescent="0.25">
      <c r="C3229" s="115"/>
      <c r="R3229" s="116"/>
      <c r="S3229" s="117"/>
    </row>
    <row r="3230" spans="3:19" x14ac:dyDescent="0.25">
      <c r="C3230" s="115"/>
      <c r="R3230" s="116"/>
      <c r="S3230" s="117"/>
    </row>
    <row r="3231" spans="3:19" x14ac:dyDescent="0.25">
      <c r="C3231" s="115"/>
      <c r="R3231" s="116"/>
      <c r="S3231" s="117"/>
    </row>
    <row r="3232" spans="3:19" x14ac:dyDescent="0.25">
      <c r="C3232" s="115"/>
      <c r="R3232" s="116"/>
      <c r="S3232" s="117"/>
    </row>
    <row r="3233" spans="3:19" x14ac:dyDescent="0.25">
      <c r="C3233" s="115"/>
      <c r="R3233" s="116"/>
      <c r="S3233" s="117"/>
    </row>
    <row r="3234" spans="3:19" x14ac:dyDescent="0.25">
      <c r="C3234" s="115"/>
      <c r="R3234" s="116"/>
      <c r="S3234" s="117"/>
    </row>
    <row r="3235" spans="3:19" x14ac:dyDescent="0.25">
      <c r="C3235" s="115"/>
      <c r="R3235" s="116"/>
      <c r="S3235" s="117"/>
    </row>
    <row r="3236" spans="3:19" x14ac:dyDescent="0.25">
      <c r="C3236" s="115"/>
      <c r="R3236" s="116"/>
      <c r="S3236" s="117"/>
    </row>
    <row r="3237" spans="3:19" x14ac:dyDescent="0.25">
      <c r="C3237" s="115"/>
      <c r="R3237" s="116"/>
      <c r="S3237" s="117"/>
    </row>
    <row r="3238" spans="3:19" x14ac:dyDescent="0.25">
      <c r="C3238" s="115"/>
      <c r="R3238" s="116"/>
      <c r="S3238" s="117"/>
    </row>
    <row r="3239" spans="3:19" x14ac:dyDescent="0.25">
      <c r="C3239" s="115"/>
      <c r="R3239" s="116"/>
      <c r="S3239" s="117"/>
    </row>
    <row r="3240" spans="3:19" x14ac:dyDescent="0.25">
      <c r="C3240" s="115"/>
      <c r="R3240" s="116"/>
      <c r="S3240" s="117"/>
    </row>
    <row r="3241" spans="3:19" x14ac:dyDescent="0.25">
      <c r="C3241" s="115"/>
      <c r="R3241" s="116"/>
      <c r="S3241" s="117"/>
    </row>
    <row r="3242" spans="3:19" x14ac:dyDescent="0.25">
      <c r="C3242" s="115"/>
      <c r="R3242" s="116"/>
      <c r="S3242" s="117"/>
    </row>
    <row r="3243" spans="3:19" x14ac:dyDescent="0.25">
      <c r="C3243" s="115"/>
      <c r="R3243" s="116"/>
      <c r="S3243" s="117"/>
    </row>
    <row r="3244" spans="3:19" x14ac:dyDescent="0.25">
      <c r="C3244" s="115"/>
      <c r="R3244" s="116"/>
      <c r="S3244" s="117"/>
    </row>
    <row r="3245" spans="3:19" x14ac:dyDescent="0.25">
      <c r="C3245" s="115"/>
      <c r="R3245" s="116"/>
      <c r="S3245" s="117"/>
    </row>
    <row r="3246" spans="3:19" x14ac:dyDescent="0.25">
      <c r="C3246" s="115"/>
      <c r="R3246" s="116"/>
      <c r="S3246" s="117"/>
    </row>
    <row r="3247" spans="3:19" x14ac:dyDescent="0.25">
      <c r="C3247" s="115"/>
      <c r="R3247" s="116"/>
      <c r="S3247" s="117"/>
    </row>
    <row r="3248" spans="3:19" x14ac:dyDescent="0.25">
      <c r="C3248" s="115"/>
      <c r="R3248" s="116"/>
      <c r="S3248" s="117"/>
    </row>
    <row r="3249" spans="3:19" x14ac:dyDescent="0.25">
      <c r="C3249" s="115"/>
      <c r="R3249" s="116"/>
      <c r="S3249" s="117"/>
    </row>
    <row r="3250" spans="3:19" x14ac:dyDescent="0.25">
      <c r="C3250" s="115"/>
      <c r="R3250" s="116"/>
      <c r="S3250" s="117"/>
    </row>
    <row r="3251" spans="3:19" x14ac:dyDescent="0.25">
      <c r="C3251" s="115"/>
      <c r="R3251" s="116"/>
      <c r="S3251" s="117"/>
    </row>
    <row r="3252" spans="3:19" x14ac:dyDescent="0.25">
      <c r="C3252" s="115"/>
      <c r="R3252" s="116"/>
      <c r="S3252" s="117"/>
    </row>
    <row r="3253" spans="3:19" x14ac:dyDescent="0.25">
      <c r="C3253" s="115"/>
      <c r="R3253" s="116"/>
      <c r="S3253" s="117"/>
    </row>
    <row r="3254" spans="3:19" x14ac:dyDescent="0.25">
      <c r="C3254" s="115"/>
      <c r="R3254" s="116"/>
      <c r="S3254" s="117"/>
    </row>
    <row r="3255" spans="3:19" x14ac:dyDescent="0.25">
      <c r="C3255" s="115"/>
      <c r="R3255" s="116"/>
      <c r="S3255" s="117"/>
    </row>
    <row r="3256" spans="3:19" x14ac:dyDescent="0.25">
      <c r="C3256" s="115"/>
      <c r="R3256" s="116"/>
      <c r="S3256" s="117"/>
    </row>
    <row r="3257" spans="3:19" x14ac:dyDescent="0.25">
      <c r="C3257" s="115"/>
      <c r="R3257" s="116"/>
      <c r="S3257" s="117"/>
    </row>
    <row r="3258" spans="3:19" x14ac:dyDescent="0.25">
      <c r="C3258" s="115"/>
      <c r="R3258" s="116"/>
      <c r="S3258" s="117"/>
    </row>
    <row r="3259" spans="3:19" x14ac:dyDescent="0.25">
      <c r="C3259" s="115"/>
      <c r="R3259" s="116"/>
      <c r="S3259" s="117"/>
    </row>
    <row r="3260" spans="3:19" x14ac:dyDescent="0.25">
      <c r="C3260" s="115"/>
      <c r="R3260" s="116"/>
      <c r="S3260" s="117"/>
    </row>
    <row r="3261" spans="3:19" x14ac:dyDescent="0.25">
      <c r="C3261" s="115"/>
      <c r="R3261" s="116"/>
      <c r="S3261" s="117"/>
    </row>
    <row r="3262" spans="3:19" x14ac:dyDescent="0.25">
      <c r="C3262" s="115"/>
      <c r="R3262" s="116"/>
      <c r="S3262" s="117"/>
    </row>
    <row r="3263" spans="3:19" x14ac:dyDescent="0.25">
      <c r="C3263" s="115"/>
      <c r="R3263" s="116"/>
      <c r="S3263" s="117"/>
    </row>
    <row r="3264" spans="3:19" x14ac:dyDescent="0.25">
      <c r="C3264" s="115"/>
      <c r="R3264" s="116"/>
      <c r="S3264" s="117"/>
    </row>
    <row r="3265" spans="3:19" x14ac:dyDescent="0.25">
      <c r="C3265" s="115"/>
      <c r="R3265" s="116"/>
      <c r="S3265" s="117"/>
    </row>
    <row r="3266" spans="3:19" x14ac:dyDescent="0.25">
      <c r="C3266" s="115"/>
      <c r="R3266" s="116"/>
      <c r="S3266" s="117"/>
    </row>
    <row r="3267" spans="3:19" x14ac:dyDescent="0.25">
      <c r="C3267" s="115"/>
      <c r="R3267" s="116"/>
      <c r="S3267" s="117"/>
    </row>
    <row r="3268" spans="3:19" x14ac:dyDescent="0.25">
      <c r="C3268" s="115"/>
      <c r="R3268" s="116"/>
      <c r="S3268" s="117"/>
    </row>
    <row r="3269" spans="3:19" x14ac:dyDescent="0.25">
      <c r="C3269" s="115"/>
      <c r="R3269" s="116"/>
      <c r="S3269" s="117"/>
    </row>
    <row r="3270" spans="3:19" x14ac:dyDescent="0.25">
      <c r="C3270" s="115"/>
      <c r="R3270" s="116"/>
      <c r="S3270" s="117"/>
    </row>
    <row r="3271" spans="3:19" x14ac:dyDescent="0.25">
      <c r="C3271" s="115"/>
      <c r="R3271" s="116"/>
      <c r="S3271" s="117"/>
    </row>
    <row r="3272" spans="3:19" x14ac:dyDescent="0.25">
      <c r="C3272" s="115"/>
      <c r="R3272" s="116"/>
      <c r="S3272" s="117"/>
    </row>
    <row r="3273" spans="3:19" x14ac:dyDescent="0.25">
      <c r="C3273" s="115"/>
      <c r="R3273" s="116"/>
      <c r="S3273" s="117"/>
    </row>
    <row r="3274" spans="3:19" x14ac:dyDescent="0.25">
      <c r="C3274" s="115"/>
      <c r="R3274" s="116"/>
      <c r="S3274" s="117"/>
    </row>
    <row r="3275" spans="3:19" x14ac:dyDescent="0.25">
      <c r="C3275" s="115"/>
      <c r="R3275" s="116"/>
      <c r="S3275" s="117"/>
    </row>
    <row r="3276" spans="3:19" x14ac:dyDescent="0.25">
      <c r="C3276" s="115"/>
      <c r="R3276" s="116"/>
      <c r="S3276" s="117"/>
    </row>
    <row r="3277" spans="3:19" x14ac:dyDescent="0.25">
      <c r="C3277" s="115"/>
      <c r="R3277" s="116"/>
      <c r="S3277" s="117"/>
    </row>
    <row r="3278" spans="3:19" x14ac:dyDescent="0.25">
      <c r="C3278" s="115"/>
      <c r="R3278" s="116"/>
      <c r="S3278" s="117"/>
    </row>
    <row r="3279" spans="3:19" x14ac:dyDescent="0.25">
      <c r="C3279" s="115"/>
      <c r="R3279" s="116"/>
      <c r="S3279" s="117"/>
    </row>
    <row r="3280" spans="3:19" x14ac:dyDescent="0.25">
      <c r="C3280" s="115"/>
      <c r="R3280" s="116"/>
      <c r="S3280" s="117"/>
    </row>
    <row r="3281" spans="3:19" x14ac:dyDescent="0.25">
      <c r="C3281" s="115"/>
      <c r="R3281" s="116"/>
      <c r="S3281" s="117"/>
    </row>
    <row r="3282" spans="3:19" x14ac:dyDescent="0.25">
      <c r="C3282" s="115"/>
      <c r="R3282" s="116"/>
      <c r="S3282" s="117"/>
    </row>
    <row r="3283" spans="3:19" x14ac:dyDescent="0.25">
      <c r="C3283" s="115"/>
      <c r="R3283" s="116"/>
      <c r="S3283" s="117"/>
    </row>
    <row r="3284" spans="3:19" x14ac:dyDescent="0.25">
      <c r="C3284" s="115"/>
      <c r="R3284" s="116"/>
      <c r="S3284" s="117"/>
    </row>
    <row r="3285" spans="3:19" x14ac:dyDescent="0.25">
      <c r="C3285" s="115"/>
      <c r="R3285" s="116"/>
      <c r="S3285" s="117"/>
    </row>
    <row r="3286" spans="3:19" x14ac:dyDescent="0.25">
      <c r="C3286" s="115"/>
      <c r="R3286" s="116"/>
      <c r="S3286" s="117"/>
    </row>
    <row r="3287" spans="3:19" x14ac:dyDescent="0.25">
      <c r="C3287" s="115"/>
      <c r="R3287" s="116"/>
      <c r="S3287" s="117"/>
    </row>
    <row r="3288" spans="3:19" x14ac:dyDescent="0.25">
      <c r="C3288" s="115"/>
      <c r="R3288" s="116"/>
      <c r="S3288" s="117"/>
    </row>
    <row r="3289" spans="3:19" x14ac:dyDescent="0.25">
      <c r="C3289" s="115"/>
      <c r="R3289" s="116"/>
      <c r="S3289" s="117"/>
    </row>
    <row r="3290" spans="3:19" x14ac:dyDescent="0.25">
      <c r="C3290" s="115"/>
      <c r="R3290" s="116"/>
      <c r="S3290" s="117"/>
    </row>
    <row r="3291" spans="3:19" x14ac:dyDescent="0.25">
      <c r="C3291" s="115"/>
      <c r="R3291" s="116"/>
      <c r="S3291" s="117"/>
    </row>
    <row r="3292" spans="3:19" x14ac:dyDescent="0.25">
      <c r="C3292" s="115"/>
      <c r="R3292" s="116"/>
      <c r="S3292" s="117"/>
    </row>
    <row r="3293" spans="3:19" x14ac:dyDescent="0.25">
      <c r="C3293" s="115"/>
      <c r="R3293" s="116"/>
      <c r="S3293" s="117"/>
    </row>
    <row r="3294" spans="3:19" x14ac:dyDescent="0.25">
      <c r="C3294" s="115"/>
      <c r="R3294" s="116"/>
      <c r="S3294" s="117"/>
    </row>
    <row r="3295" spans="3:19" x14ac:dyDescent="0.25">
      <c r="C3295" s="115"/>
      <c r="R3295" s="116"/>
      <c r="S3295" s="117"/>
    </row>
    <row r="3296" spans="3:19" x14ac:dyDescent="0.25">
      <c r="C3296" s="115"/>
      <c r="R3296" s="116"/>
      <c r="S3296" s="117"/>
    </row>
    <row r="3297" spans="3:19" x14ac:dyDescent="0.25">
      <c r="C3297" s="115"/>
      <c r="R3297" s="116"/>
      <c r="S3297" s="117"/>
    </row>
    <row r="3298" spans="3:19" x14ac:dyDescent="0.25">
      <c r="C3298" s="115"/>
      <c r="R3298" s="116"/>
      <c r="S3298" s="117"/>
    </row>
    <row r="3299" spans="3:19" x14ac:dyDescent="0.25">
      <c r="C3299" s="115"/>
      <c r="R3299" s="116"/>
      <c r="S3299" s="117"/>
    </row>
    <row r="3300" spans="3:19" x14ac:dyDescent="0.25">
      <c r="C3300" s="115"/>
      <c r="R3300" s="116"/>
      <c r="S3300" s="117"/>
    </row>
    <row r="3301" spans="3:19" x14ac:dyDescent="0.25">
      <c r="C3301" s="115"/>
      <c r="R3301" s="116"/>
      <c r="S3301" s="117"/>
    </row>
    <row r="3302" spans="3:19" x14ac:dyDescent="0.25">
      <c r="C3302" s="115"/>
      <c r="R3302" s="116"/>
      <c r="S3302" s="117"/>
    </row>
    <row r="3303" spans="3:19" x14ac:dyDescent="0.25">
      <c r="C3303" s="115"/>
      <c r="R3303" s="116"/>
      <c r="S3303" s="117"/>
    </row>
    <row r="3304" spans="3:19" x14ac:dyDescent="0.25">
      <c r="C3304" s="115"/>
      <c r="R3304" s="116"/>
      <c r="S3304" s="117"/>
    </row>
    <row r="3305" spans="3:19" x14ac:dyDescent="0.25">
      <c r="C3305" s="115"/>
      <c r="R3305" s="116"/>
      <c r="S3305" s="117"/>
    </row>
    <row r="3306" spans="3:19" x14ac:dyDescent="0.25">
      <c r="C3306" s="115"/>
      <c r="R3306" s="116"/>
      <c r="S3306" s="117"/>
    </row>
    <row r="3307" spans="3:19" x14ac:dyDescent="0.25">
      <c r="C3307" s="115"/>
      <c r="R3307" s="116"/>
      <c r="S3307" s="117"/>
    </row>
    <row r="3308" spans="3:19" x14ac:dyDescent="0.25">
      <c r="C3308" s="115"/>
      <c r="R3308" s="116"/>
      <c r="S3308" s="117"/>
    </row>
    <row r="3309" spans="3:19" x14ac:dyDescent="0.25">
      <c r="C3309" s="115"/>
      <c r="R3309" s="116"/>
      <c r="S3309" s="117"/>
    </row>
    <row r="3310" spans="3:19" x14ac:dyDescent="0.25">
      <c r="C3310" s="115"/>
      <c r="R3310" s="116"/>
      <c r="S3310" s="117"/>
    </row>
    <row r="3311" spans="3:19" x14ac:dyDescent="0.25">
      <c r="C3311" s="115"/>
      <c r="R3311" s="116"/>
      <c r="S3311" s="117"/>
    </row>
    <row r="3312" spans="3:19" x14ac:dyDescent="0.25">
      <c r="C3312" s="115"/>
      <c r="R3312" s="116"/>
      <c r="S3312" s="117"/>
    </row>
    <row r="3313" spans="3:19" x14ac:dyDescent="0.25">
      <c r="C3313" s="115"/>
      <c r="R3313" s="116"/>
      <c r="S3313" s="117"/>
    </row>
    <row r="3314" spans="3:19" x14ac:dyDescent="0.25">
      <c r="C3314" s="115"/>
      <c r="R3314" s="116"/>
      <c r="S3314" s="117"/>
    </row>
    <row r="3315" spans="3:19" x14ac:dyDescent="0.25">
      <c r="C3315" s="115"/>
      <c r="R3315" s="116"/>
      <c r="S3315" s="117"/>
    </row>
    <row r="3316" spans="3:19" x14ac:dyDescent="0.25">
      <c r="C3316" s="115"/>
      <c r="R3316" s="116"/>
      <c r="S3316" s="117"/>
    </row>
    <row r="3317" spans="3:19" x14ac:dyDescent="0.25">
      <c r="C3317" s="115"/>
      <c r="R3317" s="116"/>
      <c r="S3317" s="117"/>
    </row>
    <row r="3318" spans="3:19" x14ac:dyDescent="0.25">
      <c r="C3318" s="115"/>
      <c r="R3318" s="116"/>
      <c r="S3318" s="117"/>
    </row>
    <row r="3319" spans="3:19" x14ac:dyDescent="0.25">
      <c r="C3319" s="115"/>
      <c r="R3319" s="116"/>
      <c r="S3319" s="117"/>
    </row>
    <row r="3320" spans="3:19" x14ac:dyDescent="0.25">
      <c r="C3320" s="115"/>
      <c r="R3320" s="116"/>
      <c r="S3320" s="117"/>
    </row>
    <row r="3321" spans="3:19" x14ac:dyDescent="0.25">
      <c r="C3321" s="115"/>
      <c r="R3321" s="116"/>
      <c r="S3321" s="117"/>
    </row>
    <row r="3322" spans="3:19" x14ac:dyDescent="0.25">
      <c r="C3322" s="115"/>
      <c r="R3322" s="116"/>
      <c r="S3322" s="117"/>
    </row>
    <row r="3323" spans="3:19" x14ac:dyDescent="0.25">
      <c r="C3323" s="115"/>
      <c r="R3323" s="116"/>
      <c r="S3323" s="117"/>
    </row>
    <row r="3324" spans="3:19" x14ac:dyDescent="0.25">
      <c r="C3324" s="115"/>
      <c r="R3324" s="116"/>
      <c r="S3324" s="117"/>
    </row>
    <row r="3325" spans="3:19" x14ac:dyDescent="0.25">
      <c r="C3325" s="115"/>
      <c r="R3325" s="116"/>
      <c r="S3325" s="117"/>
    </row>
    <row r="3326" spans="3:19" x14ac:dyDescent="0.25">
      <c r="C3326" s="115"/>
      <c r="R3326" s="116"/>
      <c r="S3326" s="117"/>
    </row>
    <row r="3327" spans="3:19" x14ac:dyDescent="0.25">
      <c r="C3327" s="115"/>
      <c r="R3327" s="116"/>
      <c r="S3327" s="117"/>
    </row>
    <row r="3328" spans="3:19" x14ac:dyDescent="0.25">
      <c r="C3328" s="115"/>
      <c r="R3328" s="116"/>
      <c r="S3328" s="117"/>
    </row>
    <row r="3329" spans="3:19" x14ac:dyDescent="0.25">
      <c r="C3329" s="115"/>
      <c r="R3329" s="116"/>
      <c r="S3329" s="117"/>
    </row>
    <row r="3330" spans="3:19" x14ac:dyDescent="0.25">
      <c r="C3330" s="115"/>
      <c r="R3330" s="116"/>
      <c r="S3330" s="117"/>
    </row>
    <row r="3331" spans="3:19" x14ac:dyDescent="0.25">
      <c r="C3331" s="115"/>
      <c r="R3331" s="116"/>
      <c r="S3331" s="117"/>
    </row>
    <row r="3332" spans="3:19" x14ac:dyDescent="0.25">
      <c r="C3332" s="115"/>
      <c r="R3332" s="116"/>
      <c r="S3332" s="117"/>
    </row>
    <row r="3333" spans="3:19" x14ac:dyDescent="0.25">
      <c r="C3333" s="115"/>
      <c r="R3333" s="116"/>
      <c r="S3333" s="117"/>
    </row>
    <row r="3334" spans="3:19" x14ac:dyDescent="0.25">
      <c r="C3334" s="115"/>
      <c r="R3334" s="116"/>
      <c r="S3334" s="117"/>
    </row>
    <row r="3335" spans="3:19" x14ac:dyDescent="0.25">
      <c r="C3335" s="115"/>
      <c r="R3335" s="116"/>
      <c r="S3335" s="117"/>
    </row>
    <row r="3336" spans="3:19" x14ac:dyDescent="0.25">
      <c r="C3336" s="115"/>
      <c r="R3336" s="116"/>
      <c r="S3336" s="117"/>
    </row>
    <row r="3337" spans="3:19" x14ac:dyDescent="0.25">
      <c r="C3337" s="115"/>
      <c r="R3337" s="116"/>
      <c r="S3337" s="117"/>
    </row>
    <row r="3338" spans="3:19" x14ac:dyDescent="0.25">
      <c r="C3338" s="115"/>
      <c r="R3338" s="116"/>
      <c r="S3338" s="117"/>
    </row>
    <row r="3339" spans="3:19" x14ac:dyDescent="0.25">
      <c r="C3339" s="115"/>
      <c r="R3339" s="116"/>
      <c r="S3339" s="117"/>
    </row>
    <row r="3340" spans="3:19" x14ac:dyDescent="0.25">
      <c r="C3340" s="115"/>
      <c r="R3340" s="116"/>
      <c r="S3340" s="117"/>
    </row>
    <row r="3341" spans="3:19" x14ac:dyDescent="0.25">
      <c r="C3341" s="115"/>
      <c r="R3341" s="116"/>
      <c r="S3341" s="117"/>
    </row>
    <row r="3342" spans="3:19" x14ac:dyDescent="0.25">
      <c r="C3342" s="115"/>
      <c r="R3342" s="116"/>
      <c r="S3342" s="117"/>
    </row>
    <row r="3343" spans="3:19" x14ac:dyDescent="0.25">
      <c r="C3343" s="115"/>
      <c r="R3343" s="116"/>
      <c r="S3343" s="117"/>
    </row>
    <row r="3344" spans="3:19" x14ac:dyDescent="0.25">
      <c r="C3344" s="115"/>
      <c r="R3344" s="116"/>
      <c r="S3344" s="117"/>
    </row>
    <row r="3345" spans="3:19" x14ac:dyDescent="0.25">
      <c r="C3345" s="115"/>
      <c r="R3345" s="116"/>
      <c r="S3345" s="117"/>
    </row>
    <row r="3346" spans="3:19" x14ac:dyDescent="0.25">
      <c r="C3346" s="115"/>
      <c r="R3346" s="116"/>
      <c r="S3346" s="117"/>
    </row>
    <row r="3347" spans="3:19" x14ac:dyDescent="0.25">
      <c r="C3347" s="115"/>
      <c r="R3347" s="116"/>
      <c r="S3347" s="117"/>
    </row>
    <row r="3348" spans="3:19" x14ac:dyDescent="0.25">
      <c r="C3348" s="115"/>
      <c r="R3348" s="116"/>
      <c r="S3348" s="117"/>
    </row>
    <row r="3349" spans="3:19" x14ac:dyDescent="0.25">
      <c r="C3349" s="115"/>
      <c r="R3349" s="116"/>
      <c r="S3349" s="117"/>
    </row>
    <row r="3350" spans="3:19" x14ac:dyDescent="0.25">
      <c r="C3350" s="115"/>
      <c r="R3350" s="116"/>
      <c r="S3350" s="117"/>
    </row>
    <row r="3351" spans="3:19" x14ac:dyDescent="0.25">
      <c r="C3351" s="115"/>
      <c r="R3351" s="116"/>
      <c r="S3351" s="117"/>
    </row>
    <row r="3352" spans="3:19" x14ac:dyDescent="0.25">
      <c r="C3352" s="115"/>
      <c r="R3352" s="116"/>
      <c r="S3352" s="117"/>
    </row>
    <row r="3353" spans="3:19" x14ac:dyDescent="0.25">
      <c r="C3353" s="115"/>
      <c r="R3353" s="116"/>
      <c r="S3353" s="117"/>
    </row>
    <row r="3354" spans="3:19" x14ac:dyDescent="0.25">
      <c r="C3354" s="115"/>
      <c r="R3354" s="116"/>
      <c r="S3354" s="117"/>
    </row>
    <row r="3355" spans="3:19" x14ac:dyDescent="0.25">
      <c r="C3355" s="115"/>
      <c r="R3355" s="116"/>
      <c r="S3355" s="117"/>
    </row>
    <row r="3356" spans="3:19" x14ac:dyDescent="0.25">
      <c r="C3356" s="115"/>
      <c r="R3356" s="116"/>
      <c r="S3356" s="117"/>
    </row>
    <row r="3357" spans="3:19" x14ac:dyDescent="0.25">
      <c r="C3357" s="115"/>
      <c r="R3357" s="116"/>
      <c r="S3357" s="117"/>
    </row>
    <row r="3358" spans="3:19" x14ac:dyDescent="0.25">
      <c r="C3358" s="115"/>
      <c r="R3358" s="116"/>
      <c r="S3358" s="117"/>
    </row>
    <row r="3359" spans="3:19" x14ac:dyDescent="0.25">
      <c r="C3359" s="115"/>
      <c r="R3359" s="116"/>
      <c r="S3359" s="117"/>
    </row>
    <row r="3360" spans="3:19" x14ac:dyDescent="0.25">
      <c r="C3360" s="115"/>
      <c r="R3360" s="116"/>
      <c r="S3360" s="117"/>
    </row>
    <row r="3361" spans="3:19" x14ac:dyDescent="0.25">
      <c r="C3361" s="115"/>
      <c r="R3361" s="116"/>
      <c r="S3361" s="117"/>
    </row>
    <row r="3362" spans="3:19" x14ac:dyDescent="0.25">
      <c r="C3362" s="115"/>
      <c r="R3362" s="116"/>
      <c r="S3362" s="117"/>
    </row>
    <row r="3363" spans="3:19" x14ac:dyDescent="0.25">
      <c r="C3363" s="115"/>
      <c r="R3363" s="116"/>
      <c r="S3363" s="117"/>
    </row>
    <row r="3364" spans="3:19" x14ac:dyDescent="0.25">
      <c r="C3364" s="115"/>
      <c r="R3364" s="116"/>
      <c r="S3364" s="117"/>
    </row>
    <row r="3365" spans="3:19" x14ac:dyDescent="0.25">
      <c r="C3365" s="115"/>
      <c r="R3365" s="116"/>
      <c r="S3365" s="117"/>
    </row>
    <row r="3366" spans="3:19" x14ac:dyDescent="0.25">
      <c r="C3366" s="115"/>
      <c r="R3366" s="116"/>
      <c r="S3366" s="117"/>
    </row>
    <row r="3367" spans="3:19" x14ac:dyDescent="0.25">
      <c r="C3367" s="115"/>
      <c r="R3367" s="116"/>
      <c r="S3367" s="117"/>
    </row>
    <row r="3368" spans="3:19" x14ac:dyDescent="0.25">
      <c r="C3368" s="115"/>
      <c r="R3368" s="116"/>
      <c r="S3368" s="117"/>
    </row>
    <row r="3369" spans="3:19" x14ac:dyDescent="0.25">
      <c r="C3369" s="115"/>
      <c r="R3369" s="116"/>
      <c r="S3369" s="117"/>
    </row>
    <row r="3370" spans="3:19" x14ac:dyDescent="0.25">
      <c r="C3370" s="115"/>
      <c r="R3370" s="116"/>
      <c r="S3370" s="117"/>
    </row>
    <row r="3371" spans="3:19" x14ac:dyDescent="0.25">
      <c r="C3371" s="115"/>
      <c r="R3371" s="116"/>
      <c r="S3371" s="117"/>
    </row>
    <row r="3372" spans="3:19" x14ac:dyDescent="0.25">
      <c r="C3372" s="115"/>
      <c r="R3372" s="116"/>
      <c r="S3372" s="117"/>
    </row>
    <row r="3373" spans="3:19" x14ac:dyDescent="0.25">
      <c r="C3373" s="115"/>
      <c r="R3373" s="116"/>
      <c r="S3373" s="117"/>
    </row>
    <row r="3374" spans="3:19" x14ac:dyDescent="0.25">
      <c r="C3374" s="115"/>
      <c r="R3374" s="116"/>
      <c r="S3374" s="117"/>
    </row>
    <row r="3375" spans="3:19" x14ac:dyDescent="0.25">
      <c r="C3375" s="115"/>
      <c r="R3375" s="116"/>
      <c r="S3375" s="117"/>
    </row>
    <row r="3376" spans="3:19" x14ac:dyDescent="0.25">
      <c r="C3376" s="115"/>
      <c r="R3376" s="116"/>
      <c r="S3376" s="117"/>
    </row>
    <row r="3377" spans="3:19" x14ac:dyDescent="0.25">
      <c r="C3377" s="115"/>
      <c r="R3377" s="116"/>
      <c r="S3377" s="117"/>
    </row>
    <row r="3378" spans="3:19" x14ac:dyDescent="0.25">
      <c r="C3378" s="115"/>
      <c r="R3378" s="116"/>
      <c r="S3378" s="117"/>
    </row>
    <row r="3379" spans="3:19" x14ac:dyDescent="0.25">
      <c r="C3379" s="115"/>
      <c r="R3379" s="116"/>
      <c r="S3379" s="117"/>
    </row>
    <row r="3380" spans="3:19" x14ac:dyDescent="0.25">
      <c r="C3380" s="115"/>
      <c r="R3380" s="116"/>
      <c r="S3380" s="117"/>
    </row>
    <row r="3381" spans="3:19" x14ac:dyDescent="0.25">
      <c r="C3381" s="115"/>
      <c r="R3381" s="116"/>
      <c r="S3381" s="117"/>
    </row>
    <row r="3382" spans="3:19" x14ac:dyDescent="0.25">
      <c r="C3382" s="115"/>
      <c r="R3382" s="116"/>
      <c r="S3382" s="117"/>
    </row>
    <row r="3383" spans="3:19" x14ac:dyDescent="0.25">
      <c r="C3383" s="115"/>
      <c r="R3383" s="116"/>
      <c r="S3383" s="117"/>
    </row>
    <row r="3384" spans="3:19" x14ac:dyDescent="0.25">
      <c r="C3384" s="115"/>
      <c r="R3384" s="116"/>
      <c r="S3384" s="117"/>
    </row>
    <row r="3385" spans="3:19" x14ac:dyDescent="0.25">
      <c r="C3385" s="115"/>
      <c r="R3385" s="116"/>
      <c r="S3385" s="117"/>
    </row>
    <row r="3386" spans="3:19" x14ac:dyDescent="0.25">
      <c r="C3386" s="115"/>
      <c r="R3386" s="116"/>
      <c r="S3386" s="117"/>
    </row>
    <row r="3387" spans="3:19" x14ac:dyDescent="0.25">
      <c r="C3387" s="115"/>
      <c r="R3387" s="116"/>
      <c r="S3387" s="117"/>
    </row>
    <row r="3388" spans="3:19" x14ac:dyDescent="0.25">
      <c r="C3388" s="115"/>
      <c r="R3388" s="116"/>
      <c r="S3388" s="117"/>
    </row>
    <row r="3389" spans="3:19" x14ac:dyDescent="0.25">
      <c r="C3389" s="115"/>
      <c r="R3389" s="116"/>
      <c r="S3389" s="117"/>
    </row>
    <row r="3390" spans="3:19" x14ac:dyDescent="0.25">
      <c r="C3390" s="115"/>
      <c r="R3390" s="116"/>
      <c r="S3390" s="117"/>
    </row>
    <row r="3391" spans="3:19" x14ac:dyDescent="0.25">
      <c r="C3391" s="115"/>
      <c r="R3391" s="116"/>
      <c r="S3391" s="117"/>
    </row>
    <row r="3392" spans="3:19" x14ac:dyDescent="0.25">
      <c r="C3392" s="115"/>
      <c r="R3392" s="116"/>
      <c r="S3392" s="117"/>
    </row>
    <row r="3393" spans="3:19" x14ac:dyDescent="0.25">
      <c r="C3393" s="115"/>
      <c r="R3393" s="116"/>
      <c r="S3393" s="117"/>
    </row>
    <row r="3394" spans="3:19" x14ac:dyDescent="0.25">
      <c r="C3394" s="115"/>
      <c r="R3394" s="116"/>
      <c r="S3394" s="117"/>
    </row>
    <row r="3395" spans="3:19" x14ac:dyDescent="0.25">
      <c r="C3395" s="115"/>
      <c r="R3395" s="116"/>
      <c r="S3395" s="117"/>
    </row>
    <row r="3396" spans="3:19" x14ac:dyDescent="0.25">
      <c r="C3396" s="115"/>
      <c r="R3396" s="116"/>
      <c r="S3396" s="117"/>
    </row>
    <row r="3397" spans="3:19" x14ac:dyDescent="0.25">
      <c r="C3397" s="115"/>
      <c r="R3397" s="116"/>
      <c r="S3397" s="117"/>
    </row>
    <row r="3398" spans="3:19" x14ac:dyDescent="0.25">
      <c r="C3398" s="115"/>
      <c r="R3398" s="116"/>
      <c r="S3398" s="117"/>
    </row>
    <row r="3399" spans="3:19" x14ac:dyDescent="0.25">
      <c r="C3399" s="115"/>
      <c r="R3399" s="116"/>
      <c r="S3399" s="117"/>
    </row>
    <row r="3400" spans="3:19" x14ac:dyDescent="0.25">
      <c r="C3400" s="115"/>
      <c r="R3400" s="116"/>
      <c r="S3400" s="117"/>
    </row>
    <row r="3401" spans="3:19" x14ac:dyDescent="0.25">
      <c r="C3401" s="115"/>
      <c r="R3401" s="116"/>
      <c r="S3401" s="117"/>
    </row>
    <row r="3402" spans="3:19" x14ac:dyDescent="0.25">
      <c r="C3402" s="115"/>
      <c r="R3402" s="116"/>
      <c r="S3402" s="117"/>
    </row>
    <row r="3403" spans="3:19" x14ac:dyDescent="0.25">
      <c r="C3403" s="115"/>
      <c r="R3403" s="116"/>
      <c r="S3403" s="117"/>
    </row>
    <row r="3404" spans="3:19" x14ac:dyDescent="0.25">
      <c r="C3404" s="115"/>
      <c r="R3404" s="116"/>
      <c r="S3404" s="117"/>
    </row>
    <row r="3405" spans="3:19" x14ac:dyDescent="0.25">
      <c r="C3405" s="115"/>
      <c r="R3405" s="116"/>
      <c r="S3405" s="117"/>
    </row>
    <row r="3406" spans="3:19" x14ac:dyDescent="0.25">
      <c r="C3406" s="115"/>
      <c r="R3406" s="116"/>
      <c r="S3406" s="117"/>
    </row>
    <row r="3407" spans="3:19" x14ac:dyDescent="0.25">
      <c r="C3407" s="115"/>
      <c r="R3407" s="116"/>
      <c r="S3407" s="117"/>
    </row>
    <row r="3408" spans="3:19" x14ac:dyDescent="0.25">
      <c r="C3408" s="115"/>
      <c r="R3408" s="116"/>
      <c r="S3408" s="117"/>
    </row>
    <row r="3409" spans="3:19" x14ac:dyDescent="0.25">
      <c r="C3409" s="115"/>
      <c r="R3409" s="116"/>
      <c r="S3409" s="117"/>
    </row>
    <row r="3410" spans="3:19" x14ac:dyDescent="0.25">
      <c r="C3410" s="115"/>
      <c r="R3410" s="116"/>
      <c r="S3410" s="117"/>
    </row>
    <row r="3411" spans="3:19" x14ac:dyDescent="0.25">
      <c r="C3411" s="115"/>
      <c r="R3411" s="116"/>
      <c r="S3411" s="117"/>
    </row>
    <row r="3412" spans="3:19" x14ac:dyDescent="0.25">
      <c r="C3412" s="115"/>
      <c r="R3412" s="116"/>
      <c r="S3412" s="117"/>
    </row>
    <row r="3413" spans="3:19" x14ac:dyDescent="0.25">
      <c r="C3413" s="115"/>
      <c r="R3413" s="116"/>
      <c r="S3413" s="117"/>
    </row>
    <row r="3414" spans="3:19" x14ac:dyDescent="0.25">
      <c r="C3414" s="115"/>
      <c r="R3414" s="116"/>
      <c r="S3414" s="117"/>
    </row>
    <row r="3415" spans="3:19" x14ac:dyDescent="0.25">
      <c r="C3415" s="115"/>
      <c r="R3415" s="116"/>
      <c r="S3415" s="117"/>
    </row>
    <row r="3416" spans="3:19" x14ac:dyDescent="0.25">
      <c r="C3416" s="115"/>
      <c r="R3416" s="116"/>
      <c r="S3416" s="117"/>
    </row>
    <row r="3417" spans="3:19" x14ac:dyDescent="0.25">
      <c r="C3417" s="115"/>
      <c r="R3417" s="116"/>
      <c r="S3417" s="117"/>
    </row>
    <row r="3418" spans="3:19" x14ac:dyDescent="0.25">
      <c r="C3418" s="115"/>
      <c r="R3418" s="116"/>
      <c r="S3418" s="117"/>
    </row>
    <row r="3419" spans="3:19" x14ac:dyDescent="0.25">
      <c r="C3419" s="115"/>
      <c r="R3419" s="116"/>
      <c r="S3419" s="117"/>
    </row>
    <row r="3420" spans="3:19" x14ac:dyDescent="0.25">
      <c r="C3420" s="115"/>
      <c r="R3420" s="116"/>
      <c r="S3420" s="117"/>
    </row>
    <row r="3421" spans="3:19" x14ac:dyDescent="0.25">
      <c r="C3421" s="115"/>
      <c r="R3421" s="116"/>
      <c r="S3421" s="117"/>
    </row>
    <row r="3422" spans="3:19" x14ac:dyDescent="0.25">
      <c r="C3422" s="115"/>
      <c r="R3422" s="116"/>
      <c r="S3422" s="117"/>
    </row>
    <row r="3423" spans="3:19" x14ac:dyDescent="0.25">
      <c r="C3423" s="115"/>
      <c r="R3423" s="116"/>
      <c r="S3423" s="117"/>
    </row>
    <row r="3424" spans="3:19" x14ac:dyDescent="0.25">
      <c r="C3424" s="115"/>
      <c r="R3424" s="116"/>
      <c r="S3424" s="117"/>
    </row>
    <row r="3425" spans="3:19" x14ac:dyDescent="0.25">
      <c r="C3425" s="115"/>
      <c r="R3425" s="116"/>
      <c r="S3425" s="117"/>
    </row>
    <row r="3426" spans="3:19" x14ac:dyDescent="0.25">
      <c r="C3426" s="115"/>
      <c r="R3426" s="116"/>
      <c r="S3426" s="117"/>
    </row>
    <row r="3427" spans="3:19" x14ac:dyDescent="0.25">
      <c r="C3427" s="115"/>
      <c r="R3427" s="116"/>
      <c r="S3427" s="117"/>
    </row>
    <row r="3428" spans="3:19" x14ac:dyDescent="0.25">
      <c r="C3428" s="115"/>
      <c r="R3428" s="116"/>
      <c r="S3428" s="117"/>
    </row>
    <row r="3429" spans="3:19" x14ac:dyDescent="0.25">
      <c r="C3429" s="115"/>
      <c r="R3429" s="116"/>
      <c r="S3429" s="117"/>
    </row>
    <row r="3430" spans="3:19" x14ac:dyDescent="0.25">
      <c r="C3430" s="115"/>
      <c r="R3430" s="116"/>
      <c r="S3430" s="117"/>
    </row>
    <row r="3431" spans="3:19" x14ac:dyDescent="0.25">
      <c r="C3431" s="115"/>
      <c r="R3431" s="116"/>
      <c r="S3431" s="117"/>
    </row>
    <row r="3432" spans="3:19" x14ac:dyDescent="0.25">
      <c r="C3432" s="115"/>
      <c r="R3432" s="116"/>
      <c r="S3432" s="117"/>
    </row>
    <row r="3433" spans="3:19" x14ac:dyDescent="0.25">
      <c r="C3433" s="115"/>
      <c r="R3433" s="116"/>
      <c r="S3433" s="117"/>
    </row>
    <row r="3434" spans="3:19" x14ac:dyDescent="0.25">
      <c r="C3434" s="115"/>
      <c r="R3434" s="116"/>
      <c r="S3434" s="117"/>
    </row>
    <row r="3435" spans="3:19" x14ac:dyDescent="0.25">
      <c r="C3435" s="115"/>
      <c r="R3435" s="116"/>
      <c r="S3435" s="117"/>
    </row>
    <row r="3436" spans="3:19" x14ac:dyDescent="0.25">
      <c r="C3436" s="115"/>
      <c r="R3436" s="116"/>
      <c r="S3436" s="117"/>
    </row>
    <row r="3437" spans="3:19" x14ac:dyDescent="0.25">
      <c r="C3437" s="115"/>
      <c r="R3437" s="116"/>
      <c r="S3437" s="117"/>
    </row>
    <row r="3438" spans="3:19" x14ac:dyDescent="0.25">
      <c r="C3438" s="115"/>
      <c r="R3438" s="116"/>
      <c r="S3438" s="117"/>
    </row>
    <row r="3439" spans="3:19" x14ac:dyDescent="0.25">
      <c r="C3439" s="115"/>
      <c r="R3439" s="116"/>
      <c r="S3439" s="117"/>
    </row>
    <row r="3440" spans="3:19" x14ac:dyDescent="0.25">
      <c r="C3440" s="115"/>
      <c r="R3440" s="116"/>
      <c r="S3440" s="117"/>
    </row>
    <row r="3441" spans="3:19" x14ac:dyDescent="0.25">
      <c r="C3441" s="115"/>
      <c r="R3441" s="116"/>
      <c r="S3441" s="117"/>
    </row>
    <row r="3442" spans="3:19" x14ac:dyDescent="0.25">
      <c r="C3442" s="115"/>
      <c r="R3442" s="116"/>
      <c r="S3442" s="117"/>
    </row>
    <row r="3443" spans="3:19" x14ac:dyDescent="0.25">
      <c r="C3443" s="115"/>
      <c r="R3443" s="116"/>
      <c r="S3443" s="117"/>
    </row>
    <row r="3444" spans="3:19" x14ac:dyDescent="0.25">
      <c r="C3444" s="115"/>
      <c r="R3444" s="116"/>
      <c r="S3444" s="117"/>
    </row>
    <row r="3445" spans="3:19" x14ac:dyDescent="0.25">
      <c r="C3445" s="115"/>
      <c r="R3445" s="116"/>
      <c r="S3445" s="117"/>
    </row>
    <row r="3446" spans="3:19" x14ac:dyDescent="0.25">
      <c r="C3446" s="115"/>
      <c r="R3446" s="116"/>
      <c r="S3446" s="117"/>
    </row>
    <row r="3447" spans="3:19" x14ac:dyDescent="0.25">
      <c r="C3447" s="115"/>
      <c r="R3447" s="116"/>
      <c r="S3447" s="117"/>
    </row>
    <row r="3448" spans="3:19" x14ac:dyDescent="0.25">
      <c r="C3448" s="115"/>
      <c r="R3448" s="116"/>
      <c r="S3448" s="117"/>
    </row>
    <row r="3449" spans="3:19" x14ac:dyDescent="0.25">
      <c r="C3449" s="115"/>
      <c r="R3449" s="116"/>
      <c r="S3449" s="117"/>
    </row>
    <row r="3450" spans="3:19" x14ac:dyDescent="0.25">
      <c r="C3450" s="115"/>
      <c r="R3450" s="116"/>
      <c r="S3450" s="117"/>
    </row>
    <row r="3451" spans="3:19" x14ac:dyDescent="0.25">
      <c r="C3451" s="115"/>
      <c r="R3451" s="116"/>
      <c r="S3451" s="117"/>
    </row>
    <row r="3452" spans="3:19" x14ac:dyDescent="0.25">
      <c r="C3452" s="115"/>
      <c r="R3452" s="116"/>
      <c r="S3452" s="117"/>
    </row>
    <row r="3453" spans="3:19" x14ac:dyDescent="0.25">
      <c r="C3453" s="115"/>
      <c r="R3453" s="116"/>
      <c r="S3453" s="117"/>
    </row>
    <row r="3454" spans="3:19" x14ac:dyDescent="0.25">
      <c r="C3454" s="115"/>
      <c r="R3454" s="116"/>
      <c r="S3454" s="117"/>
    </row>
    <row r="3455" spans="3:19" x14ac:dyDescent="0.25">
      <c r="C3455" s="115"/>
      <c r="R3455" s="116"/>
      <c r="S3455" s="117"/>
    </row>
    <row r="3456" spans="3:19" x14ac:dyDescent="0.25">
      <c r="C3456" s="115"/>
      <c r="R3456" s="116"/>
      <c r="S3456" s="117"/>
    </row>
    <row r="3457" spans="3:19" x14ac:dyDescent="0.25">
      <c r="C3457" s="115"/>
      <c r="R3457" s="116"/>
      <c r="S3457" s="117"/>
    </row>
    <row r="3458" spans="3:19" x14ac:dyDescent="0.25">
      <c r="C3458" s="115"/>
      <c r="R3458" s="116"/>
      <c r="S3458" s="117"/>
    </row>
    <row r="3459" spans="3:19" x14ac:dyDescent="0.25">
      <c r="C3459" s="115"/>
      <c r="R3459" s="116"/>
      <c r="S3459" s="117"/>
    </row>
    <row r="3460" spans="3:19" x14ac:dyDescent="0.25">
      <c r="C3460" s="115"/>
      <c r="R3460" s="116"/>
      <c r="S3460" s="117"/>
    </row>
    <row r="3461" spans="3:19" x14ac:dyDescent="0.25">
      <c r="C3461" s="115"/>
      <c r="R3461" s="116"/>
      <c r="S3461" s="117"/>
    </row>
    <row r="3462" spans="3:19" x14ac:dyDescent="0.25">
      <c r="C3462" s="115"/>
      <c r="R3462" s="116"/>
      <c r="S3462" s="117"/>
    </row>
    <row r="3463" spans="3:19" x14ac:dyDescent="0.25">
      <c r="C3463" s="115"/>
      <c r="R3463" s="116"/>
      <c r="S3463" s="117"/>
    </row>
    <row r="3464" spans="3:19" x14ac:dyDescent="0.25">
      <c r="C3464" s="115"/>
      <c r="R3464" s="116"/>
      <c r="S3464" s="117"/>
    </row>
    <row r="3465" spans="3:19" x14ac:dyDescent="0.25">
      <c r="C3465" s="115"/>
      <c r="R3465" s="116"/>
      <c r="S3465" s="117"/>
    </row>
    <row r="3466" spans="3:19" x14ac:dyDescent="0.25">
      <c r="C3466" s="115"/>
      <c r="R3466" s="116"/>
      <c r="S3466" s="117"/>
    </row>
    <row r="3467" spans="3:19" x14ac:dyDescent="0.25">
      <c r="C3467" s="115"/>
      <c r="R3467" s="116"/>
      <c r="S3467" s="117"/>
    </row>
    <row r="3468" spans="3:19" x14ac:dyDescent="0.25">
      <c r="C3468" s="115"/>
      <c r="R3468" s="116"/>
      <c r="S3468" s="117"/>
    </row>
    <row r="3469" spans="3:19" x14ac:dyDescent="0.25">
      <c r="C3469" s="115"/>
      <c r="R3469" s="116"/>
      <c r="S3469" s="117"/>
    </row>
    <row r="3470" spans="3:19" x14ac:dyDescent="0.25">
      <c r="C3470" s="115"/>
      <c r="R3470" s="116"/>
      <c r="S3470" s="117"/>
    </row>
    <row r="3471" spans="3:19" x14ac:dyDescent="0.25">
      <c r="C3471" s="115"/>
      <c r="R3471" s="116"/>
      <c r="S3471" s="117"/>
    </row>
    <row r="3472" spans="3:19" x14ac:dyDescent="0.25">
      <c r="C3472" s="115"/>
      <c r="R3472" s="116"/>
      <c r="S3472" s="117"/>
    </row>
    <row r="3473" spans="3:19" x14ac:dyDescent="0.25">
      <c r="C3473" s="115"/>
      <c r="R3473" s="116"/>
      <c r="S3473" s="117"/>
    </row>
    <row r="3474" spans="3:19" x14ac:dyDescent="0.25">
      <c r="C3474" s="115"/>
      <c r="R3474" s="116"/>
      <c r="S3474" s="117"/>
    </row>
    <row r="3475" spans="3:19" x14ac:dyDescent="0.25">
      <c r="C3475" s="115"/>
      <c r="R3475" s="116"/>
      <c r="S3475" s="117"/>
    </row>
    <row r="3476" spans="3:19" x14ac:dyDescent="0.25">
      <c r="C3476" s="115"/>
      <c r="R3476" s="116"/>
      <c r="S3476" s="117"/>
    </row>
    <row r="3477" spans="3:19" x14ac:dyDescent="0.25">
      <c r="C3477" s="115"/>
      <c r="R3477" s="116"/>
      <c r="S3477" s="117"/>
    </row>
    <row r="3478" spans="3:19" x14ac:dyDescent="0.25">
      <c r="C3478" s="115"/>
      <c r="R3478" s="116"/>
      <c r="S3478" s="117"/>
    </row>
    <row r="3479" spans="3:19" x14ac:dyDescent="0.25">
      <c r="C3479" s="115"/>
      <c r="R3479" s="116"/>
      <c r="S3479" s="117"/>
    </row>
    <row r="3480" spans="3:19" x14ac:dyDescent="0.25">
      <c r="C3480" s="115"/>
      <c r="R3480" s="116"/>
      <c r="S3480" s="117"/>
    </row>
    <row r="3481" spans="3:19" x14ac:dyDescent="0.25">
      <c r="C3481" s="115"/>
      <c r="R3481" s="116"/>
      <c r="S3481" s="117"/>
    </row>
    <row r="3482" spans="3:19" x14ac:dyDescent="0.25">
      <c r="C3482" s="115"/>
      <c r="R3482" s="116"/>
      <c r="S3482" s="117"/>
    </row>
    <row r="3483" spans="3:19" x14ac:dyDescent="0.25">
      <c r="C3483" s="115"/>
      <c r="R3483" s="116"/>
      <c r="S3483" s="117"/>
    </row>
    <row r="3484" spans="3:19" x14ac:dyDescent="0.25">
      <c r="C3484" s="115"/>
      <c r="R3484" s="116"/>
      <c r="S3484" s="117"/>
    </row>
    <row r="3485" spans="3:19" x14ac:dyDescent="0.25">
      <c r="C3485" s="115"/>
      <c r="R3485" s="116"/>
      <c r="S3485" s="117"/>
    </row>
    <row r="3486" spans="3:19" x14ac:dyDescent="0.25">
      <c r="C3486" s="115"/>
      <c r="R3486" s="116"/>
      <c r="S3486" s="117"/>
    </row>
    <row r="3487" spans="3:19" x14ac:dyDescent="0.25">
      <c r="C3487" s="115"/>
      <c r="R3487" s="116"/>
      <c r="S3487" s="117"/>
    </row>
    <row r="3488" spans="3:19" x14ac:dyDescent="0.25">
      <c r="C3488" s="115"/>
      <c r="R3488" s="116"/>
      <c r="S3488" s="117"/>
    </row>
    <row r="3489" spans="3:19" x14ac:dyDescent="0.25">
      <c r="C3489" s="115"/>
      <c r="R3489" s="116"/>
      <c r="S3489" s="117"/>
    </row>
    <row r="3490" spans="3:19" x14ac:dyDescent="0.25">
      <c r="C3490" s="115"/>
      <c r="R3490" s="116"/>
      <c r="S3490" s="117"/>
    </row>
    <row r="3491" spans="3:19" x14ac:dyDescent="0.25">
      <c r="C3491" s="115"/>
      <c r="R3491" s="116"/>
      <c r="S3491" s="117"/>
    </row>
    <row r="3492" spans="3:19" x14ac:dyDescent="0.25">
      <c r="C3492" s="115"/>
      <c r="R3492" s="116"/>
      <c r="S3492" s="117"/>
    </row>
    <row r="3493" spans="3:19" x14ac:dyDescent="0.25">
      <c r="C3493" s="115"/>
      <c r="R3493" s="116"/>
      <c r="S3493" s="117"/>
    </row>
    <row r="3494" spans="3:19" x14ac:dyDescent="0.25">
      <c r="C3494" s="115"/>
      <c r="R3494" s="116"/>
      <c r="S3494" s="117"/>
    </row>
    <row r="3495" spans="3:19" x14ac:dyDescent="0.25">
      <c r="C3495" s="115"/>
      <c r="R3495" s="116"/>
      <c r="S3495" s="117"/>
    </row>
    <row r="3496" spans="3:19" x14ac:dyDescent="0.25">
      <c r="C3496" s="115"/>
      <c r="R3496" s="116"/>
      <c r="S3496" s="117"/>
    </row>
    <row r="3497" spans="3:19" x14ac:dyDescent="0.25">
      <c r="C3497" s="115"/>
      <c r="R3497" s="116"/>
      <c r="S3497" s="117"/>
    </row>
    <row r="3498" spans="3:19" x14ac:dyDescent="0.25">
      <c r="C3498" s="115"/>
      <c r="R3498" s="116"/>
      <c r="S3498" s="117"/>
    </row>
    <row r="3499" spans="3:19" x14ac:dyDescent="0.25">
      <c r="C3499" s="115"/>
      <c r="R3499" s="116"/>
      <c r="S3499" s="117"/>
    </row>
    <row r="3500" spans="3:19" x14ac:dyDescent="0.25">
      <c r="C3500" s="115"/>
      <c r="R3500" s="116"/>
      <c r="S3500" s="117"/>
    </row>
    <row r="3501" spans="3:19" x14ac:dyDescent="0.25">
      <c r="C3501" s="115"/>
      <c r="R3501" s="116"/>
      <c r="S3501" s="117"/>
    </row>
    <row r="3502" spans="3:19" x14ac:dyDescent="0.25">
      <c r="C3502" s="115"/>
      <c r="R3502" s="116"/>
      <c r="S3502" s="117"/>
    </row>
    <row r="3503" spans="3:19" x14ac:dyDescent="0.25">
      <c r="C3503" s="115"/>
      <c r="R3503" s="116"/>
      <c r="S3503" s="117"/>
    </row>
    <row r="3504" spans="3:19" x14ac:dyDescent="0.25">
      <c r="C3504" s="115"/>
      <c r="R3504" s="116"/>
      <c r="S3504" s="117"/>
    </row>
    <row r="3505" spans="3:19" x14ac:dyDescent="0.25">
      <c r="C3505" s="115"/>
      <c r="R3505" s="116"/>
      <c r="S3505" s="117"/>
    </row>
    <row r="3506" spans="3:19" x14ac:dyDescent="0.25">
      <c r="C3506" s="115"/>
      <c r="R3506" s="116"/>
      <c r="S3506" s="117"/>
    </row>
    <row r="3507" spans="3:19" x14ac:dyDescent="0.25">
      <c r="C3507" s="115"/>
      <c r="R3507" s="116"/>
      <c r="S3507" s="117"/>
    </row>
    <row r="3508" spans="3:19" x14ac:dyDescent="0.25">
      <c r="C3508" s="115"/>
      <c r="R3508" s="116"/>
      <c r="S3508" s="117"/>
    </row>
    <row r="3509" spans="3:19" x14ac:dyDescent="0.25">
      <c r="C3509" s="115"/>
      <c r="R3509" s="116"/>
      <c r="S3509" s="117"/>
    </row>
    <row r="3510" spans="3:19" x14ac:dyDescent="0.25">
      <c r="C3510" s="115"/>
      <c r="R3510" s="116"/>
      <c r="S3510" s="117"/>
    </row>
    <row r="3511" spans="3:19" x14ac:dyDescent="0.25">
      <c r="C3511" s="115"/>
      <c r="R3511" s="116"/>
      <c r="S3511" s="117"/>
    </row>
    <row r="3512" spans="3:19" x14ac:dyDescent="0.25">
      <c r="C3512" s="115"/>
      <c r="R3512" s="116"/>
      <c r="S3512" s="117"/>
    </row>
    <row r="3513" spans="3:19" x14ac:dyDescent="0.25">
      <c r="C3513" s="115"/>
      <c r="R3513" s="116"/>
      <c r="S3513" s="117"/>
    </row>
    <row r="3514" spans="3:19" x14ac:dyDescent="0.25">
      <c r="C3514" s="115"/>
      <c r="R3514" s="116"/>
      <c r="S3514" s="117"/>
    </row>
    <row r="3515" spans="3:19" x14ac:dyDescent="0.25">
      <c r="C3515" s="115"/>
      <c r="R3515" s="116"/>
      <c r="S3515" s="117"/>
    </row>
    <row r="3516" spans="3:19" x14ac:dyDescent="0.25">
      <c r="C3516" s="115"/>
      <c r="R3516" s="116"/>
      <c r="S3516" s="117"/>
    </row>
    <row r="3517" spans="3:19" x14ac:dyDescent="0.25">
      <c r="C3517" s="115"/>
      <c r="R3517" s="116"/>
      <c r="S3517" s="117"/>
    </row>
    <row r="3518" spans="3:19" x14ac:dyDescent="0.25">
      <c r="C3518" s="115"/>
      <c r="R3518" s="116"/>
      <c r="S3518" s="117"/>
    </row>
    <row r="3519" spans="3:19" x14ac:dyDescent="0.25">
      <c r="C3519" s="115"/>
      <c r="R3519" s="116"/>
      <c r="S3519" s="117"/>
    </row>
    <row r="3520" spans="3:19" x14ac:dyDescent="0.25">
      <c r="C3520" s="115"/>
      <c r="R3520" s="116"/>
      <c r="S3520" s="117"/>
    </row>
    <row r="3521" spans="3:19" x14ac:dyDescent="0.25">
      <c r="C3521" s="115"/>
      <c r="R3521" s="116"/>
      <c r="S3521" s="117"/>
    </row>
    <row r="3522" spans="3:19" x14ac:dyDescent="0.25">
      <c r="C3522" s="115"/>
      <c r="R3522" s="116"/>
      <c r="S3522" s="117"/>
    </row>
    <row r="3523" spans="3:19" x14ac:dyDescent="0.25">
      <c r="C3523" s="115"/>
      <c r="R3523" s="116"/>
      <c r="S3523" s="117"/>
    </row>
    <row r="3524" spans="3:19" x14ac:dyDescent="0.25">
      <c r="C3524" s="115"/>
      <c r="R3524" s="116"/>
      <c r="S3524" s="117"/>
    </row>
    <row r="3525" spans="3:19" x14ac:dyDescent="0.25">
      <c r="C3525" s="115"/>
      <c r="R3525" s="116"/>
      <c r="S3525" s="117"/>
    </row>
    <row r="3526" spans="3:19" x14ac:dyDescent="0.25">
      <c r="C3526" s="115"/>
      <c r="R3526" s="116"/>
      <c r="S3526" s="117"/>
    </row>
    <row r="3527" spans="3:19" x14ac:dyDescent="0.25">
      <c r="C3527" s="115"/>
      <c r="R3527" s="116"/>
      <c r="S3527" s="117"/>
    </row>
    <row r="3528" spans="3:19" x14ac:dyDescent="0.25">
      <c r="C3528" s="115"/>
      <c r="R3528" s="116"/>
      <c r="S3528" s="117"/>
    </row>
    <row r="3529" spans="3:19" x14ac:dyDescent="0.25">
      <c r="C3529" s="115"/>
      <c r="R3529" s="116"/>
      <c r="S3529" s="117"/>
    </row>
    <row r="3530" spans="3:19" x14ac:dyDescent="0.25">
      <c r="C3530" s="115"/>
      <c r="R3530" s="116"/>
      <c r="S3530" s="117"/>
    </row>
    <row r="3531" spans="3:19" x14ac:dyDescent="0.25">
      <c r="C3531" s="115"/>
      <c r="R3531" s="116"/>
      <c r="S3531" s="117"/>
    </row>
    <row r="3532" spans="3:19" x14ac:dyDescent="0.25">
      <c r="C3532" s="115"/>
      <c r="R3532" s="116"/>
      <c r="S3532" s="117"/>
    </row>
    <row r="3533" spans="3:19" x14ac:dyDescent="0.25">
      <c r="C3533" s="115"/>
      <c r="R3533" s="116"/>
      <c r="S3533" s="117"/>
    </row>
    <row r="3534" spans="3:19" x14ac:dyDescent="0.25">
      <c r="C3534" s="115"/>
      <c r="R3534" s="116"/>
      <c r="S3534" s="117"/>
    </row>
    <row r="3535" spans="3:19" x14ac:dyDescent="0.25">
      <c r="C3535" s="115"/>
      <c r="R3535" s="116"/>
      <c r="S3535" s="117"/>
    </row>
    <row r="3536" spans="3:19" x14ac:dyDescent="0.25">
      <c r="C3536" s="115"/>
      <c r="R3536" s="116"/>
      <c r="S3536" s="117"/>
    </row>
    <row r="3537" spans="3:19" x14ac:dyDescent="0.25">
      <c r="C3537" s="115"/>
      <c r="R3537" s="116"/>
      <c r="S3537" s="117"/>
    </row>
    <row r="3538" spans="3:19" x14ac:dyDescent="0.25">
      <c r="C3538" s="115"/>
      <c r="R3538" s="116"/>
      <c r="S3538" s="117"/>
    </row>
    <row r="3539" spans="3:19" x14ac:dyDescent="0.25">
      <c r="C3539" s="115"/>
      <c r="R3539" s="116"/>
      <c r="S3539" s="117"/>
    </row>
    <row r="3540" spans="3:19" x14ac:dyDescent="0.25">
      <c r="C3540" s="115"/>
      <c r="R3540" s="116"/>
      <c r="S3540" s="117"/>
    </row>
    <row r="3541" spans="3:19" x14ac:dyDescent="0.25">
      <c r="C3541" s="115"/>
      <c r="R3541" s="116"/>
      <c r="S3541" s="117"/>
    </row>
    <row r="3542" spans="3:19" x14ac:dyDescent="0.25">
      <c r="C3542" s="115"/>
      <c r="R3542" s="116"/>
      <c r="S3542" s="117"/>
    </row>
    <row r="3543" spans="3:19" x14ac:dyDescent="0.25">
      <c r="C3543" s="115"/>
      <c r="R3543" s="116"/>
      <c r="S3543" s="117"/>
    </row>
    <row r="3544" spans="3:19" x14ac:dyDescent="0.25">
      <c r="C3544" s="115"/>
      <c r="R3544" s="116"/>
      <c r="S3544" s="117"/>
    </row>
    <row r="3545" spans="3:19" x14ac:dyDescent="0.25">
      <c r="C3545" s="115"/>
      <c r="R3545" s="116"/>
      <c r="S3545" s="117"/>
    </row>
    <row r="3546" spans="3:19" x14ac:dyDescent="0.25">
      <c r="C3546" s="115"/>
      <c r="R3546" s="116"/>
      <c r="S3546" s="117"/>
    </row>
    <row r="3547" spans="3:19" x14ac:dyDescent="0.25">
      <c r="C3547" s="115"/>
      <c r="R3547" s="116"/>
      <c r="S3547" s="117"/>
    </row>
    <row r="3548" spans="3:19" x14ac:dyDescent="0.25">
      <c r="C3548" s="115"/>
      <c r="R3548" s="116"/>
      <c r="S3548" s="117"/>
    </row>
    <row r="3549" spans="3:19" x14ac:dyDescent="0.25">
      <c r="C3549" s="115"/>
      <c r="R3549" s="116"/>
      <c r="S3549" s="117"/>
    </row>
    <row r="3550" spans="3:19" x14ac:dyDescent="0.25">
      <c r="C3550" s="115"/>
      <c r="R3550" s="116"/>
      <c r="S3550" s="117"/>
    </row>
    <row r="3551" spans="3:19" x14ac:dyDescent="0.25">
      <c r="C3551" s="115"/>
      <c r="R3551" s="116"/>
      <c r="S3551" s="117"/>
    </row>
    <row r="3552" spans="3:19" x14ac:dyDescent="0.25">
      <c r="C3552" s="115"/>
      <c r="R3552" s="116"/>
      <c r="S3552" s="117"/>
    </row>
    <row r="3553" spans="3:19" x14ac:dyDescent="0.25">
      <c r="C3553" s="115"/>
      <c r="R3553" s="116"/>
      <c r="S3553" s="117"/>
    </row>
    <row r="3554" spans="3:19" x14ac:dyDescent="0.25">
      <c r="C3554" s="115"/>
      <c r="R3554" s="116"/>
      <c r="S3554" s="117"/>
    </row>
    <row r="3555" spans="3:19" x14ac:dyDescent="0.25">
      <c r="C3555" s="115"/>
      <c r="R3555" s="116"/>
      <c r="S3555" s="117"/>
    </row>
    <row r="3556" spans="3:19" x14ac:dyDescent="0.25">
      <c r="C3556" s="115"/>
      <c r="R3556" s="116"/>
      <c r="S3556" s="117"/>
    </row>
    <row r="3557" spans="3:19" x14ac:dyDescent="0.25">
      <c r="C3557" s="115"/>
      <c r="R3557" s="116"/>
      <c r="S3557" s="117"/>
    </row>
    <row r="3558" spans="3:19" x14ac:dyDescent="0.25">
      <c r="C3558" s="115"/>
      <c r="R3558" s="116"/>
      <c r="S3558" s="117"/>
    </row>
    <row r="3559" spans="3:19" x14ac:dyDescent="0.25">
      <c r="C3559" s="115"/>
      <c r="R3559" s="116"/>
      <c r="S3559" s="117"/>
    </row>
    <row r="3560" spans="3:19" x14ac:dyDescent="0.25">
      <c r="C3560" s="115"/>
      <c r="R3560" s="116"/>
      <c r="S3560" s="117"/>
    </row>
    <row r="3561" spans="3:19" x14ac:dyDescent="0.25">
      <c r="C3561" s="115"/>
      <c r="R3561" s="116"/>
      <c r="S3561" s="117"/>
    </row>
    <row r="3562" spans="3:19" x14ac:dyDescent="0.25">
      <c r="C3562" s="115"/>
      <c r="R3562" s="116"/>
      <c r="S3562" s="117"/>
    </row>
    <row r="3563" spans="3:19" x14ac:dyDescent="0.25">
      <c r="C3563" s="115"/>
      <c r="R3563" s="116"/>
      <c r="S3563" s="117"/>
    </row>
    <row r="3564" spans="3:19" x14ac:dyDescent="0.25">
      <c r="C3564" s="115"/>
      <c r="R3564" s="116"/>
      <c r="S3564" s="117"/>
    </row>
    <row r="3565" spans="3:19" x14ac:dyDescent="0.25">
      <c r="C3565" s="115"/>
      <c r="R3565" s="116"/>
      <c r="S3565" s="117"/>
    </row>
    <row r="3566" spans="3:19" x14ac:dyDescent="0.25">
      <c r="C3566" s="115"/>
      <c r="R3566" s="116"/>
      <c r="S3566" s="117"/>
    </row>
    <row r="3567" spans="3:19" x14ac:dyDescent="0.25">
      <c r="C3567" s="115"/>
      <c r="R3567" s="116"/>
      <c r="S3567" s="117"/>
    </row>
    <row r="3568" spans="3:19" x14ac:dyDescent="0.25">
      <c r="C3568" s="115"/>
      <c r="R3568" s="116"/>
      <c r="S3568" s="117"/>
    </row>
    <row r="3569" spans="3:19" x14ac:dyDescent="0.25">
      <c r="C3569" s="115"/>
      <c r="R3569" s="116"/>
      <c r="S3569" s="117"/>
    </row>
    <row r="3570" spans="3:19" x14ac:dyDescent="0.25">
      <c r="C3570" s="115"/>
      <c r="R3570" s="116"/>
      <c r="S3570" s="117"/>
    </row>
    <row r="3571" spans="3:19" x14ac:dyDescent="0.25">
      <c r="C3571" s="115"/>
      <c r="R3571" s="116"/>
      <c r="S3571" s="117"/>
    </row>
    <row r="3572" spans="3:19" x14ac:dyDescent="0.25">
      <c r="C3572" s="115"/>
      <c r="R3572" s="116"/>
      <c r="S3572" s="117"/>
    </row>
    <row r="3573" spans="3:19" x14ac:dyDescent="0.25">
      <c r="C3573" s="115"/>
      <c r="R3573" s="116"/>
      <c r="S3573" s="117"/>
    </row>
    <row r="3574" spans="3:19" x14ac:dyDescent="0.25">
      <c r="C3574" s="115"/>
      <c r="R3574" s="116"/>
      <c r="S3574" s="117"/>
    </row>
    <row r="3575" spans="3:19" x14ac:dyDescent="0.25">
      <c r="C3575" s="115"/>
      <c r="R3575" s="116"/>
      <c r="S3575" s="117"/>
    </row>
    <row r="3576" spans="3:19" x14ac:dyDescent="0.25">
      <c r="C3576" s="115"/>
      <c r="R3576" s="116"/>
      <c r="S3576" s="117"/>
    </row>
    <row r="3577" spans="3:19" x14ac:dyDescent="0.25">
      <c r="C3577" s="115"/>
      <c r="R3577" s="116"/>
      <c r="S3577" s="117"/>
    </row>
    <row r="3578" spans="3:19" x14ac:dyDescent="0.25">
      <c r="C3578" s="115"/>
      <c r="R3578" s="116"/>
      <c r="S3578" s="117"/>
    </row>
    <row r="3579" spans="3:19" x14ac:dyDescent="0.25">
      <c r="C3579" s="115"/>
      <c r="R3579" s="116"/>
      <c r="S3579" s="117"/>
    </row>
    <row r="3580" spans="3:19" x14ac:dyDescent="0.25">
      <c r="C3580" s="115"/>
      <c r="R3580" s="116"/>
      <c r="S3580" s="117"/>
    </row>
    <row r="3581" spans="3:19" x14ac:dyDescent="0.25">
      <c r="C3581" s="115"/>
      <c r="R3581" s="116"/>
      <c r="S3581" s="117"/>
    </row>
    <row r="3582" spans="3:19" x14ac:dyDescent="0.25">
      <c r="C3582" s="115"/>
      <c r="R3582" s="116"/>
      <c r="S3582" s="117"/>
    </row>
    <row r="3583" spans="3:19" x14ac:dyDescent="0.25">
      <c r="C3583" s="115"/>
      <c r="R3583" s="116"/>
      <c r="S3583" s="117"/>
    </row>
    <row r="3584" spans="3:19" x14ac:dyDescent="0.25">
      <c r="C3584" s="115"/>
      <c r="R3584" s="116"/>
      <c r="S3584" s="117"/>
    </row>
    <row r="3585" spans="3:19" x14ac:dyDescent="0.25">
      <c r="C3585" s="115"/>
      <c r="R3585" s="116"/>
      <c r="S3585" s="117"/>
    </row>
    <row r="3586" spans="3:19" x14ac:dyDescent="0.25">
      <c r="C3586" s="115"/>
      <c r="R3586" s="116"/>
      <c r="S3586" s="117"/>
    </row>
    <row r="3587" spans="3:19" x14ac:dyDescent="0.25">
      <c r="C3587" s="115"/>
      <c r="R3587" s="116"/>
      <c r="S3587" s="117"/>
    </row>
    <row r="3588" spans="3:19" x14ac:dyDescent="0.25">
      <c r="C3588" s="115"/>
      <c r="R3588" s="116"/>
      <c r="S3588" s="117"/>
    </row>
    <row r="3589" spans="3:19" x14ac:dyDescent="0.25">
      <c r="C3589" s="115"/>
      <c r="R3589" s="116"/>
      <c r="S3589" s="117"/>
    </row>
    <row r="3590" spans="3:19" x14ac:dyDescent="0.25">
      <c r="C3590" s="115"/>
      <c r="R3590" s="116"/>
      <c r="S3590" s="117"/>
    </row>
    <row r="3591" spans="3:19" x14ac:dyDescent="0.25">
      <c r="C3591" s="115"/>
      <c r="R3591" s="116"/>
      <c r="S3591" s="117"/>
    </row>
    <row r="3592" spans="3:19" x14ac:dyDescent="0.25">
      <c r="C3592" s="115"/>
      <c r="R3592" s="116"/>
      <c r="S3592" s="117"/>
    </row>
    <row r="3593" spans="3:19" x14ac:dyDescent="0.25">
      <c r="C3593" s="115"/>
      <c r="R3593" s="116"/>
      <c r="S3593" s="117"/>
    </row>
    <row r="3594" spans="3:19" x14ac:dyDescent="0.25">
      <c r="C3594" s="115"/>
      <c r="R3594" s="116"/>
      <c r="S3594" s="117"/>
    </row>
    <row r="3595" spans="3:19" x14ac:dyDescent="0.25">
      <c r="C3595" s="115"/>
      <c r="R3595" s="116"/>
      <c r="S3595" s="117"/>
    </row>
    <row r="3596" spans="3:19" x14ac:dyDescent="0.25">
      <c r="C3596" s="115"/>
      <c r="R3596" s="116"/>
      <c r="S3596" s="117"/>
    </row>
    <row r="3597" spans="3:19" x14ac:dyDescent="0.25">
      <c r="C3597" s="115"/>
      <c r="R3597" s="116"/>
      <c r="S3597" s="117"/>
    </row>
    <row r="3598" spans="3:19" x14ac:dyDescent="0.25">
      <c r="C3598" s="115"/>
      <c r="R3598" s="116"/>
      <c r="S3598" s="117"/>
    </row>
    <row r="3599" spans="3:19" x14ac:dyDescent="0.25">
      <c r="C3599" s="115"/>
      <c r="R3599" s="116"/>
      <c r="S3599" s="117"/>
    </row>
    <row r="3600" spans="3:19" x14ac:dyDescent="0.25">
      <c r="C3600" s="115"/>
      <c r="R3600" s="116"/>
      <c r="S3600" s="117"/>
    </row>
    <row r="3601" spans="3:19" x14ac:dyDescent="0.25">
      <c r="C3601" s="115"/>
      <c r="R3601" s="116"/>
      <c r="S3601" s="117"/>
    </row>
    <row r="3602" spans="3:19" x14ac:dyDescent="0.25">
      <c r="C3602" s="115"/>
      <c r="R3602" s="116"/>
      <c r="S3602" s="117"/>
    </row>
    <row r="3603" spans="3:19" x14ac:dyDescent="0.25">
      <c r="C3603" s="115"/>
      <c r="R3603" s="116"/>
      <c r="S3603" s="117"/>
    </row>
    <row r="3604" spans="3:19" x14ac:dyDescent="0.25">
      <c r="C3604" s="115"/>
      <c r="R3604" s="116"/>
      <c r="S3604" s="117"/>
    </row>
    <row r="3605" spans="3:19" x14ac:dyDescent="0.25">
      <c r="C3605" s="115"/>
      <c r="R3605" s="116"/>
      <c r="S3605" s="117"/>
    </row>
    <row r="3606" spans="3:19" x14ac:dyDescent="0.25">
      <c r="C3606" s="115"/>
      <c r="R3606" s="116"/>
      <c r="S3606" s="117"/>
    </row>
    <row r="3607" spans="3:19" x14ac:dyDescent="0.25">
      <c r="C3607" s="115"/>
      <c r="R3607" s="116"/>
      <c r="S3607" s="117"/>
    </row>
    <row r="3608" spans="3:19" x14ac:dyDescent="0.25">
      <c r="C3608" s="115"/>
      <c r="R3608" s="116"/>
      <c r="S3608" s="117"/>
    </row>
    <row r="3609" spans="3:19" x14ac:dyDescent="0.25">
      <c r="C3609" s="115"/>
      <c r="R3609" s="116"/>
      <c r="S3609" s="117"/>
    </row>
    <row r="3610" spans="3:19" x14ac:dyDescent="0.25">
      <c r="C3610" s="115"/>
      <c r="R3610" s="116"/>
      <c r="S3610" s="117"/>
    </row>
    <row r="3611" spans="3:19" x14ac:dyDescent="0.25">
      <c r="C3611" s="115"/>
      <c r="R3611" s="116"/>
      <c r="S3611" s="117"/>
    </row>
    <row r="3612" spans="3:19" x14ac:dyDescent="0.25">
      <c r="C3612" s="115"/>
      <c r="R3612" s="116"/>
      <c r="S3612" s="117"/>
    </row>
    <row r="3613" spans="3:19" x14ac:dyDescent="0.25">
      <c r="C3613" s="115"/>
      <c r="R3613" s="116"/>
      <c r="S3613" s="117"/>
    </row>
    <row r="3614" spans="3:19" x14ac:dyDescent="0.25">
      <c r="C3614" s="115"/>
      <c r="R3614" s="116"/>
      <c r="S3614" s="117"/>
    </row>
    <row r="3615" spans="3:19" x14ac:dyDescent="0.25">
      <c r="C3615" s="115"/>
      <c r="R3615" s="116"/>
      <c r="S3615" s="117"/>
    </row>
    <row r="3616" spans="3:19" x14ac:dyDescent="0.25">
      <c r="C3616" s="115"/>
      <c r="R3616" s="116"/>
      <c r="S3616" s="117"/>
    </row>
    <row r="3617" spans="3:19" x14ac:dyDescent="0.25">
      <c r="C3617" s="115"/>
      <c r="R3617" s="116"/>
      <c r="S3617" s="117"/>
    </row>
    <row r="3618" spans="3:19" x14ac:dyDescent="0.25">
      <c r="C3618" s="115"/>
      <c r="R3618" s="116"/>
      <c r="S3618" s="117"/>
    </row>
    <row r="3619" spans="3:19" x14ac:dyDescent="0.25">
      <c r="C3619" s="115"/>
      <c r="R3619" s="116"/>
      <c r="S3619" s="117"/>
    </row>
    <row r="3620" spans="3:19" x14ac:dyDescent="0.25">
      <c r="C3620" s="115"/>
      <c r="R3620" s="116"/>
      <c r="S3620" s="117"/>
    </row>
    <row r="3621" spans="3:19" x14ac:dyDescent="0.25">
      <c r="C3621" s="115"/>
      <c r="R3621" s="116"/>
      <c r="S3621" s="117"/>
    </row>
    <row r="3622" spans="3:19" x14ac:dyDescent="0.25">
      <c r="C3622" s="115"/>
      <c r="R3622" s="116"/>
      <c r="S3622" s="117"/>
    </row>
    <row r="3623" spans="3:19" x14ac:dyDescent="0.25">
      <c r="C3623" s="115"/>
      <c r="R3623" s="116"/>
      <c r="S3623" s="117"/>
    </row>
    <row r="3624" spans="3:19" x14ac:dyDescent="0.25">
      <c r="C3624" s="115"/>
      <c r="R3624" s="116"/>
      <c r="S3624" s="117"/>
    </row>
    <row r="3625" spans="3:19" x14ac:dyDescent="0.25">
      <c r="C3625" s="115"/>
      <c r="R3625" s="116"/>
      <c r="S3625" s="117"/>
    </row>
    <row r="3626" spans="3:19" x14ac:dyDescent="0.25">
      <c r="C3626" s="115"/>
      <c r="R3626" s="116"/>
      <c r="S3626" s="117"/>
    </row>
    <row r="3627" spans="3:19" x14ac:dyDescent="0.25">
      <c r="C3627" s="115"/>
      <c r="R3627" s="116"/>
      <c r="S3627" s="117"/>
    </row>
    <row r="3628" spans="3:19" x14ac:dyDescent="0.25">
      <c r="C3628" s="115"/>
      <c r="R3628" s="116"/>
      <c r="S3628" s="117"/>
    </row>
    <row r="3629" spans="3:19" x14ac:dyDescent="0.25">
      <c r="C3629" s="115"/>
      <c r="R3629" s="116"/>
      <c r="S3629" s="117"/>
    </row>
    <row r="3630" spans="3:19" x14ac:dyDescent="0.25">
      <c r="C3630" s="115"/>
      <c r="R3630" s="116"/>
      <c r="S3630" s="117"/>
    </row>
    <row r="3631" spans="3:19" x14ac:dyDescent="0.25">
      <c r="C3631" s="115"/>
      <c r="R3631" s="116"/>
      <c r="S3631" s="117"/>
    </row>
    <row r="3632" spans="3:19" x14ac:dyDescent="0.25">
      <c r="C3632" s="115"/>
      <c r="R3632" s="116"/>
      <c r="S3632" s="117"/>
    </row>
    <row r="3633" spans="3:19" x14ac:dyDescent="0.25">
      <c r="C3633" s="115"/>
      <c r="R3633" s="116"/>
      <c r="S3633" s="117"/>
    </row>
    <row r="3634" spans="3:19" x14ac:dyDescent="0.25">
      <c r="C3634" s="115"/>
      <c r="R3634" s="116"/>
      <c r="S3634" s="117"/>
    </row>
    <row r="3635" spans="3:19" x14ac:dyDescent="0.25">
      <c r="C3635" s="115"/>
      <c r="R3635" s="116"/>
      <c r="S3635" s="117"/>
    </row>
    <row r="3636" spans="3:19" x14ac:dyDescent="0.25">
      <c r="C3636" s="115"/>
      <c r="R3636" s="116"/>
      <c r="S3636" s="117"/>
    </row>
    <row r="3637" spans="3:19" x14ac:dyDescent="0.25">
      <c r="C3637" s="115"/>
      <c r="R3637" s="116"/>
      <c r="S3637" s="117"/>
    </row>
    <row r="3638" spans="3:19" x14ac:dyDescent="0.25">
      <c r="C3638" s="115"/>
      <c r="R3638" s="116"/>
      <c r="S3638" s="117"/>
    </row>
    <row r="3639" spans="3:19" x14ac:dyDescent="0.25">
      <c r="C3639" s="115"/>
      <c r="R3639" s="116"/>
      <c r="S3639" s="117"/>
    </row>
    <row r="3640" spans="3:19" x14ac:dyDescent="0.25">
      <c r="C3640" s="115"/>
      <c r="R3640" s="116"/>
      <c r="S3640" s="117"/>
    </row>
    <row r="3641" spans="3:19" x14ac:dyDescent="0.25">
      <c r="C3641" s="115"/>
      <c r="R3641" s="116"/>
      <c r="S3641" s="117"/>
    </row>
    <row r="3642" spans="3:19" x14ac:dyDescent="0.25">
      <c r="C3642" s="115"/>
      <c r="R3642" s="116"/>
      <c r="S3642" s="117"/>
    </row>
    <row r="3643" spans="3:19" x14ac:dyDescent="0.25">
      <c r="C3643" s="115"/>
      <c r="R3643" s="116"/>
      <c r="S3643" s="117"/>
    </row>
    <row r="3644" spans="3:19" x14ac:dyDescent="0.25">
      <c r="C3644" s="115"/>
      <c r="R3644" s="116"/>
      <c r="S3644" s="117"/>
    </row>
    <row r="3645" spans="3:19" x14ac:dyDescent="0.25">
      <c r="C3645" s="115"/>
      <c r="R3645" s="116"/>
      <c r="S3645" s="117"/>
    </row>
    <row r="3646" spans="3:19" x14ac:dyDescent="0.25">
      <c r="C3646" s="115"/>
      <c r="R3646" s="116"/>
      <c r="S3646" s="117"/>
    </row>
    <row r="3647" spans="3:19" x14ac:dyDescent="0.25">
      <c r="C3647" s="115"/>
      <c r="R3647" s="116"/>
      <c r="S3647" s="117"/>
    </row>
    <row r="3648" spans="3:19" x14ac:dyDescent="0.25">
      <c r="C3648" s="115"/>
      <c r="R3648" s="116"/>
      <c r="S3648" s="117"/>
    </row>
    <row r="3649" spans="3:19" x14ac:dyDescent="0.25">
      <c r="C3649" s="115"/>
      <c r="R3649" s="116"/>
      <c r="S3649" s="117"/>
    </row>
    <row r="3650" spans="3:19" x14ac:dyDescent="0.25">
      <c r="C3650" s="115"/>
      <c r="R3650" s="116"/>
      <c r="S3650" s="117"/>
    </row>
    <row r="3651" spans="3:19" x14ac:dyDescent="0.25">
      <c r="C3651" s="115"/>
      <c r="R3651" s="116"/>
      <c r="S3651" s="117"/>
    </row>
    <row r="3652" spans="3:19" x14ac:dyDescent="0.25">
      <c r="C3652" s="115"/>
      <c r="R3652" s="116"/>
      <c r="S3652" s="117"/>
    </row>
    <row r="3653" spans="3:19" x14ac:dyDescent="0.25">
      <c r="C3653" s="115"/>
      <c r="R3653" s="116"/>
      <c r="S3653" s="117"/>
    </row>
    <row r="3654" spans="3:19" x14ac:dyDescent="0.25">
      <c r="C3654" s="115"/>
      <c r="R3654" s="116"/>
      <c r="S3654" s="117"/>
    </row>
    <row r="3655" spans="3:19" x14ac:dyDescent="0.25">
      <c r="C3655" s="115"/>
      <c r="R3655" s="116"/>
      <c r="S3655" s="117"/>
    </row>
    <row r="3656" spans="3:19" x14ac:dyDescent="0.25">
      <c r="C3656" s="115"/>
      <c r="R3656" s="116"/>
      <c r="S3656" s="117"/>
    </row>
    <row r="3657" spans="3:19" x14ac:dyDescent="0.25">
      <c r="C3657" s="115"/>
      <c r="R3657" s="116"/>
      <c r="S3657" s="117"/>
    </row>
    <row r="3658" spans="3:19" x14ac:dyDescent="0.25">
      <c r="C3658" s="115"/>
      <c r="R3658" s="116"/>
      <c r="S3658" s="117"/>
    </row>
    <row r="3659" spans="3:19" x14ac:dyDescent="0.25">
      <c r="C3659" s="115"/>
      <c r="R3659" s="116"/>
      <c r="S3659" s="117"/>
    </row>
    <row r="3660" spans="3:19" x14ac:dyDescent="0.25">
      <c r="C3660" s="115"/>
      <c r="R3660" s="116"/>
      <c r="S3660" s="117"/>
    </row>
    <row r="3661" spans="3:19" x14ac:dyDescent="0.25">
      <c r="C3661" s="115"/>
      <c r="R3661" s="116"/>
      <c r="S3661" s="117"/>
    </row>
    <row r="3662" spans="3:19" x14ac:dyDescent="0.25">
      <c r="C3662" s="115"/>
      <c r="R3662" s="116"/>
      <c r="S3662" s="117"/>
    </row>
    <row r="3663" spans="3:19" x14ac:dyDescent="0.25">
      <c r="C3663" s="115"/>
      <c r="R3663" s="116"/>
      <c r="S3663" s="117"/>
    </row>
    <row r="3664" spans="3:19" x14ac:dyDescent="0.25">
      <c r="C3664" s="115"/>
      <c r="R3664" s="116"/>
      <c r="S3664" s="117"/>
    </row>
    <row r="3665" spans="3:19" x14ac:dyDescent="0.25">
      <c r="C3665" s="115"/>
      <c r="R3665" s="116"/>
      <c r="S3665" s="117"/>
    </row>
    <row r="3666" spans="3:19" x14ac:dyDescent="0.25">
      <c r="C3666" s="115"/>
      <c r="R3666" s="116"/>
      <c r="S3666" s="117"/>
    </row>
    <row r="3667" spans="3:19" x14ac:dyDescent="0.25">
      <c r="C3667" s="115"/>
      <c r="R3667" s="116"/>
      <c r="S3667" s="117"/>
    </row>
    <row r="3668" spans="3:19" x14ac:dyDescent="0.25">
      <c r="C3668" s="115"/>
      <c r="R3668" s="116"/>
      <c r="S3668" s="117"/>
    </row>
    <row r="3669" spans="3:19" x14ac:dyDescent="0.25">
      <c r="C3669" s="115"/>
      <c r="R3669" s="116"/>
      <c r="S3669" s="117"/>
    </row>
    <row r="3670" spans="3:19" x14ac:dyDescent="0.25">
      <c r="C3670" s="115"/>
      <c r="R3670" s="116"/>
      <c r="S3670" s="117"/>
    </row>
    <row r="3671" spans="3:19" x14ac:dyDescent="0.25">
      <c r="C3671" s="115"/>
      <c r="R3671" s="116"/>
      <c r="S3671" s="117"/>
    </row>
    <row r="3672" spans="3:19" x14ac:dyDescent="0.25">
      <c r="C3672" s="115"/>
      <c r="R3672" s="116"/>
      <c r="S3672" s="117"/>
    </row>
    <row r="3673" spans="3:19" x14ac:dyDescent="0.25">
      <c r="C3673" s="115"/>
      <c r="R3673" s="116"/>
      <c r="S3673" s="117"/>
    </row>
    <row r="3674" spans="3:19" x14ac:dyDescent="0.25">
      <c r="C3674" s="115"/>
      <c r="R3674" s="116"/>
      <c r="S3674" s="117"/>
    </row>
    <row r="3675" spans="3:19" x14ac:dyDescent="0.25">
      <c r="C3675" s="115"/>
      <c r="R3675" s="116"/>
      <c r="S3675" s="117"/>
    </row>
    <row r="3676" spans="3:19" x14ac:dyDescent="0.25">
      <c r="C3676" s="115"/>
      <c r="R3676" s="116"/>
      <c r="S3676" s="117"/>
    </row>
    <row r="3677" spans="3:19" x14ac:dyDescent="0.25">
      <c r="C3677" s="115"/>
      <c r="R3677" s="116"/>
      <c r="S3677" s="117"/>
    </row>
    <row r="3678" spans="3:19" x14ac:dyDescent="0.25">
      <c r="C3678" s="115"/>
      <c r="R3678" s="116"/>
      <c r="S3678" s="117"/>
    </row>
    <row r="3679" spans="3:19" x14ac:dyDescent="0.25">
      <c r="C3679" s="115"/>
      <c r="R3679" s="116"/>
      <c r="S3679" s="117"/>
    </row>
    <row r="3680" spans="3:19" x14ac:dyDescent="0.25">
      <c r="C3680" s="115"/>
      <c r="R3680" s="116"/>
      <c r="S3680" s="117"/>
    </row>
    <row r="3681" spans="3:19" x14ac:dyDescent="0.25">
      <c r="C3681" s="115"/>
      <c r="R3681" s="116"/>
      <c r="S3681" s="117"/>
    </row>
    <row r="3682" spans="3:19" x14ac:dyDescent="0.25">
      <c r="C3682" s="115"/>
      <c r="R3682" s="116"/>
      <c r="S3682" s="117"/>
    </row>
    <row r="3683" spans="3:19" x14ac:dyDescent="0.25">
      <c r="C3683" s="115"/>
      <c r="R3683" s="116"/>
      <c r="S3683" s="117"/>
    </row>
    <row r="3684" spans="3:19" x14ac:dyDescent="0.25">
      <c r="C3684" s="115"/>
      <c r="R3684" s="116"/>
      <c r="S3684" s="117"/>
    </row>
    <row r="3685" spans="3:19" x14ac:dyDescent="0.25">
      <c r="C3685" s="115"/>
      <c r="R3685" s="116"/>
      <c r="S3685" s="117"/>
    </row>
    <row r="3686" spans="3:19" x14ac:dyDescent="0.25">
      <c r="C3686" s="115"/>
      <c r="R3686" s="116"/>
      <c r="S3686" s="117"/>
    </row>
    <row r="3687" spans="3:19" x14ac:dyDescent="0.25">
      <c r="C3687" s="115"/>
      <c r="R3687" s="116"/>
      <c r="S3687" s="117"/>
    </row>
    <row r="3688" spans="3:19" x14ac:dyDescent="0.25">
      <c r="C3688" s="115"/>
      <c r="R3688" s="116"/>
      <c r="S3688" s="117"/>
    </row>
    <row r="3689" spans="3:19" x14ac:dyDescent="0.25">
      <c r="C3689" s="115"/>
      <c r="R3689" s="116"/>
      <c r="S3689" s="117"/>
    </row>
    <row r="3690" spans="3:19" x14ac:dyDescent="0.25">
      <c r="C3690" s="115"/>
      <c r="R3690" s="116"/>
      <c r="S3690" s="117"/>
    </row>
    <row r="3691" spans="3:19" x14ac:dyDescent="0.25">
      <c r="C3691" s="115"/>
      <c r="R3691" s="116"/>
      <c r="S3691" s="117"/>
    </row>
    <row r="3692" spans="3:19" x14ac:dyDescent="0.25">
      <c r="C3692" s="115"/>
      <c r="R3692" s="116"/>
      <c r="S3692" s="117"/>
    </row>
    <row r="3693" spans="3:19" x14ac:dyDescent="0.25">
      <c r="C3693" s="115"/>
      <c r="R3693" s="116"/>
      <c r="S3693" s="117"/>
    </row>
    <row r="3694" spans="3:19" x14ac:dyDescent="0.25">
      <c r="C3694" s="115"/>
      <c r="R3694" s="116"/>
      <c r="S3694" s="117"/>
    </row>
    <row r="3695" spans="3:19" x14ac:dyDescent="0.25">
      <c r="C3695" s="115"/>
      <c r="R3695" s="116"/>
      <c r="S3695" s="117"/>
    </row>
    <row r="3696" spans="3:19" x14ac:dyDescent="0.25">
      <c r="C3696" s="115"/>
      <c r="R3696" s="116"/>
      <c r="S3696" s="117"/>
    </row>
    <row r="3697" spans="3:19" x14ac:dyDescent="0.25">
      <c r="C3697" s="115"/>
      <c r="R3697" s="116"/>
      <c r="S3697" s="117"/>
    </row>
    <row r="3698" spans="3:19" x14ac:dyDescent="0.25">
      <c r="C3698" s="115"/>
      <c r="R3698" s="116"/>
      <c r="S3698" s="117"/>
    </row>
    <row r="3699" spans="3:19" x14ac:dyDescent="0.25">
      <c r="C3699" s="115"/>
      <c r="R3699" s="116"/>
      <c r="S3699" s="117"/>
    </row>
    <row r="3700" spans="3:19" x14ac:dyDescent="0.25">
      <c r="C3700" s="115"/>
      <c r="R3700" s="116"/>
      <c r="S3700" s="117"/>
    </row>
    <row r="3701" spans="3:19" x14ac:dyDescent="0.25">
      <c r="C3701" s="115"/>
      <c r="R3701" s="116"/>
      <c r="S3701" s="117"/>
    </row>
    <row r="3702" spans="3:19" x14ac:dyDescent="0.25">
      <c r="C3702" s="115"/>
      <c r="R3702" s="116"/>
      <c r="S3702" s="117"/>
    </row>
    <row r="3703" spans="3:19" x14ac:dyDescent="0.25">
      <c r="C3703" s="115"/>
      <c r="R3703" s="116"/>
      <c r="S3703" s="117"/>
    </row>
    <row r="3704" spans="3:19" x14ac:dyDescent="0.25">
      <c r="C3704" s="115"/>
      <c r="R3704" s="116"/>
      <c r="S3704" s="117"/>
    </row>
    <row r="3705" spans="3:19" x14ac:dyDescent="0.25">
      <c r="C3705" s="115"/>
      <c r="R3705" s="116"/>
      <c r="S3705" s="117"/>
    </row>
    <row r="3706" spans="3:19" x14ac:dyDescent="0.25">
      <c r="C3706" s="115"/>
      <c r="R3706" s="116"/>
      <c r="S3706" s="117"/>
    </row>
    <row r="3707" spans="3:19" x14ac:dyDescent="0.25">
      <c r="C3707" s="115"/>
      <c r="R3707" s="116"/>
      <c r="S3707" s="117"/>
    </row>
    <row r="3708" spans="3:19" x14ac:dyDescent="0.25">
      <c r="C3708" s="115"/>
      <c r="R3708" s="116"/>
      <c r="S3708" s="117"/>
    </row>
    <row r="3709" spans="3:19" x14ac:dyDescent="0.25">
      <c r="C3709" s="115"/>
      <c r="R3709" s="116"/>
      <c r="S3709" s="117"/>
    </row>
    <row r="3710" spans="3:19" x14ac:dyDescent="0.25">
      <c r="C3710" s="115"/>
      <c r="R3710" s="116"/>
      <c r="S3710" s="117"/>
    </row>
    <row r="3711" spans="3:19" x14ac:dyDescent="0.25">
      <c r="C3711" s="115"/>
      <c r="R3711" s="116"/>
      <c r="S3711" s="117"/>
    </row>
    <row r="3712" spans="3:19" x14ac:dyDescent="0.25">
      <c r="C3712" s="115"/>
      <c r="R3712" s="116"/>
      <c r="S3712" s="117"/>
    </row>
    <row r="3713" spans="3:19" x14ac:dyDescent="0.25">
      <c r="C3713" s="115"/>
      <c r="R3713" s="116"/>
      <c r="S3713" s="117"/>
    </row>
    <row r="3714" spans="3:19" x14ac:dyDescent="0.25">
      <c r="C3714" s="115"/>
      <c r="R3714" s="116"/>
      <c r="S3714" s="117"/>
    </row>
    <row r="3715" spans="3:19" x14ac:dyDescent="0.25">
      <c r="C3715" s="115"/>
      <c r="R3715" s="116"/>
      <c r="S3715" s="117"/>
    </row>
    <row r="3716" spans="3:19" x14ac:dyDescent="0.25">
      <c r="C3716" s="115"/>
      <c r="R3716" s="116"/>
      <c r="S3716" s="117"/>
    </row>
    <row r="3717" spans="3:19" x14ac:dyDescent="0.25">
      <c r="C3717" s="115"/>
      <c r="R3717" s="116"/>
      <c r="S3717" s="117"/>
    </row>
    <row r="3718" spans="3:19" x14ac:dyDescent="0.25">
      <c r="C3718" s="115"/>
      <c r="R3718" s="116"/>
      <c r="S3718" s="117"/>
    </row>
    <row r="3719" spans="3:19" x14ac:dyDescent="0.25">
      <c r="C3719" s="115"/>
      <c r="R3719" s="116"/>
      <c r="S3719" s="117"/>
    </row>
    <row r="3720" spans="3:19" x14ac:dyDescent="0.25">
      <c r="C3720" s="115"/>
      <c r="R3720" s="116"/>
      <c r="S3720" s="117"/>
    </row>
    <row r="3721" spans="3:19" x14ac:dyDescent="0.25">
      <c r="C3721" s="115"/>
      <c r="R3721" s="116"/>
      <c r="S3721" s="117"/>
    </row>
    <row r="3722" spans="3:19" x14ac:dyDescent="0.25">
      <c r="C3722" s="115"/>
      <c r="R3722" s="116"/>
      <c r="S3722" s="117"/>
    </row>
    <row r="3723" spans="3:19" x14ac:dyDescent="0.25">
      <c r="C3723" s="115"/>
      <c r="R3723" s="116"/>
      <c r="S3723" s="117"/>
    </row>
    <row r="3724" spans="3:19" x14ac:dyDescent="0.25">
      <c r="C3724" s="115"/>
      <c r="R3724" s="116"/>
      <c r="S3724" s="117"/>
    </row>
    <row r="3725" spans="3:19" x14ac:dyDescent="0.25">
      <c r="C3725" s="115"/>
      <c r="R3725" s="116"/>
      <c r="S3725" s="117"/>
    </row>
    <row r="3726" spans="3:19" x14ac:dyDescent="0.25">
      <c r="C3726" s="115"/>
      <c r="R3726" s="116"/>
      <c r="S3726" s="117"/>
    </row>
    <row r="3727" spans="3:19" x14ac:dyDescent="0.25">
      <c r="C3727" s="115"/>
      <c r="R3727" s="116"/>
      <c r="S3727" s="117"/>
    </row>
    <row r="3728" spans="3:19" x14ac:dyDescent="0.25">
      <c r="C3728" s="115"/>
      <c r="R3728" s="116"/>
      <c r="S3728" s="117"/>
    </row>
    <row r="3729" spans="3:19" x14ac:dyDescent="0.25">
      <c r="C3729" s="115"/>
      <c r="R3729" s="116"/>
      <c r="S3729" s="117"/>
    </row>
    <row r="3730" spans="3:19" x14ac:dyDescent="0.25">
      <c r="C3730" s="115"/>
      <c r="R3730" s="116"/>
      <c r="S3730" s="117"/>
    </row>
    <row r="3731" spans="3:19" x14ac:dyDescent="0.25">
      <c r="C3731" s="115"/>
      <c r="R3731" s="116"/>
      <c r="S3731" s="117"/>
    </row>
    <row r="3732" spans="3:19" x14ac:dyDescent="0.25">
      <c r="C3732" s="115"/>
      <c r="R3732" s="116"/>
      <c r="S3732" s="117"/>
    </row>
    <row r="3733" spans="3:19" x14ac:dyDescent="0.25">
      <c r="C3733" s="115"/>
      <c r="R3733" s="116"/>
      <c r="S3733" s="117"/>
    </row>
    <row r="3734" spans="3:19" x14ac:dyDescent="0.25">
      <c r="C3734" s="115"/>
      <c r="R3734" s="116"/>
      <c r="S3734" s="117"/>
    </row>
    <row r="3735" spans="3:19" x14ac:dyDescent="0.25">
      <c r="C3735" s="115"/>
      <c r="R3735" s="116"/>
      <c r="S3735" s="117"/>
    </row>
    <row r="3736" spans="3:19" x14ac:dyDescent="0.25">
      <c r="C3736" s="115"/>
      <c r="R3736" s="116"/>
      <c r="S3736" s="117"/>
    </row>
    <row r="3737" spans="3:19" x14ac:dyDescent="0.25">
      <c r="C3737" s="115"/>
      <c r="R3737" s="116"/>
      <c r="S3737" s="117"/>
    </row>
    <row r="3738" spans="3:19" x14ac:dyDescent="0.25">
      <c r="C3738" s="115"/>
      <c r="R3738" s="116"/>
      <c r="S3738" s="117"/>
    </row>
    <row r="3739" spans="3:19" x14ac:dyDescent="0.25">
      <c r="C3739" s="115"/>
      <c r="R3739" s="116"/>
      <c r="S3739" s="117"/>
    </row>
    <row r="3740" spans="3:19" x14ac:dyDescent="0.25">
      <c r="C3740" s="115"/>
      <c r="R3740" s="116"/>
      <c r="S3740" s="117"/>
    </row>
    <row r="3741" spans="3:19" x14ac:dyDescent="0.25">
      <c r="C3741" s="115"/>
      <c r="R3741" s="116"/>
      <c r="S3741" s="117"/>
    </row>
    <row r="3742" spans="3:19" x14ac:dyDescent="0.25">
      <c r="C3742" s="115"/>
      <c r="R3742" s="116"/>
      <c r="S3742" s="117"/>
    </row>
    <row r="3743" spans="3:19" x14ac:dyDescent="0.25">
      <c r="C3743" s="115"/>
      <c r="R3743" s="116"/>
      <c r="S3743" s="117"/>
    </row>
    <row r="3744" spans="3:19" x14ac:dyDescent="0.25">
      <c r="C3744" s="115"/>
      <c r="R3744" s="116"/>
      <c r="S3744" s="117"/>
    </row>
    <row r="3745" spans="3:19" x14ac:dyDescent="0.25">
      <c r="C3745" s="115"/>
      <c r="R3745" s="116"/>
      <c r="S3745" s="117"/>
    </row>
    <row r="3746" spans="3:19" x14ac:dyDescent="0.25">
      <c r="C3746" s="115"/>
      <c r="R3746" s="116"/>
      <c r="S3746" s="117"/>
    </row>
    <row r="3747" spans="3:19" x14ac:dyDescent="0.25">
      <c r="C3747" s="115"/>
      <c r="R3747" s="116"/>
      <c r="S3747" s="117"/>
    </row>
    <row r="3748" spans="3:19" x14ac:dyDescent="0.25">
      <c r="C3748" s="115"/>
      <c r="R3748" s="116"/>
      <c r="S3748" s="117"/>
    </row>
    <row r="3749" spans="3:19" x14ac:dyDescent="0.25">
      <c r="C3749" s="115"/>
      <c r="R3749" s="116"/>
      <c r="S3749" s="117"/>
    </row>
    <row r="3750" spans="3:19" x14ac:dyDescent="0.25">
      <c r="C3750" s="115"/>
      <c r="R3750" s="116"/>
      <c r="S3750" s="117"/>
    </row>
    <row r="3751" spans="3:19" x14ac:dyDescent="0.25">
      <c r="C3751" s="115"/>
      <c r="R3751" s="116"/>
      <c r="S3751" s="117"/>
    </row>
    <row r="3752" spans="3:19" x14ac:dyDescent="0.25">
      <c r="C3752" s="115"/>
      <c r="R3752" s="116"/>
      <c r="S3752" s="117"/>
    </row>
    <row r="3753" spans="3:19" x14ac:dyDescent="0.25">
      <c r="C3753" s="115"/>
      <c r="R3753" s="116"/>
      <c r="S3753" s="117"/>
    </row>
    <row r="3754" spans="3:19" x14ac:dyDescent="0.25">
      <c r="C3754" s="115"/>
      <c r="R3754" s="116"/>
      <c r="S3754" s="117"/>
    </row>
    <row r="3755" spans="3:19" x14ac:dyDescent="0.25">
      <c r="C3755" s="115"/>
      <c r="R3755" s="116"/>
      <c r="S3755" s="117"/>
    </row>
    <row r="3756" spans="3:19" x14ac:dyDescent="0.25">
      <c r="C3756" s="115"/>
      <c r="R3756" s="116"/>
      <c r="S3756" s="117"/>
    </row>
    <row r="3757" spans="3:19" x14ac:dyDescent="0.25">
      <c r="C3757" s="115"/>
      <c r="R3757" s="116"/>
      <c r="S3757" s="117"/>
    </row>
    <row r="3758" spans="3:19" x14ac:dyDescent="0.25">
      <c r="C3758" s="115"/>
      <c r="R3758" s="116"/>
      <c r="S3758" s="117"/>
    </row>
    <row r="3759" spans="3:19" x14ac:dyDescent="0.25">
      <c r="C3759" s="115"/>
      <c r="R3759" s="116"/>
      <c r="S3759" s="117"/>
    </row>
    <row r="3760" spans="3:19" x14ac:dyDescent="0.25">
      <c r="C3760" s="115"/>
      <c r="R3760" s="116"/>
      <c r="S3760" s="117"/>
    </row>
    <row r="3761" spans="3:19" x14ac:dyDescent="0.25">
      <c r="C3761" s="115"/>
      <c r="R3761" s="116"/>
      <c r="S3761" s="117"/>
    </row>
    <row r="3762" spans="3:19" x14ac:dyDescent="0.25">
      <c r="C3762" s="115"/>
      <c r="R3762" s="116"/>
      <c r="S3762" s="117"/>
    </row>
    <row r="3763" spans="3:19" x14ac:dyDescent="0.25">
      <c r="C3763" s="115"/>
      <c r="R3763" s="116"/>
      <c r="S3763" s="117"/>
    </row>
    <row r="3764" spans="3:19" x14ac:dyDescent="0.25">
      <c r="C3764" s="115"/>
      <c r="R3764" s="116"/>
      <c r="S3764" s="117"/>
    </row>
    <row r="3765" spans="3:19" x14ac:dyDescent="0.25">
      <c r="C3765" s="115"/>
      <c r="R3765" s="116"/>
      <c r="S3765" s="117"/>
    </row>
    <row r="3766" spans="3:19" x14ac:dyDescent="0.25">
      <c r="C3766" s="115"/>
      <c r="R3766" s="116"/>
      <c r="S3766" s="117"/>
    </row>
    <row r="3767" spans="3:19" x14ac:dyDescent="0.25">
      <c r="C3767" s="115"/>
      <c r="R3767" s="116"/>
      <c r="S3767" s="117"/>
    </row>
    <row r="3768" spans="3:19" x14ac:dyDescent="0.25">
      <c r="C3768" s="115"/>
      <c r="R3768" s="116"/>
      <c r="S3768" s="117"/>
    </row>
    <row r="3769" spans="3:19" x14ac:dyDescent="0.25">
      <c r="C3769" s="115"/>
      <c r="R3769" s="116"/>
      <c r="S3769" s="117"/>
    </row>
    <row r="3770" spans="3:19" x14ac:dyDescent="0.25">
      <c r="C3770" s="115"/>
      <c r="R3770" s="116"/>
      <c r="S3770" s="117"/>
    </row>
    <row r="3771" spans="3:19" x14ac:dyDescent="0.25">
      <c r="C3771" s="115"/>
      <c r="R3771" s="116"/>
      <c r="S3771" s="117"/>
    </row>
    <row r="3772" spans="3:19" x14ac:dyDescent="0.25">
      <c r="C3772" s="115"/>
      <c r="R3772" s="116"/>
      <c r="S3772" s="117"/>
    </row>
    <row r="3773" spans="3:19" x14ac:dyDescent="0.25">
      <c r="C3773" s="115"/>
      <c r="R3773" s="116"/>
      <c r="S3773" s="117"/>
    </row>
    <row r="3774" spans="3:19" x14ac:dyDescent="0.25">
      <c r="C3774" s="115"/>
      <c r="R3774" s="116"/>
      <c r="S3774" s="117"/>
    </row>
    <row r="3775" spans="3:19" x14ac:dyDescent="0.25">
      <c r="C3775" s="115"/>
      <c r="R3775" s="116"/>
      <c r="S3775" s="117"/>
    </row>
    <row r="3776" spans="3:19" x14ac:dyDescent="0.25">
      <c r="C3776" s="115"/>
      <c r="R3776" s="116"/>
      <c r="S3776" s="117"/>
    </row>
    <row r="3777" spans="3:19" x14ac:dyDescent="0.25">
      <c r="C3777" s="115"/>
      <c r="R3777" s="116"/>
      <c r="S3777" s="117"/>
    </row>
    <row r="3778" spans="3:19" x14ac:dyDescent="0.25">
      <c r="C3778" s="115"/>
      <c r="R3778" s="116"/>
      <c r="S3778" s="117"/>
    </row>
    <row r="3779" spans="3:19" x14ac:dyDescent="0.25">
      <c r="C3779" s="115"/>
      <c r="R3779" s="116"/>
      <c r="S3779" s="117"/>
    </row>
    <row r="3780" spans="3:19" x14ac:dyDescent="0.25">
      <c r="C3780" s="115"/>
      <c r="R3780" s="116"/>
      <c r="S3780" s="117"/>
    </row>
    <row r="3781" spans="3:19" x14ac:dyDescent="0.25">
      <c r="C3781" s="115"/>
      <c r="R3781" s="116"/>
      <c r="S3781" s="117"/>
    </row>
    <row r="3782" spans="3:19" x14ac:dyDescent="0.25">
      <c r="C3782" s="115"/>
      <c r="R3782" s="116"/>
      <c r="S3782" s="117"/>
    </row>
    <row r="3783" spans="3:19" x14ac:dyDescent="0.25">
      <c r="C3783" s="115"/>
      <c r="R3783" s="116"/>
      <c r="S3783" s="117"/>
    </row>
    <row r="3784" spans="3:19" x14ac:dyDescent="0.25">
      <c r="C3784" s="115"/>
      <c r="R3784" s="116"/>
      <c r="S3784" s="117"/>
    </row>
    <row r="3785" spans="3:19" x14ac:dyDescent="0.25">
      <c r="C3785" s="115"/>
      <c r="R3785" s="116"/>
      <c r="S3785" s="117"/>
    </row>
    <row r="3786" spans="3:19" x14ac:dyDescent="0.25">
      <c r="C3786" s="115"/>
      <c r="R3786" s="116"/>
      <c r="S3786" s="117"/>
    </row>
    <row r="3787" spans="3:19" x14ac:dyDescent="0.25">
      <c r="C3787" s="115"/>
      <c r="R3787" s="116"/>
      <c r="S3787" s="117"/>
    </row>
    <row r="3788" spans="3:19" x14ac:dyDescent="0.25">
      <c r="C3788" s="115"/>
      <c r="R3788" s="116"/>
      <c r="S3788" s="117"/>
    </row>
    <row r="3789" spans="3:19" x14ac:dyDescent="0.25">
      <c r="C3789" s="115"/>
      <c r="R3789" s="116"/>
      <c r="S3789" s="117"/>
    </row>
    <row r="3790" spans="3:19" x14ac:dyDescent="0.25">
      <c r="C3790" s="115"/>
      <c r="R3790" s="116"/>
      <c r="S3790" s="117"/>
    </row>
    <row r="3791" spans="3:19" x14ac:dyDescent="0.25">
      <c r="C3791" s="115"/>
      <c r="R3791" s="116"/>
      <c r="S3791" s="117"/>
    </row>
    <row r="3792" spans="3:19" x14ac:dyDescent="0.25">
      <c r="C3792" s="115"/>
      <c r="R3792" s="116"/>
      <c r="S3792" s="117"/>
    </row>
    <row r="3793" spans="3:19" x14ac:dyDescent="0.25">
      <c r="C3793" s="115"/>
      <c r="R3793" s="116"/>
      <c r="S3793" s="117"/>
    </row>
    <row r="3794" spans="3:19" x14ac:dyDescent="0.25">
      <c r="C3794" s="115"/>
      <c r="R3794" s="116"/>
      <c r="S3794" s="117"/>
    </row>
    <row r="3795" spans="3:19" x14ac:dyDescent="0.25">
      <c r="C3795" s="115"/>
      <c r="R3795" s="116"/>
      <c r="S3795" s="117"/>
    </row>
    <row r="3796" spans="3:19" x14ac:dyDescent="0.25">
      <c r="C3796" s="115"/>
      <c r="R3796" s="116"/>
      <c r="S3796" s="117"/>
    </row>
    <row r="3797" spans="3:19" x14ac:dyDescent="0.25">
      <c r="C3797" s="115"/>
      <c r="R3797" s="116"/>
      <c r="S3797" s="117"/>
    </row>
    <row r="3798" spans="3:19" x14ac:dyDescent="0.25">
      <c r="C3798" s="115"/>
      <c r="R3798" s="116"/>
      <c r="S3798" s="117"/>
    </row>
    <row r="3799" spans="3:19" x14ac:dyDescent="0.25">
      <c r="C3799" s="115"/>
      <c r="R3799" s="116"/>
      <c r="S3799" s="117"/>
    </row>
    <row r="3800" spans="3:19" x14ac:dyDescent="0.25">
      <c r="C3800" s="115"/>
      <c r="R3800" s="116"/>
      <c r="S3800" s="117"/>
    </row>
    <row r="3801" spans="3:19" x14ac:dyDescent="0.25">
      <c r="C3801" s="115"/>
      <c r="R3801" s="116"/>
      <c r="S3801" s="117"/>
    </row>
    <row r="3802" spans="3:19" x14ac:dyDescent="0.25">
      <c r="C3802" s="115"/>
      <c r="R3802" s="116"/>
      <c r="S3802" s="117"/>
    </row>
    <row r="3803" spans="3:19" x14ac:dyDescent="0.25">
      <c r="C3803" s="115"/>
      <c r="R3803" s="116"/>
      <c r="S3803" s="117"/>
    </row>
    <row r="3804" spans="3:19" x14ac:dyDescent="0.25">
      <c r="C3804" s="115"/>
      <c r="R3804" s="116"/>
      <c r="S3804" s="117"/>
    </row>
    <row r="3805" spans="3:19" x14ac:dyDescent="0.25">
      <c r="C3805" s="115"/>
      <c r="R3805" s="116"/>
      <c r="S3805" s="117"/>
    </row>
    <row r="3806" spans="3:19" x14ac:dyDescent="0.25">
      <c r="C3806" s="115"/>
      <c r="R3806" s="116"/>
      <c r="S3806" s="117"/>
    </row>
    <row r="3807" spans="3:19" x14ac:dyDescent="0.25">
      <c r="C3807" s="115"/>
      <c r="R3807" s="116"/>
      <c r="S3807" s="117"/>
    </row>
    <row r="3808" spans="3:19" x14ac:dyDescent="0.25">
      <c r="C3808" s="115"/>
      <c r="R3808" s="116"/>
      <c r="S3808" s="117"/>
    </row>
    <row r="3809" spans="3:19" x14ac:dyDescent="0.25">
      <c r="C3809" s="115"/>
      <c r="R3809" s="116"/>
      <c r="S3809" s="117"/>
    </row>
    <row r="3810" spans="3:19" x14ac:dyDescent="0.25">
      <c r="C3810" s="115"/>
      <c r="R3810" s="116"/>
      <c r="S3810" s="117"/>
    </row>
    <row r="3811" spans="3:19" x14ac:dyDescent="0.25">
      <c r="C3811" s="115"/>
      <c r="R3811" s="116"/>
      <c r="S3811" s="117"/>
    </row>
    <row r="3812" spans="3:19" x14ac:dyDescent="0.25">
      <c r="C3812" s="115"/>
      <c r="R3812" s="116"/>
      <c r="S3812" s="117"/>
    </row>
    <row r="3813" spans="3:19" x14ac:dyDescent="0.25">
      <c r="C3813" s="115"/>
      <c r="R3813" s="116"/>
      <c r="S3813" s="117"/>
    </row>
    <row r="3814" spans="3:19" x14ac:dyDescent="0.25">
      <c r="C3814" s="115"/>
      <c r="R3814" s="116"/>
      <c r="S3814" s="117"/>
    </row>
    <row r="3815" spans="3:19" x14ac:dyDescent="0.25">
      <c r="C3815" s="115"/>
      <c r="R3815" s="116"/>
      <c r="S3815" s="117"/>
    </row>
    <row r="3816" spans="3:19" x14ac:dyDescent="0.25">
      <c r="C3816" s="115"/>
      <c r="R3816" s="116"/>
      <c r="S3816" s="117"/>
    </row>
    <row r="3817" spans="3:19" x14ac:dyDescent="0.25">
      <c r="C3817" s="115"/>
      <c r="R3817" s="116"/>
      <c r="S3817" s="117"/>
    </row>
    <row r="3818" spans="3:19" x14ac:dyDescent="0.25">
      <c r="C3818" s="115"/>
      <c r="R3818" s="116"/>
      <c r="S3818" s="117"/>
    </row>
    <row r="3819" spans="3:19" x14ac:dyDescent="0.25">
      <c r="C3819" s="115"/>
      <c r="R3819" s="116"/>
      <c r="S3819" s="117"/>
    </row>
    <row r="3820" spans="3:19" x14ac:dyDescent="0.25">
      <c r="C3820" s="115"/>
      <c r="R3820" s="116"/>
      <c r="S3820" s="117"/>
    </row>
    <row r="3821" spans="3:19" x14ac:dyDescent="0.25">
      <c r="C3821" s="115"/>
      <c r="R3821" s="116"/>
      <c r="S3821" s="117"/>
    </row>
    <row r="3822" spans="3:19" x14ac:dyDescent="0.25">
      <c r="C3822" s="115"/>
      <c r="R3822" s="116"/>
      <c r="S3822" s="117"/>
    </row>
    <row r="3823" spans="3:19" x14ac:dyDescent="0.25">
      <c r="C3823" s="115"/>
      <c r="R3823" s="116"/>
      <c r="S3823" s="117"/>
    </row>
    <row r="3824" spans="3:19" x14ac:dyDescent="0.25">
      <c r="C3824" s="115"/>
      <c r="R3824" s="116"/>
      <c r="S3824" s="117"/>
    </row>
    <row r="3825" spans="3:19" x14ac:dyDescent="0.25">
      <c r="C3825" s="115"/>
      <c r="R3825" s="116"/>
      <c r="S3825" s="117"/>
    </row>
    <row r="3826" spans="3:19" x14ac:dyDescent="0.25">
      <c r="C3826" s="115"/>
      <c r="R3826" s="116"/>
      <c r="S3826" s="117"/>
    </row>
    <row r="3827" spans="3:19" x14ac:dyDescent="0.25">
      <c r="C3827" s="115"/>
      <c r="R3827" s="116"/>
      <c r="S3827" s="117"/>
    </row>
    <row r="3828" spans="3:19" x14ac:dyDescent="0.25">
      <c r="C3828" s="115"/>
      <c r="R3828" s="116"/>
      <c r="S3828" s="117"/>
    </row>
    <row r="3829" spans="3:19" x14ac:dyDescent="0.25">
      <c r="C3829" s="115"/>
      <c r="R3829" s="116"/>
      <c r="S3829" s="117"/>
    </row>
    <row r="3830" spans="3:19" x14ac:dyDescent="0.25">
      <c r="C3830" s="115"/>
      <c r="R3830" s="116"/>
      <c r="S3830" s="117"/>
    </row>
    <row r="3831" spans="3:19" x14ac:dyDescent="0.25">
      <c r="C3831" s="115"/>
      <c r="R3831" s="116"/>
      <c r="S3831" s="117"/>
    </row>
    <row r="3832" spans="3:19" x14ac:dyDescent="0.25">
      <c r="C3832" s="115"/>
      <c r="R3832" s="116"/>
      <c r="S3832" s="117"/>
    </row>
    <row r="3833" spans="3:19" x14ac:dyDescent="0.25">
      <c r="C3833" s="115"/>
      <c r="R3833" s="116"/>
      <c r="S3833" s="117"/>
    </row>
    <row r="3834" spans="3:19" x14ac:dyDescent="0.25">
      <c r="C3834" s="115"/>
      <c r="R3834" s="116"/>
      <c r="S3834" s="117"/>
    </row>
    <row r="3835" spans="3:19" x14ac:dyDescent="0.25">
      <c r="C3835" s="115"/>
      <c r="R3835" s="116"/>
      <c r="S3835" s="117"/>
    </row>
    <row r="3836" spans="3:19" x14ac:dyDescent="0.25">
      <c r="C3836" s="115"/>
      <c r="R3836" s="116"/>
      <c r="S3836" s="117"/>
    </row>
    <row r="3837" spans="3:19" x14ac:dyDescent="0.25">
      <c r="C3837" s="115"/>
      <c r="R3837" s="116"/>
      <c r="S3837" s="117"/>
    </row>
    <row r="3838" spans="3:19" x14ac:dyDescent="0.25">
      <c r="C3838" s="115"/>
      <c r="R3838" s="116"/>
      <c r="S3838" s="117"/>
    </row>
    <row r="3839" spans="3:19" x14ac:dyDescent="0.25">
      <c r="C3839" s="115"/>
      <c r="R3839" s="116"/>
      <c r="S3839" s="117"/>
    </row>
    <row r="3840" spans="3:19" x14ac:dyDescent="0.25">
      <c r="C3840" s="115"/>
      <c r="R3840" s="116"/>
      <c r="S3840" s="117"/>
    </row>
    <row r="3841" spans="3:19" x14ac:dyDescent="0.25">
      <c r="C3841" s="115"/>
      <c r="R3841" s="116"/>
      <c r="S3841" s="117"/>
    </row>
    <row r="3842" spans="3:19" x14ac:dyDescent="0.25">
      <c r="C3842" s="115"/>
      <c r="R3842" s="116"/>
      <c r="S3842" s="117"/>
    </row>
    <row r="3843" spans="3:19" x14ac:dyDescent="0.25">
      <c r="C3843" s="115"/>
      <c r="R3843" s="116"/>
      <c r="S3843" s="117"/>
    </row>
    <row r="3844" spans="3:19" x14ac:dyDescent="0.25">
      <c r="C3844" s="115"/>
      <c r="R3844" s="116"/>
      <c r="S3844" s="117"/>
    </row>
    <row r="3845" spans="3:19" x14ac:dyDescent="0.25">
      <c r="C3845" s="115"/>
      <c r="R3845" s="116"/>
      <c r="S3845" s="117"/>
    </row>
    <row r="3846" spans="3:19" x14ac:dyDescent="0.25">
      <c r="C3846" s="115"/>
      <c r="R3846" s="116"/>
      <c r="S3846" s="117"/>
    </row>
    <row r="3847" spans="3:19" x14ac:dyDescent="0.25">
      <c r="C3847" s="115"/>
      <c r="R3847" s="116"/>
      <c r="S3847" s="117"/>
    </row>
    <row r="3848" spans="3:19" x14ac:dyDescent="0.25">
      <c r="C3848" s="115"/>
      <c r="R3848" s="116"/>
      <c r="S3848" s="117"/>
    </row>
    <row r="3849" spans="3:19" x14ac:dyDescent="0.25">
      <c r="C3849" s="115"/>
      <c r="R3849" s="116"/>
      <c r="S3849" s="117"/>
    </row>
    <row r="3850" spans="3:19" x14ac:dyDescent="0.25">
      <c r="C3850" s="115"/>
      <c r="R3850" s="116"/>
      <c r="S3850" s="117"/>
    </row>
    <row r="3851" spans="3:19" x14ac:dyDescent="0.25">
      <c r="C3851" s="115"/>
      <c r="R3851" s="116"/>
      <c r="S3851" s="117"/>
    </row>
    <row r="3852" spans="3:19" x14ac:dyDescent="0.25">
      <c r="C3852" s="115"/>
      <c r="R3852" s="116"/>
      <c r="S3852" s="117"/>
    </row>
    <row r="3853" spans="3:19" x14ac:dyDescent="0.25">
      <c r="C3853" s="115"/>
      <c r="R3853" s="116"/>
      <c r="S3853" s="117"/>
    </row>
    <row r="3854" spans="3:19" x14ac:dyDescent="0.25">
      <c r="C3854" s="115"/>
      <c r="R3854" s="116"/>
      <c r="S3854" s="117"/>
    </row>
    <row r="3855" spans="3:19" x14ac:dyDescent="0.25">
      <c r="C3855" s="115"/>
      <c r="R3855" s="116"/>
      <c r="S3855" s="117"/>
    </row>
    <row r="3856" spans="3:19" x14ac:dyDescent="0.25">
      <c r="C3856" s="115"/>
      <c r="R3856" s="116"/>
      <c r="S3856" s="117"/>
    </row>
    <row r="3857" spans="3:19" x14ac:dyDescent="0.25">
      <c r="C3857" s="115"/>
      <c r="R3857" s="116"/>
      <c r="S3857" s="117"/>
    </row>
    <row r="3858" spans="3:19" x14ac:dyDescent="0.25">
      <c r="C3858" s="115"/>
      <c r="R3858" s="116"/>
      <c r="S3858" s="117"/>
    </row>
    <row r="3859" spans="3:19" x14ac:dyDescent="0.25">
      <c r="C3859" s="115"/>
      <c r="R3859" s="116"/>
      <c r="S3859" s="117"/>
    </row>
    <row r="3860" spans="3:19" x14ac:dyDescent="0.25">
      <c r="C3860" s="115"/>
      <c r="R3860" s="116"/>
      <c r="S3860" s="117"/>
    </row>
    <row r="3861" spans="3:19" x14ac:dyDescent="0.25">
      <c r="C3861" s="115"/>
      <c r="R3861" s="116"/>
      <c r="S3861" s="117"/>
    </row>
    <row r="3862" spans="3:19" x14ac:dyDescent="0.25">
      <c r="C3862" s="115"/>
      <c r="R3862" s="116"/>
      <c r="S3862" s="117"/>
    </row>
    <row r="3863" spans="3:19" x14ac:dyDescent="0.25">
      <c r="C3863" s="115"/>
      <c r="R3863" s="116"/>
      <c r="S3863" s="117"/>
    </row>
    <row r="3864" spans="3:19" x14ac:dyDescent="0.25">
      <c r="C3864" s="115"/>
      <c r="R3864" s="116"/>
      <c r="S3864" s="117"/>
    </row>
    <row r="3865" spans="3:19" x14ac:dyDescent="0.25">
      <c r="C3865" s="115"/>
      <c r="R3865" s="116"/>
      <c r="S3865" s="117"/>
    </row>
    <row r="3866" spans="3:19" x14ac:dyDescent="0.25">
      <c r="C3866" s="115"/>
      <c r="R3866" s="116"/>
      <c r="S3866" s="117"/>
    </row>
    <row r="3867" spans="3:19" x14ac:dyDescent="0.25">
      <c r="C3867" s="115"/>
      <c r="R3867" s="116"/>
      <c r="S3867" s="117"/>
    </row>
    <row r="3868" spans="3:19" x14ac:dyDescent="0.25">
      <c r="C3868" s="115"/>
      <c r="R3868" s="116"/>
      <c r="S3868" s="117"/>
    </row>
    <row r="3869" spans="3:19" x14ac:dyDescent="0.25">
      <c r="C3869" s="115"/>
      <c r="R3869" s="116"/>
      <c r="S3869" s="117"/>
    </row>
    <row r="3870" spans="3:19" x14ac:dyDescent="0.25">
      <c r="C3870" s="115"/>
      <c r="R3870" s="116"/>
      <c r="S3870" s="117"/>
    </row>
    <row r="3871" spans="3:19" x14ac:dyDescent="0.25">
      <c r="C3871" s="115"/>
      <c r="R3871" s="116"/>
      <c r="S3871" s="117"/>
    </row>
    <row r="3872" spans="3:19" x14ac:dyDescent="0.25">
      <c r="C3872" s="115"/>
      <c r="R3872" s="116"/>
      <c r="S3872" s="117"/>
    </row>
    <row r="3873" spans="3:19" x14ac:dyDescent="0.25">
      <c r="C3873" s="115"/>
      <c r="R3873" s="116"/>
      <c r="S3873" s="117"/>
    </row>
    <row r="3874" spans="3:19" x14ac:dyDescent="0.25">
      <c r="C3874" s="115"/>
      <c r="R3874" s="116"/>
      <c r="S3874" s="117"/>
    </row>
    <row r="3875" spans="3:19" x14ac:dyDescent="0.25">
      <c r="C3875" s="115"/>
      <c r="R3875" s="116"/>
      <c r="S3875" s="117"/>
    </row>
    <row r="3876" spans="3:19" x14ac:dyDescent="0.25">
      <c r="C3876" s="115"/>
      <c r="R3876" s="116"/>
      <c r="S3876" s="117"/>
    </row>
    <row r="3877" spans="3:19" x14ac:dyDescent="0.25">
      <c r="C3877" s="115"/>
      <c r="R3877" s="116"/>
      <c r="S3877" s="117"/>
    </row>
    <row r="3878" spans="3:19" x14ac:dyDescent="0.25">
      <c r="C3878" s="115"/>
      <c r="R3878" s="116"/>
      <c r="S3878" s="117"/>
    </row>
    <row r="3879" spans="3:19" x14ac:dyDescent="0.25">
      <c r="C3879" s="115"/>
      <c r="R3879" s="116"/>
      <c r="S3879" s="117"/>
    </row>
    <row r="3880" spans="3:19" x14ac:dyDescent="0.25">
      <c r="C3880" s="115"/>
      <c r="R3880" s="116"/>
      <c r="S3880" s="117"/>
    </row>
    <row r="3881" spans="3:19" x14ac:dyDescent="0.25">
      <c r="C3881" s="115"/>
      <c r="R3881" s="116"/>
      <c r="S3881" s="117"/>
    </row>
    <row r="3882" spans="3:19" x14ac:dyDescent="0.25">
      <c r="C3882" s="115"/>
      <c r="R3882" s="116"/>
      <c r="S3882" s="117"/>
    </row>
    <row r="3883" spans="3:19" x14ac:dyDescent="0.25">
      <c r="C3883" s="115"/>
      <c r="R3883" s="116"/>
      <c r="S3883" s="117"/>
    </row>
    <row r="3884" spans="3:19" x14ac:dyDescent="0.25">
      <c r="C3884" s="115"/>
      <c r="R3884" s="116"/>
      <c r="S3884" s="117"/>
    </row>
    <row r="3885" spans="3:19" x14ac:dyDescent="0.25">
      <c r="C3885" s="115"/>
      <c r="R3885" s="116"/>
      <c r="S3885" s="117"/>
    </row>
    <row r="3886" spans="3:19" x14ac:dyDescent="0.25">
      <c r="C3886" s="115"/>
      <c r="R3886" s="116"/>
      <c r="S3886" s="117"/>
    </row>
    <row r="3887" spans="3:19" x14ac:dyDescent="0.25">
      <c r="C3887" s="115"/>
      <c r="R3887" s="116"/>
      <c r="S3887" s="117"/>
    </row>
    <row r="3888" spans="3:19" x14ac:dyDescent="0.25">
      <c r="C3888" s="115"/>
      <c r="R3888" s="116"/>
      <c r="S3888" s="117"/>
    </row>
    <row r="3889" spans="3:19" x14ac:dyDescent="0.25">
      <c r="C3889" s="115"/>
      <c r="R3889" s="116"/>
      <c r="S3889" s="117"/>
    </row>
    <row r="3890" spans="3:19" x14ac:dyDescent="0.25">
      <c r="C3890" s="115"/>
      <c r="R3890" s="116"/>
      <c r="S3890" s="117"/>
    </row>
    <row r="3891" spans="3:19" x14ac:dyDescent="0.25">
      <c r="C3891" s="115"/>
      <c r="R3891" s="116"/>
      <c r="S3891" s="117"/>
    </row>
    <row r="3892" spans="3:19" x14ac:dyDescent="0.25">
      <c r="C3892" s="115"/>
      <c r="R3892" s="116"/>
      <c r="S3892" s="117"/>
    </row>
    <row r="3893" spans="3:19" x14ac:dyDescent="0.25">
      <c r="C3893" s="115"/>
      <c r="R3893" s="116"/>
      <c r="S3893" s="117"/>
    </row>
    <row r="3894" spans="3:19" x14ac:dyDescent="0.25">
      <c r="C3894" s="115"/>
      <c r="R3894" s="116"/>
      <c r="S3894" s="117"/>
    </row>
    <row r="3895" spans="3:19" x14ac:dyDescent="0.25">
      <c r="C3895" s="115"/>
      <c r="R3895" s="116"/>
      <c r="S3895" s="117"/>
    </row>
    <row r="3896" spans="3:19" x14ac:dyDescent="0.25">
      <c r="C3896" s="115"/>
      <c r="R3896" s="116"/>
      <c r="S3896" s="117"/>
    </row>
    <row r="3897" spans="3:19" x14ac:dyDescent="0.25">
      <c r="C3897" s="115"/>
      <c r="R3897" s="116"/>
      <c r="S3897" s="117"/>
    </row>
    <row r="3898" spans="3:19" x14ac:dyDescent="0.25">
      <c r="C3898" s="115"/>
      <c r="R3898" s="116"/>
      <c r="S3898" s="117"/>
    </row>
    <row r="3899" spans="3:19" x14ac:dyDescent="0.25">
      <c r="C3899" s="115"/>
      <c r="R3899" s="116"/>
      <c r="S3899" s="117"/>
    </row>
    <row r="3900" spans="3:19" x14ac:dyDescent="0.25">
      <c r="C3900" s="115"/>
      <c r="R3900" s="116"/>
      <c r="S3900" s="117"/>
    </row>
    <row r="3901" spans="3:19" x14ac:dyDescent="0.25">
      <c r="C3901" s="115"/>
      <c r="R3901" s="116"/>
      <c r="S3901" s="117"/>
    </row>
    <row r="3902" spans="3:19" x14ac:dyDescent="0.25">
      <c r="C3902" s="115"/>
      <c r="R3902" s="116"/>
      <c r="S3902" s="117"/>
    </row>
    <row r="3903" spans="3:19" x14ac:dyDescent="0.25">
      <c r="C3903" s="115"/>
      <c r="R3903" s="116"/>
      <c r="S3903" s="117"/>
    </row>
    <row r="3904" spans="3:19" x14ac:dyDescent="0.25">
      <c r="C3904" s="115"/>
      <c r="R3904" s="116"/>
      <c r="S3904" s="117"/>
    </row>
    <row r="3905" spans="3:19" x14ac:dyDescent="0.25">
      <c r="C3905" s="115"/>
      <c r="R3905" s="116"/>
      <c r="S3905" s="117"/>
    </row>
    <row r="3906" spans="3:19" x14ac:dyDescent="0.25">
      <c r="C3906" s="115"/>
      <c r="R3906" s="116"/>
      <c r="S3906" s="117"/>
    </row>
    <row r="3907" spans="3:19" x14ac:dyDescent="0.25">
      <c r="C3907" s="115"/>
      <c r="R3907" s="116"/>
      <c r="S3907" s="117"/>
    </row>
    <row r="3908" spans="3:19" x14ac:dyDescent="0.25">
      <c r="C3908" s="115"/>
      <c r="R3908" s="116"/>
      <c r="S3908" s="117"/>
    </row>
    <row r="3909" spans="3:19" x14ac:dyDescent="0.25">
      <c r="C3909" s="115"/>
      <c r="R3909" s="116"/>
      <c r="S3909" s="117"/>
    </row>
    <row r="3910" spans="3:19" x14ac:dyDescent="0.25">
      <c r="C3910" s="115"/>
      <c r="R3910" s="116"/>
      <c r="S3910" s="117"/>
    </row>
    <row r="3911" spans="3:19" x14ac:dyDescent="0.25">
      <c r="C3911" s="115"/>
      <c r="R3911" s="116"/>
      <c r="S3911" s="117"/>
    </row>
    <row r="3912" spans="3:19" x14ac:dyDescent="0.25">
      <c r="C3912" s="115"/>
      <c r="R3912" s="116"/>
      <c r="S3912" s="117"/>
    </row>
    <row r="3913" spans="3:19" x14ac:dyDescent="0.25">
      <c r="C3913" s="115"/>
      <c r="R3913" s="116"/>
      <c r="S3913" s="117"/>
    </row>
    <row r="3914" spans="3:19" x14ac:dyDescent="0.25">
      <c r="C3914" s="115"/>
      <c r="R3914" s="116"/>
      <c r="S3914" s="117"/>
    </row>
    <row r="3915" spans="3:19" x14ac:dyDescent="0.25">
      <c r="C3915" s="115"/>
      <c r="R3915" s="116"/>
      <c r="S3915" s="117"/>
    </row>
    <row r="3916" spans="3:19" x14ac:dyDescent="0.25">
      <c r="C3916" s="115"/>
      <c r="R3916" s="116"/>
      <c r="S3916" s="117"/>
    </row>
    <row r="3917" spans="3:19" x14ac:dyDescent="0.25">
      <c r="C3917" s="115"/>
      <c r="R3917" s="116"/>
      <c r="S3917" s="117"/>
    </row>
    <row r="3918" spans="3:19" x14ac:dyDescent="0.25">
      <c r="C3918" s="115"/>
      <c r="R3918" s="116"/>
      <c r="S3918" s="117"/>
    </row>
    <row r="3919" spans="3:19" x14ac:dyDescent="0.25">
      <c r="C3919" s="115"/>
      <c r="R3919" s="116"/>
      <c r="S3919" s="117"/>
    </row>
    <row r="3920" spans="3:19" x14ac:dyDescent="0.25">
      <c r="C3920" s="115"/>
      <c r="R3920" s="116"/>
      <c r="S3920" s="117"/>
    </row>
    <row r="3921" spans="3:19" x14ac:dyDescent="0.25">
      <c r="C3921" s="115"/>
      <c r="R3921" s="116"/>
      <c r="S3921" s="117"/>
    </row>
    <row r="3922" spans="3:19" x14ac:dyDescent="0.25">
      <c r="C3922" s="115"/>
      <c r="R3922" s="116"/>
      <c r="S3922" s="117"/>
    </row>
    <row r="3923" spans="3:19" x14ac:dyDescent="0.25">
      <c r="C3923" s="115"/>
      <c r="R3923" s="116"/>
      <c r="S3923" s="117"/>
    </row>
    <row r="3924" spans="3:19" x14ac:dyDescent="0.25">
      <c r="C3924" s="115"/>
      <c r="R3924" s="116"/>
      <c r="S3924" s="117"/>
    </row>
    <row r="3925" spans="3:19" x14ac:dyDescent="0.25">
      <c r="C3925" s="115"/>
      <c r="R3925" s="116"/>
      <c r="S3925" s="117"/>
    </row>
    <row r="3926" spans="3:19" x14ac:dyDescent="0.25">
      <c r="C3926" s="115"/>
      <c r="R3926" s="116"/>
      <c r="S3926" s="117"/>
    </row>
    <row r="3927" spans="3:19" x14ac:dyDescent="0.25">
      <c r="C3927" s="115"/>
      <c r="R3927" s="116"/>
      <c r="S3927" s="117"/>
    </row>
    <row r="3928" spans="3:19" x14ac:dyDescent="0.25">
      <c r="C3928" s="115"/>
      <c r="R3928" s="116"/>
      <c r="S3928" s="117"/>
    </row>
    <row r="3929" spans="3:19" x14ac:dyDescent="0.25">
      <c r="C3929" s="115"/>
      <c r="R3929" s="116"/>
      <c r="S3929" s="117"/>
    </row>
    <row r="3930" spans="3:19" x14ac:dyDescent="0.25">
      <c r="C3930" s="115"/>
      <c r="R3930" s="116"/>
      <c r="S3930" s="117"/>
    </row>
    <row r="3931" spans="3:19" x14ac:dyDescent="0.25">
      <c r="C3931" s="115"/>
      <c r="R3931" s="116"/>
      <c r="S3931" s="117"/>
    </row>
    <row r="3932" spans="3:19" x14ac:dyDescent="0.25">
      <c r="C3932" s="115"/>
      <c r="R3932" s="116"/>
      <c r="S3932" s="117"/>
    </row>
    <row r="3933" spans="3:19" x14ac:dyDescent="0.25">
      <c r="C3933" s="115"/>
      <c r="R3933" s="116"/>
      <c r="S3933" s="117"/>
    </row>
    <row r="3934" spans="3:19" x14ac:dyDescent="0.25">
      <c r="C3934" s="115"/>
      <c r="R3934" s="116"/>
      <c r="S3934" s="117"/>
    </row>
    <row r="3935" spans="3:19" x14ac:dyDescent="0.25">
      <c r="C3935" s="115"/>
      <c r="R3935" s="116"/>
      <c r="S3935" s="117"/>
    </row>
    <row r="3936" spans="3:19" x14ac:dyDescent="0.25">
      <c r="C3936" s="115"/>
      <c r="R3936" s="116"/>
      <c r="S3936" s="117"/>
    </row>
    <row r="3937" spans="3:19" x14ac:dyDescent="0.25">
      <c r="C3937" s="115"/>
      <c r="R3937" s="116"/>
      <c r="S3937" s="117"/>
    </row>
    <row r="3938" spans="3:19" x14ac:dyDescent="0.25">
      <c r="C3938" s="115"/>
      <c r="R3938" s="116"/>
      <c r="S3938" s="117"/>
    </row>
    <row r="3939" spans="3:19" x14ac:dyDescent="0.25">
      <c r="C3939" s="115"/>
      <c r="R3939" s="116"/>
      <c r="S3939" s="117"/>
    </row>
    <row r="3940" spans="3:19" x14ac:dyDescent="0.25">
      <c r="C3940" s="115"/>
      <c r="R3940" s="116"/>
      <c r="S3940" s="117"/>
    </row>
    <row r="3941" spans="3:19" x14ac:dyDescent="0.25">
      <c r="C3941" s="115"/>
      <c r="R3941" s="116"/>
      <c r="S3941" s="117"/>
    </row>
    <row r="3942" spans="3:19" x14ac:dyDescent="0.25">
      <c r="C3942" s="115"/>
      <c r="R3942" s="116"/>
      <c r="S3942" s="117"/>
    </row>
    <row r="3943" spans="3:19" x14ac:dyDescent="0.25">
      <c r="C3943" s="115"/>
      <c r="R3943" s="116"/>
      <c r="S3943" s="117"/>
    </row>
    <row r="3944" spans="3:19" x14ac:dyDescent="0.25">
      <c r="C3944" s="115"/>
      <c r="R3944" s="116"/>
      <c r="S3944" s="117"/>
    </row>
    <row r="3945" spans="3:19" x14ac:dyDescent="0.25">
      <c r="C3945" s="115"/>
      <c r="R3945" s="116"/>
      <c r="S3945" s="117"/>
    </row>
    <row r="3946" spans="3:19" x14ac:dyDescent="0.25">
      <c r="C3946" s="115"/>
      <c r="R3946" s="116"/>
      <c r="S3946" s="117"/>
    </row>
    <row r="3947" spans="3:19" x14ac:dyDescent="0.25">
      <c r="C3947" s="115"/>
      <c r="R3947" s="116"/>
      <c r="S3947" s="117"/>
    </row>
    <row r="3948" spans="3:19" x14ac:dyDescent="0.25">
      <c r="C3948" s="115"/>
      <c r="R3948" s="116"/>
      <c r="S3948" s="117"/>
    </row>
    <row r="3949" spans="3:19" x14ac:dyDescent="0.25">
      <c r="C3949" s="115"/>
      <c r="R3949" s="116"/>
      <c r="S3949" s="117"/>
    </row>
    <row r="3950" spans="3:19" x14ac:dyDescent="0.25">
      <c r="C3950" s="115"/>
      <c r="R3950" s="116"/>
      <c r="S3950" s="117"/>
    </row>
    <row r="3951" spans="3:19" x14ac:dyDescent="0.25">
      <c r="C3951" s="115"/>
      <c r="R3951" s="116"/>
      <c r="S3951" s="117"/>
    </row>
    <row r="3952" spans="3:19" x14ac:dyDescent="0.25">
      <c r="C3952" s="115"/>
      <c r="R3952" s="116"/>
      <c r="S3952" s="117"/>
    </row>
    <row r="3953" spans="3:19" x14ac:dyDescent="0.25">
      <c r="C3953" s="115"/>
      <c r="R3953" s="116"/>
      <c r="S3953" s="117"/>
    </row>
    <row r="3954" spans="3:19" x14ac:dyDescent="0.25">
      <c r="C3954" s="115"/>
      <c r="R3954" s="116"/>
      <c r="S3954" s="117"/>
    </row>
    <row r="3955" spans="3:19" x14ac:dyDescent="0.25">
      <c r="C3955" s="115"/>
      <c r="R3955" s="116"/>
      <c r="S3955" s="117"/>
    </row>
    <row r="3956" spans="3:19" x14ac:dyDescent="0.25">
      <c r="C3956" s="115"/>
      <c r="R3956" s="116"/>
      <c r="S3956" s="117"/>
    </row>
    <row r="3957" spans="3:19" x14ac:dyDescent="0.25">
      <c r="C3957" s="115"/>
      <c r="R3957" s="116"/>
      <c r="S3957" s="117"/>
    </row>
    <row r="3958" spans="3:19" x14ac:dyDescent="0.25">
      <c r="C3958" s="115"/>
      <c r="R3958" s="116"/>
      <c r="S3958" s="117"/>
    </row>
    <row r="3959" spans="3:19" x14ac:dyDescent="0.25">
      <c r="C3959" s="115"/>
      <c r="R3959" s="116"/>
      <c r="S3959" s="117"/>
    </row>
    <row r="3960" spans="3:19" x14ac:dyDescent="0.25">
      <c r="C3960" s="115"/>
      <c r="R3960" s="116"/>
      <c r="S3960" s="117"/>
    </row>
    <row r="3961" spans="3:19" x14ac:dyDescent="0.25">
      <c r="C3961" s="115"/>
      <c r="R3961" s="116"/>
      <c r="S3961" s="117"/>
    </row>
    <row r="3962" spans="3:19" x14ac:dyDescent="0.25">
      <c r="C3962" s="115"/>
      <c r="R3962" s="116"/>
      <c r="S3962" s="117"/>
    </row>
    <row r="3963" spans="3:19" x14ac:dyDescent="0.25">
      <c r="C3963" s="115"/>
      <c r="R3963" s="116"/>
      <c r="S3963" s="117"/>
    </row>
    <row r="3964" spans="3:19" x14ac:dyDescent="0.25">
      <c r="C3964" s="115"/>
      <c r="R3964" s="116"/>
      <c r="S3964" s="117"/>
    </row>
    <row r="3965" spans="3:19" x14ac:dyDescent="0.25">
      <c r="C3965" s="115"/>
      <c r="R3965" s="116"/>
      <c r="S3965" s="117"/>
    </row>
    <row r="3966" spans="3:19" x14ac:dyDescent="0.25">
      <c r="C3966" s="115"/>
      <c r="R3966" s="116"/>
      <c r="S3966" s="117"/>
    </row>
    <row r="3967" spans="3:19" x14ac:dyDescent="0.25">
      <c r="C3967" s="115"/>
      <c r="R3967" s="116"/>
      <c r="S3967" s="117"/>
    </row>
    <row r="3968" spans="3:19" x14ac:dyDescent="0.25">
      <c r="C3968" s="115"/>
      <c r="R3968" s="116"/>
      <c r="S3968" s="117"/>
    </row>
    <row r="3969" spans="3:19" x14ac:dyDescent="0.25">
      <c r="C3969" s="115"/>
      <c r="R3969" s="116"/>
      <c r="S3969" s="117"/>
    </row>
    <row r="3970" spans="3:19" x14ac:dyDescent="0.25">
      <c r="C3970" s="115"/>
      <c r="R3970" s="116"/>
      <c r="S3970" s="117"/>
    </row>
    <row r="3971" spans="3:19" x14ac:dyDescent="0.25">
      <c r="C3971" s="115"/>
      <c r="R3971" s="116"/>
      <c r="S3971" s="117"/>
    </row>
    <row r="3972" spans="3:19" x14ac:dyDescent="0.25">
      <c r="C3972" s="115"/>
      <c r="R3972" s="116"/>
      <c r="S3972" s="117"/>
    </row>
    <row r="3973" spans="3:19" x14ac:dyDescent="0.25">
      <c r="C3973" s="115"/>
      <c r="R3973" s="116"/>
      <c r="S3973" s="117"/>
    </row>
    <row r="3974" spans="3:19" x14ac:dyDescent="0.25">
      <c r="C3974" s="115"/>
      <c r="R3974" s="116"/>
      <c r="S3974" s="117"/>
    </row>
    <row r="3975" spans="3:19" x14ac:dyDescent="0.25">
      <c r="C3975" s="115"/>
      <c r="R3975" s="116"/>
      <c r="S3975" s="117"/>
    </row>
    <row r="3976" spans="3:19" x14ac:dyDescent="0.25">
      <c r="C3976" s="115"/>
      <c r="R3976" s="116"/>
      <c r="S3976" s="117"/>
    </row>
    <row r="3977" spans="3:19" x14ac:dyDescent="0.25">
      <c r="C3977" s="115"/>
      <c r="R3977" s="116"/>
      <c r="S3977" s="117"/>
    </row>
    <row r="3978" spans="3:19" x14ac:dyDescent="0.25">
      <c r="C3978" s="115"/>
      <c r="R3978" s="116"/>
      <c r="S3978" s="117"/>
    </row>
    <row r="3979" spans="3:19" x14ac:dyDescent="0.25">
      <c r="C3979" s="115"/>
      <c r="R3979" s="116"/>
      <c r="S3979" s="117"/>
    </row>
    <row r="3980" spans="3:19" x14ac:dyDescent="0.25">
      <c r="C3980" s="115"/>
      <c r="R3980" s="116"/>
      <c r="S3980" s="117"/>
    </row>
    <row r="3981" spans="3:19" x14ac:dyDescent="0.25">
      <c r="C3981" s="115"/>
      <c r="R3981" s="116"/>
      <c r="S3981" s="117"/>
    </row>
    <row r="3982" spans="3:19" x14ac:dyDescent="0.25">
      <c r="C3982" s="115"/>
      <c r="R3982" s="116"/>
      <c r="S3982" s="117"/>
    </row>
    <row r="3983" spans="3:19" x14ac:dyDescent="0.25">
      <c r="C3983" s="115"/>
      <c r="R3983" s="116"/>
      <c r="S3983" s="117"/>
    </row>
    <row r="3984" spans="3:19" x14ac:dyDescent="0.25">
      <c r="C3984" s="115"/>
      <c r="R3984" s="116"/>
      <c r="S3984" s="117"/>
    </row>
    <row r="3985" spans="3:19" x14ac:dyDescent="0.25">
      <c r="C3985" s="115"/>
      <c r="R3985" s="116"/>
      <c r="S3985" s="117"/>
    </row>
    <row r="3986" spans="3:19" x14ac:dyDescent="0.25">
      <c r="C3986" s="115"/>
      <c r="R3986" s="116"/>
      <c r="S3986" s="117"/>
    </row>
    <row r="3987" spans="3:19" x14ac:dyDescent="0.25">
      <c r="C3987" s="115"/>
      <c r="R3987" s="116"/>
      <c r="S3987" s="117"/>
    </row>
    <row r="3988" spans="3:19" x14ac:dyDescent="0.25">
      <c r="C3988" s="115"/>
      <c r="R3988" s="116"/>
      <c r="S3988" s="117"/>
    </row>
    <row r="3989" spans="3:19" x14ac:dyDescent="0.25">
      <c r="C3989" s="115"/>
      <c r="R3989" s="116"/>
      <c r="S3989" s="117"/>
    </row>
    <row r="3990" spans="3:19" x14ac:dyDescent="0.25">
      <c r="C3990" s="115"/>
      <c r="R3990" s="116"/>
      <c r="S3990" s="117"/>
    </row>
    <row r="3991" spans="3:19" x14ac:dyDescent="0.25">
      <c r="C3991" s="115"/>
      <c r="R3991" s="116"/>
      <c r="S3991" s="117"/>
    </row>
    <row r="3992" spans="3:19" x14ac:dyDescent="0.25">
      <c r="C3992" s="115"/>
      <c r="R3992" s="116"/>
      <c r="S3992" s="117"/>
    </row>
    <row r="3993" spans="3:19" x14ac:dyDescent="0.25">
      <c r="C3993" s="115"/>
      <c r="R3993" s="116"/>
      <c r="S3993" s="117"/>
    </row>
    <row r="3994" spans="3:19" x14ac:dyDescent="0.25">
      <c r="C3994" s="115"/>
      <c r="R3994" s="116"/>
      <c r="S3994" s="117"/>
    </row>
    <row r="3995" spans="3:19" x14ac:dyDescent="0.25">
      <c r="C3995" s="115"/>
      <c r="R3995" s="116"/>
      <c r="S3995" s="117"/>
    </row>
    <row r="3996" spans="3:19" x14ac:dyDescent="0.25">
      <c r="C3996" s="115"/>
      <c r="R3996" s="116"/>
      <c r="S3996" s="117"/>
    </row>
    <row r="3997" spans="3:19" x14ac:dyDescent="0.25">
      <c r="C3997" s="115"/>
      <c r="R3997" s="116"/>
      <c r="S3997" s="117"/>
    </row>
    <row r="3998" spans="3:19" x14ac:dyDescent="0.25">
      <c r="C3998" s="115"/>
      <c r="R3998" s="116"/>
      <c r="S3998" s="117"/>
    </row>
    <row r="3999" spans="3:19" x14ac:dyDescent="0.25">
      <c r="C3999" s="115"/>
      <c r="R3999" s="116"/>
      <c r="S3999" s="117"/>
    </row>
    <row r="4000" spans="3:19" x14ac:dyDescent="0.25">
      <c r="C4000" s="115"/>
      <c r="R4000" s="116"/>
      <c r="S4000" s="117"/>
    </row>
    <row r="4001" spans="3:19" x14ac:dyDescent="0.25">
      <c r="C4001" s="115"/>
      <c r="R4001" s="116"/>
      <c r="S4001" s="117"/>
    </row>
    <row r="4002" spans="3:19" x14ac:dyDescent="0.25">
      <c r="C4002" s="115"/>
      <c r="R4002" s="116"/>
      <c r="S4002" s="117"/>
    </row>
    <row r="4003" spans="3:19" x14ac:dyDescent="0.25">
      <c r="C4003" s="115"/>
      <c r="R4003" s="116"/>
      <c r="S4003" s="117"/>
    </row>
    <row r="4004" spans="3:19" x14ac:dyDescent="0.25">
      <c r="C4004" s="115"/>
      <c r="R4004" s="116"/>
      <c r="S4004" s="117"/>
    </row>
    <row r="4005" spans="3:19" x14ac:dyDescent="0.25">
      <c r="C4005" s="115"/>
      <c r="R4005" s="116"/>
      <c r="S4005" s="117"/>
    </row>
    <row r="4006" spans="3:19" x14ac:dyDescent="0.25">
      <c r="C4006" s="115"/>
      <c r="R4006" s="116"/>
      <c r="S4006" s="117"/>
    </row>
    <row r="4007" spans="3:19" x14ac:dyDescent="0.25">
      <c r="C4007" s="115"/>
      <c r="R4007" s="116"/>
      <c r="S4007" s="117"/>
    </row>
    <row r="4008" spans="3:19" x14ac:dyDescent="0.25">
      <c r="C4008" s="115"/>
      <c r="R4008" s="116"/>
      <c r="S4008" s="117"/>
    </row>
    <row r="4009" spans="3:19" x14ac:dyDescent="0.25">
      <c r="C4009" s="115"/>
      <c r="R4009" s="116"/>
      <c r="S4009" s="117"/>
    </row>
    <row r="4010" spans="3:19" x14ac:dyDescent="0.25">
      <c r="C4010" s="115"/>
      <c r="R4010" s="116"/>
      <c r="S4010" s="117"/>
    </row>
    <row r="4011" spans="3:19" x14ac:dyDescent="0.25">
      <c r="C4011" s="115"/>
      <c r="R4011" s="116"/>
      <c r="S4011" s="117"/>
    </row>
    <row r="4012" spans="3:19" x14ac:dyDescent="0.25">
      <c r="C4012" s="115"/>
      <c r="R4012" s="116"/>
      <c r="S4012" s="117"/>
    </row>
    <row r="4013" spans="3:19" x14ac:dyDescent="0.25">
      <c r="C4013" s="115"/>
      <c r="R4013" s="116"/>
      <c r="S4013" s="117"/>
    </row>
    <row r="4014" spans="3:19" x14ac:dyDescent="0.25">
      <c r="C4014" s="115"/>
      <c r="R4014" s="116"/>
      <c r="S4014" s="117"/>
    </row>
    <row r="4015" spans="3:19" x14ac:dyDescent="0.25">
      <c r="C4015" s="115"/>
      <c r="R4015" s="116"/>
      <c r="S4015" s="117"/>
    </row>
    <row r="4016" spans="3:19" x14ac:dyDescent="0.25">
      <c r="C4016" s="115"/>
      <c r="R4016" s="116"/>
      <c r="S4016" s="117"/>
    </row>
    <row r="4017" spans="3:19" x14ac:dyDescent="0.25">
      <c r="C4017" s="115"/>
      <c r="R4017" s="116"/>
      <c r="S4017" s="117"/>
    </row>
    <row r="4018" spans="3:19" x14ac:dyDescent="0.25">
      <c r="C4018" s="115"/>
      <c r="R4018" s="116"/>
      <c r="S4018" s="117"/>
    </row>
    <row r="4019" spans="3:19" x14ac:dyDescent="0.25">
      <c r="C4019" s="115"/>
      <c r="R4019" s="116"/>
      <c r="S4019" s="117"/>
    </row>
    <row r="4020" spans="3:19" x14ac:dyDescent="0.25">
      <c r="C4020" s="115"/>
      <c r="R4020" s="116"/>
      <c r="S4020" s="117"/>
    </row>
    <row r="4021" spans="3:19" x14ac:dyDescent="0.25">
      <c r="C4021" s="115"/>
      <c r="R4021" s="116"/>
      <c r="S4021" s="117"/>
    </row>
    <row r="4022" spans="3:19" x14ac:dyDescent="0.25">
      <c r="C4022" s="115"/>
      <c r="R4022" s="116"/>
      <c r="S4022" s="117"/>
    </row>
    <row r="4023" spans="3:19" x14ac:dyDescent="0.25">
      <c r="C4023" s="115"/>
      <c r="R4023" s="116"/>
      <c r="S4023" s="117"/>
    </row>
    <row r="4024" spans="3:19" x14ac:dyDescent="0.25">
      <c r="C4024" s="115"/>
      <c r="R4024" s="116"/>
      <c r="S4024" s="117"/>
    </row>
    <row r="4025" spans="3:19" x14ac:dyDescent="0.25">
      <c r="C4025" s="115"/>
      <c r="R4025" s="116"/>
      <c r="S4025" s="117"/>
    </row>
    <row r="4026" spans="3:19" x14ac:dyDescent="0.25">
      <c r="C4026" s="115"/>
      <c r="R4026" s="116"/>
      <c r="S4026" s="117"/>
    </row>
    <row r="4027" spans="3:19" x14ac:dyDescent="0.25">
      <c r="C4027" s="115"/>
      <c r="R4027" s="116"/>
      <c r="S4027" s="117"/>
    </row>
    <row r="4028" spans="3:19" x14ac:dyDescent="0.25">
      <c r="C4028" s="115"/>
      <c r="R4028" s="116"/>
      <c r="S4028" s="117"/>
    </row>
    <row r="4029" spans="3:19" x14ac:dyDescent="0.25">
      <c r="C4029" s="115"/>
      <c r="R4029" s="116"/>
      <c r="S4029" s="117"/>
    </row>
    <row r="4030" spans="3:19" x14ac:dyDescent="0.25">
      <c r="C4030" s="115"/>
      <c r="R4030" s="116"/>
      <c r="S4030" s="117"/>
    </row>
    <row r="4031" spans="3:19" x14ac:dyDescent="0.25">
      <c r="C4031" s="115"/>
      <c r="R4031" s="116"/>
      <c r="S4031" s="117"/>
    </row>
    <row r="4032" spans="3:19" x14ac:dyDescent="0.25">
      <c r="C4032" s="115"/>
      <c r="R4032" s="116"/>
      <c r="S4032" s="117"/>
    </row>
    <row r="4033" spans="3:19" x14ac:dyDescent="0.25">
      <c r="C4033" s="115"/>
      <c r="R4033" s="116"/>
      <c r="S4033" s="117"/>
    </row>
    <row r="4034" spans="3:19" x14ac:dyDescent="0.25">
      <c r="C4034" s="115"/>
      <c r="R4034" s="116"/>
      <c r="S4034" s="117"/>
    </row>
    <row r="4035" spans="3:19" x14ac:dyDescent="0.25">
      <c r="C4035" s="115"/>
      <c r="R4035" s="116"/>
      <c r="S4035" s="117"/>
    </row>
    <row r="4036" spans="3:19" x14ac:dyDescent="0.25">
      <c r="C4036" s="115"/>
      <c r="R4036" s="116"/>
      <c r="S4036" s="117"/>
    </row>
    <row r="4037" spans="3:19" x14ac:dyDescent="0.25">
      <c r="C4037" s="115"/>
      <c r="R4037" s="116"/>
      <c r="S4037" s="117"/>
    </row>
    <row r="4038" spans="3:19" x14ac:dyDescent="0.25">
      <c r="C4038" s="115"/>
      <c r="R4038" s="116"/>
      <c r="S4038" s="117"/>
    </row>
    <row r="4039" spans="3:19" x14ac:dyDescent="0.25">
      <c r="C4039" s="115"/>
      <c r="R4039" s="116"/>
      <c r="S4039" s="117"/>
    </row>
    <row r="4040" spans="3:19" x14ac:dyDescent="0.25">
      <c r="C4040" s="115"/>
      <c r="R4040" s="116"/>
      <c r="S4040" s="117"/>
    </row>
    <row r="4041" spans="3:19" x14ac:dyDescent="0.25">
      <c r="C4041" s="115"/>
      <c r="R4041" s="116"/>
      <c r="S4041" s="117"/>
    </row>
    <row r="4042" spans="3:19" x14ac:dyDescent="0.25">
      <c r="C4042" s="115"/>
      <c r="R4042" s="116"/>
      <c r="S4042" s="117"/>
    </row>
    <row r="4043" spans="3:19" x14ac:dyDescent="0.25">
      <c r="C4043" s="115"/>
      <c r="R4043" s="116"/>
      <c r="S4043" s="117"/>
    </row>
    <row r="4044" spans="3:19" x14ac:dyDescent="0.25">
      <c r="C4044" s="115"/>
      <c r="R4044" s="116"/>
      <c r="S4044" s="117"/>
    </row>
    <row r="4045" spans="3:19" x14ac:dyDescent="0.25">
      <c r="C4045" s="115"/>
      <c r="R4045" s="116"/>
      <c r="S4045" s="117"/>
    </row>
    <row r="4046" spans="3:19" x14ac:dyDescent="0.25">
      <c r="C4046" s="115"/>
      <c r="R4046" s="116"/>
      <c r="S4046" s="117"/>
    </row>
    <row r="4047" spans="3:19" x14ac:dyDescent="0.25">
      <c r="C4047" s="115"/>
      <c r="R4047" s="116"/>
      <c r="S4047" s="117"/>
    </row>
    <row r="4048" spans="3:19" x14ac:dyDescent="0.25">
      <c r="C4048" s="115"/>
      <c r="R4048" s="116"/>
      <c r="S4048" s="117"/>
    </row>
    <row r="4049" spans="3:19" x14ac:dyDescent="0.25">
      <c r="C4049" s="115"/>
      <c r="R4049" s="116"/>
      <c r="S4049" s="117"/>
    </row>
    <row r="4050" spans="3:19" x14ac:dyDescent="0.25">
      <c r="C4050" s="115"/>
      <c r="R4050" s="116"/>
      <c r="S4050" s="117"/>
    </row>
    <row r="4051" spans="3:19" x14ac:dyDescent="0.25">
      <c r="C4051" s="115"/>
      <c r="R4051" s="116"/>
      <c r="S4051" s="117"/>
    </row>
    <row r="4052" spans="3:19" x14ac:dyDescent="0.25">
      <c r="C4052" s="115"/>
      <c r="R4052" s="116"/>
      <c r="S4052" s="117"/>
    </row>
    <row r="4053" spans="3:19" x14ac:dyDescent="0.25">
      <c r="C4053" s="115"/>
      <c r="R4053" s="116"/>
      <c r="S4053" s="117"/>
    </row>
    <row r="4054" spans="3:19" x14ac:dyDescent="0.25">
      <c r="C4054" s="115"/>
      <c r="R4054" s="116"/>
      <c r="S4054" s="117"/>
    </row>
    <row r="4055" spans="3:19" x14ac:dyDescent="0.25">
      <c r="C4055" s="115"/>
      <c r="R4055" s="116"/>
      <c r="S4055" s="117"/>
    </row>
    <row r="4056" spans="3:19" x14ac:dyDescent="0.25">
      <c r="C4056" s="115"/>
      <c r="R4056" s="116"/>
      <c r="S4056" s="117"/>
    </row>
    <row r="4057" spans="3:19" x14ac:dyDescent="0.25">
      <c r="C4057" s="115"/>
      <c r="R4057" s="116"/>
      <c r="S4057" s="117"/>
    </row>
    <row r="4058" spans="3:19" x14ac:dyDescent="0.25">
      <c r="C4058" s="115"/>
      <c r="R4058" s="116"/>
      <c r="S4058" s="117"/>
    </row>
    <row r="4059" spans="3:19" x14ac:dyDescent="0.25">
      <c r="C4059" s="115"/>
      <c r="R4059" s="116"/>
      <c r="S4059" s="117"/>
    </row>
    <row r="4060" spans="3:19" x14ac:dyDescent="0.25">
      <c r="C4060" s="115"/>
      <c r="R4060" s="116"/>
      <c r="S4060" s="117"/>
    </row>
    <row r="4061" spans="3:19" x14ac:dyDescent="0.25">
      <c r="C4061" s="115"/>
      <c r="R4061" s="116"/>
      <c r="S4061" s="117"/>
    </row>
    <row r="4062" spans="3:19" x14ac:dyDescent="0.25">
      <c r="C4062" s="115"/>
      <c r="R4062" s="116"/>
      <c r="S4062" s="117"/>
    </row>
    <row r="4063" spans="3:19" x14ac:dyDescent="0.25">
      <c r="C4063" s="115"/>
      <c r="R4063" s="116"/>
      <c r="S4063" s="117"/>
    </row>
    <row r="4064" spans="3:19" x14ac:dyDescent="0.25">
      <c r="C4064" s="115"/>
      <c r="R4064" s="116"/>
      <c r="S4064" s="117"/>
    </row>
    <row r="4065" spans="3:19" x14ac:dyDescent="0.25">
      <c r="C4065" s="115"/>
      <c r="R4065" s="116"/>
      <c r="S4065" s="117"/>
    </row>
    <row r="4066" spans="3:19" x14ac:dyDescent="0.25">
      <c r="C4066" s="115"/>
      <c r="R4066" s="116"/>
      <c r="S4066" s="117"/>
    </row>
    <row r="4067" spans="3:19" x14ac:dyDescent="0.25">
      <c r="C4067" s="115"/>
      <c r="R4067" s="116"/>
      <c r="S4067" s="117"/>
    </row>
    <row r="4068" spans="3:19" x14ac:dyDescent="0.25">
      <c r="C4068" s="115"/>
      <c r="R4068" s="116"/>
      <c r="S4068" s="117"/>
    </row>
    <row r="4069" spans="3:19" x14ac:dyDescent="0.25">
      <c r="C4069" s="115"/>
      <c r="R4069" s="116"/>
      <c r="S4069" s="117"/>
    </row>
    <row r="4070" spans="3:19" x14ac:dyDescent="0.25">
      <c r="C4070" s="115"/>
      <c r="R4070" s="116"/>
      <c r="S4070" s="117"/>
    </row>
    <row r="4071" spans="3:19" x14ac:dyDescent="0.25">
      <c r="C4071" s="115"/>
      <c r="R4071" s="116"/>
      <c r="S4071" s="117"/>
    </row>
    <row r="4072" spans="3:19" x14ac:dyDescent="0.25">
      <c r="C4072" s="115"/>
      <c r="R4072" s="116"/>
      <c r="S4072" s="117"/>
    </row>
    <row r="4073" spans="3:19" x14ac:dyDescent="0.25">
      <c r="C4073" s="115"/>
      <c r="R4073" s="116"/>
      <c r="S4073" s="117"/>
    </row>
    <row r="4074" spans="3:19" x14ac:dyDescent="0.25">
      <c r="C4074" s="115"/>
      <c r="R4074" s="116"/>
      <c r="S4074" s="117"/>
    </row>
    <row r="4075" spans="3:19" x14ac:dyDescent="0.25">
      <c r="C4075" s="115"/>
      <c r="R4075" s="116"/>
      <c r="S4075" s="117"/>
    </row>
    <row r="4076" spans="3:19" x14ac:dyDescent="0.25">
      <c r="C4076" s="115"/>
      <c r="R4076" s="116"/>
      <c r="S4076" s="117"/>
    </row>
    <row r="4077" spans="3:19" x14ac:dyDescent="0.25">
      <c r="C4077" s="115"/>
      <c r="R4077" s="116"/>
      <c r="S4077" s="117"/>
    </row>
    <row r="4078" spans="3:19" x14ac:dyDescent="0.25">
      <c r="C4078" s="115"/>
      <c r="R4078" s="116"/>
      <c r="S4078" s="117"/>
    </row>
    <row r="4079" spans="3:19" x14ac:dyDescent="0.25">
      <c r="C4079" s="115"/>
      <c r="R4079" s="116"/>
      <c r="S4079" s="117"/>
    </row>
    <row r="4080" spans="3:19" x14ac:dyDescent="0.25">
      <c r="C4080" s="115"/>
      <c r="R4080" s="116"/>
      <c r="S4080" s="117"/>
    </row>
    <row r="4081" spans="3:19" x14ac:dyDescent="0.25">
      <c r="C4081" s="115"/>
      <c r="R4081" s="116"/>
      <c r="S4081" s="117"/>
    </row>
    <row r="4082" spans="3:19" x14ac:dyDescent="0.25">
      <c r="C4082" s="115"/>
      <c r="R4082" s="116"/>
      <c r="S4082" s="117"/>
    </row>
    <row r="4083" spans="3:19" x14ac:dyDescent="0.25">
      <c r="C4083" s="115"/>
      <c r="R4083" s="116"/>
      <c r="S4083" s="117"/>
    </row>
    <row r="4084" spans="3:19" x14ac:dyDescent="0.25">
      <c r="C4084" s="115"/>
      <c r="R4084" s="116"/>
      <c r="S4084" s="117"/>
    </row>
    <row r="4085" spans="3:19" x14ac:dyDescent="0.25">
      <c r="C4085" s="115"/>
      <c r="R4085" s="116"/>
      <c r="S4085" s="117"/>
    </row>
    <row r="4086" spans="3:19" x14ac:dyDescent="0.25">
      <c r="C4086" s="115"/>
      <c r="R4086" s="116"/>
      <c r="S4086" s="117"/>
    </row>
    <row r="4087" spans="3:19" x14ac:dyDescent="0.25">
      <c r="C4087" s="115"/>
      <c r="R4087" s="116"/>
      <c r="S4087" s="117"/>
    </row>
    <row r="4088" spans="3:19" x14ac:dyDescent="0.25">
      <c r="C4088" s="115"/>
      <c r="R4088" s="116"/>
      <c r="S4088" s="117"/>
    </row>
    <row r="4089" spans="3:19" x14ac:dyDescent="0.25">
      <c r="C4089" s="115"/>
      <c r="R4089" s="116"/>
      <c r="S4089" s="117"/>
    </row>
    <row r="4090" spans="3:19" x14ac:dyDescent="0.25">
      <c r="C4090" s="115">
        <v>800</v>
      </c>
      <c r="R4090" s="116"/>
      <c r="S4090" s="117"/>
    </row>
    <row r="4091" spans="3:19" x14ac:dyDescent="0.25">
      <c r="C4091" s="115">
        <v>800</v>
      </c>
      <c r="R4091" s="116"/>
      <c r="S4091" s="117"/>
    </row>
    <row r="4092" spans="3:19" x14ac:dyDescent="0.25">
      <c r="C4092" s="115"/>
      <c r="R4092" s="116"/>
      <c r="S4092" s="117"/>
    </row>
    <row r="4093" spans="3:19" x14ac:dyDescent="0.25">
      <c r="C4093" s="115"/>
      <c r="R4093" s="116"/>
      <c r="S4093" s="117"/>
    </row>
    <row r="4094" spans="3:19" x14ac:dyDescent="0.25">
      <c r="C4094" s="115"/>
      <c r="R4094" s="116"/>
      <c r="S4094" s="117"/>
    </row>
    <row r="4095" spans="3:19" x14ac:dyDescent="0.25">
      <c r="C4095" s="115"/>
      <c r="R4095" s="116"/>
      <c r="S4095" s="117"/>
    </row>
    <row r="4096" spans="3:19" x14ac:dyDescent="0.25">
      <c r="C4096" s="115"/>
      <c r="R4096" s="116"/>
      <c r="S4096" s="117"/>
    </row>
    <row r="4097" spans="3:19" x14ac:dyDescent="0.25">
      <c r="C4097" s="115"/>
      <c r="R4097" s="116"/>
      <c r="S4097" s="117"/>
    </row>
    <row r="4098" spans="3:19" x14ac:dyDescent="0.25">
      <c r="C4098" s="115"/>
      <c r="R4098" s="116"/>
      <c r="S4098" s="117"/>
    </row>
    <row r="4099" spans="3:19" x14ac:dyDescent="0.25">
      <c r="C4099" s="115"/>
      <c r="R4099" s="116"/>
      <c r="S4099" s="117"/>
    </row>
    <row r="4100" spans="3:19" x14ac:dyDescent="0.25">
      <c r="C4100" s="115"/>
      <c r="R4100" s="116"/>
      <c r="S4100" s="117"/>
    </row>
    <row r="4101" spans="3:19" x14ac:dyDescent="0.25">
      <c r="C4101" s="115"/>
      <c r="R4101" s="116"/>
      <c r="S4101" s="117"/>
    </row>
    <row r="4102" spans="3:19" x14ac:dyDescent="0.25">
      <c r="C4102" s="115"/>
      <c r="R4102" s="116"/>
      <c r="S4102" s="117"/>
    </row>
    <row r="4103" spans="3:19" x14ac:dyDescent="0.25">
      <c r="C4103" s="115"/>
      <c r="R4103" s="116"/>
      <c r="S4103" s="117"/>
    </row>
    <row r="4104" spans="3:19" x14ac:dyDescent="0.25">
      <c r="C4104" s="115"/>
      <c r="R4104" s="116"/>
      <c r="S4104" s="117"/>
    </row>
    <row r="4105" spans="3:19" x14ac:dyDescent="0.25">
      <c r="C4105" s="115"/>
      <c r="R4105" s="116"/>
      <c r="S4105" s="117"/>
    </row>
    <row r="4106" spans="3:19" x14ac:dyDescent="0.25">
      <c r="C4106" s="115"/>
      <c r="R4106" s="116"/>
      <c r="S4106" s="117"/>
    </row>
    <row r="4107" spans="3:19" x14ac:dyDescent="0.25">
      <c r="C4107" s="115"/>
      <c r="R4107" s="116"/>
      <c r="S4107" s="117"/>
    </row>
    <row r="4108" spans="3:19" x14ac:dyDescent="0.25">
      <c r="C4108" s="115"/>
      <c r="R4108" s="116"/>
      <c r="S4108" s="117"/>
    </row>
    <row r="4109" spans="3:19" x14ac:dyDescent="0.25">
      <c r="C4109" s="115"/>
      <c r="R4109" s="116"/>
      <c r="S4109" s="117"/>
    </row>
    <row r="4110" spans="3:19" x14ac:dyDescent="0.25">
      <c r="C4110" s="115"/>
      <c r="R4110" s="116"/>
      <c r="S4110" s="117"/>
    </row>
    <row r="4111" spans="3:19" x14ac:dyDescent="0.25">
      <c r="C4111" s="115"/>
      <c r="R4111" s="116"/>
      <c r="S4111" s="117"/>
    </row>
    <row r="4112" spans="3:19" x14ac:dyDescent="0.25">
      <c r="C4112" s="115"/>
      <c r="R4112" s="116"/>
      <c r="S4112" s="117"/>
    </row>
    <row r="4113" spans="3:19" x14ac:dyDescent="0.25">
      <c r="C4113" s="115"/>
      <c r="R4113" s="116"/>
      <c r="S4113" s="117"/>
    </row>
    <row r="4114" spans="3:19" x14ac:dyDescent="0.25">
      <c r="C4114" s="115"/>
      <c r="R4114" s="116"/>
      <c r="S4114" s="117"/>
    </row>
    <row r="4115" spans="3:19" x14ac:dyDescent="0.25">
      <c r="C4115" s="115"/>
      <c r="R4115" s="116"/>
      <c r="S4115" s="117"/>
    </row>
    <row r="4116" spans="3:19" x14ac:dyDescent="0.25">
      <c r="C4116" s="115"/>
      <c r="R4116" s="116"/>
      <c r="S4116" s="117"/>
    </row>
    <row r="4117" spans="3:19" x14ac:dyDescent="0.25">
      <c r="C4117" s="115"/>
      <c r="R4117" s="116"/>
      <c r="S4117" s="117"/>
    </row>
    <row r="4118" spans="3:19" x14ac:dyDescent="0.25">
      <c r="C4118" s="115"/>
      <c r="R4118" s="116"/>
      <c r="S4118" s="117"/>
    </row>
    <row r="4119" spans="3:19" x14ac:dyDescent="0.25">
      <c r="C4119" s="115"/>
      <c r="R4119" s="116"/>
      <c r="S4119" s="117"/>
    </row>
    <row r="4120" spans="3:19" x14ac:dyDescent="0.25">
      <c r="C4120" s="115"/>
      <c r="R4120" s="116"/>
      <c r="S4120" s="117"/>
    </row>
    <row r="4121" spans="3:19" x14ac:dyDescent="0.25">
      <c r="C4121" s="115"/>
      <c r="R4121" s="116"/>
      <c r="S4121" s="117"/>
    </row>
    <row r="4122" spans="3:19" x14ac:dyDescent="0.25">
      <c r="C4122" s="115"/>
      <c r="R4122" s="116"/>
      <c r="S4122" s="117"/>
    </row>
    <row r="4123" spans="3:19" x14ac:dyDescent="0.25">
      <c r="C4123" s="115"/>
      <c r="R4123" s="116"/>
      <c r="S4123" s="117"/>
    </row>
    <row r="4124" spans="3:19" x14ac:dyDescent="0.25">
      <c r="C4124" s="115"/>
      <c r="R4124" s="116"/>
      <c r="S4124" s="117"/>
    </row>
    <row r="4125" spans="3:19" x14ac:dyDescent="0.25">
      <c r="C4125" s="115"/>
      <c r="R4125" s="116"/>
      <c r="S4125" s="117"/>
    </row>
    <row r="4126" spans="3:19" x14ac:dyDescent="0.25">
      <c r="C4126" s="115"/>
      <c r="R4126" s="116"/>
      <c r="S4126" s="117"/>
    </row>
    <row r="4127" spans="3:19" x14ac:dyDescent="0.25">
      <c r="C4127" s="115"/>
      <c r="R4127" s="116"/>
      <c r="S4127" s="117"/>
    </row>
    <row r="4128" spans="3:19" x14ac:dyDescent="0.25">
      <c r="C4128" s="115"/>
      <c r="R4128" s="116"/>
      <c r="S4128" s="117"/>
    </row>
    <row r="4129" spans="3:19" x14ac:dyDescent="0.25">
      <c r="C4129" s="115"/>
      <c r="R4129" s="116"/>
      <c r="S4129" s="117"/>
    </row>
    <row r="4130" spans="3:19" x14ac:dyDescent="0.25">
      <c r="C4130" s="115"/>
      <c r="R4130" s="116"/>
      <c r="S4130" s="117"/>
    </row>
    <row r="4131" spans="3:19" x14ac:dyDescent="0.25">
      <c r="C4131" s="115"/>
      <c r="R4131" s="116"/>
      <c r="S4131" s="117"/>
    </row>
    <row r="4132" spans="3:19" x14ac:dyDescent="0.25">
      <c r="C4132" s="115"/>
      <c r="R4132" s="116"/>
      <c r="S4132" s="117"/>
    </row>
    <row r="4133" spans="3:19" x14ac:dyDescent="0.25">
      <c r="C4133" s="115"/>
      <c r="R4133" s="116"/>
      <c r="S4133" s="117"/>
    </row>
    <row r="4134" spans="3:19" x14ac:dyDescent="0.25">
      <c r="C4134" s="115"/>
      <c r="R4134" s="116"/>
      <c r="S4134" s="117"/>
    </row>
    <row r="4135" spans="3:19" x14ac:dyDescent="0.25">
      <c r="C4135" s="115"/>
      <c r="R4135" s="116"/>
      <c r="S4135" s="117"/>
    </row>
    <row r="4136" spans="3:19" x14ac:dyDescent="0.25">
      <c r="C4136" s="115"/>
      <c r="R4136" s="116"/>
      <c r="S4136" s="117"/>
    </row>
    <row r="4137" spans="3:19" x14ac:dyDescent="0.25">
      <c r="C4137" s="115"/>
      <c r="R4137" s="116"/>
      <c r="S4137" s="117"/>
    </row>
    <row r="4138" spans="3:19" x14ac:dyDescent="0.25">
      <c r="C4138" s="115"/>
      <c r="R4138" s="116"/>
      <c r="S4138" s="117"/>
    </row>
    <row r="4139" spans="3:19" x14ac:dyDescent="0.25">
      <c r="C4139" s="115"/>
      <c r="R4139" s="116"/>
      <c r="S4139" s="117"/>
    </row>
    <row r="4140" spans="3:19" x14ac:dyDescent="0.25">
      <c r="C4140" s="115"/>
      <c r="R4140" s="116"/>
      <c r="S4140" s="117"/>
    </row>
    <row r="4141" spans="3:19" x14ac:dyDescent="0.25">
      <c r="C4141" s="115"/>
      <c r="R4141" s="116"/>
      <c r="S4141" s="117"/>
    </row>
    <row r="4142" spans="3:19" x14ac:dyDescent="0.25">
      <c r="C4142" s="115"/>
      <c r="R4142" s="116"/>
      <c r="S4142" s="117"/>
    </row>
    <row r="4143" spans="3:19" x14ac:dyDescent="0.25">
      <c r="C4143" s="115"/>
      <c r="R4143" s="116"/>
      <c r="S4143" s="117"/>
    </row>
    <row r="4144" spans="3:19" x14ac:dyDescent="0.25">
      <c r="C4144" s="115"/>
      <c r="R4144" s="116"/>
      <c r="S4144" s="117"/>
    </row>
    <row r="4145" spans="3:19" x14ac:dyDescent="0.25">
      <c r="C4145" s="115"/>
      <c r="R4145" s="116"/>
      <c r="S4145" s="117"/>
    </row>
    <row r="4146" spans="3:19" x14ac:dyDescent="0.25">
      <c r="C4146" s="115"/>
      <c r="R4146" s="116"/>
      <c r="S4146" s="117"/>
    </row>
    <row r="4147" spans="3:19" x14ac:dyDescent="0.25">
      <c r="C4147" s="115"/>
      <c r="R4147" s="116"/>
      <c r="S4147" s="117"/>
    </row>
    <row r="4148" spans="3:19" x14ac:dyDescent="0.25">
      <c r="C4148" s="115"/>
      <c r="R4148" s="116"/>
      <c r="S4148" s="117"/>
    </row>
    <row r="4149" spans="3:19" x14ac:dyDescent="0.25">
      <c r="C4149" s="115"/>
      <c r="R4149" s="116"/>
      <c r="S4149" s="117"/>
    </row>
    <row r="4150" spans="3:19" x14ac:dyDescent="0.25">
      <c r="C4150" s="115"/>
      <c r="R4150" s="116"/>
      <c r="S4150" s="117"/>
    </row>
    <row r="4151" spans="3:19" x14ac:dyDescent="0.25">
      <c r="C4151" s="115"/>
      <c r="R4151" s="116"/>
      <c r="S4151" s="117"/>
    </row>
    <row r="4152" spans="3:19" x14ac:dyDescent="0.25">
      <c r="C4152" s="115"/>
      <c r="R4152" s="116"/>
      <c r="S4152" s="117"/>
    </row>
    <row r="4153" spans="3:19" x14ac:dyDescent="0.25">
      <c r="C4153" s="115"/>
      <c r="R4153" s="116"/>
      <c r="S4153" s="117"/>
    </row>
    <row r="4154" spans="3:19" x14ac:dyDescent="0.25">
      <c r="C4154" s="115"/>
      <c r="R4154" s="116"/>
      <c r="S4154" s="117"/>
    </row>
    <row r="4155" spans="3:19" x14ac:dyDescent="0.25">
      <c r="C4155" s="115"/>
      <c r="R4155" s="116"/>
      <c r="S4155" s="117"/>
    </row>
    <row r="4156" spans="3:19" x14ac:dyDescent="0.25">
      <c r="C4156" s="115"/>
      <c r="R4156" s="116"/>
      <c r="S4156" s="117"/>
    </row>
    <row r="4157" spans="3:19" x14ac:dyDescent="0.25">
      <c r="C4157" s="115"/>
      <c r="R4157" s="116"/>
      <c r="S4157" s="117"/>
    </row>
    <row r="4158" spans="3:19" x14ac:dyDescent="0.25">
      <c r="C4158" s="115"/>
      <c r="R4158" s="116"/>
      <c r="S4158" s="117"/>
    </row>
    <row r="4159" spans="3:19" x14ac:dyDescent="0.25">
      <c r="C4159" s="115"/>
      <c r="R4159" s="116"/>
      <c r="S4159" s="117"/>
    </row>
    <row r="4160" spans="3:19" x14ac:dyDescent="0.25">
      <c r="C4160" s="115"/>
      <c r="R4160" s="116"/>
      <c r="S4160" s="117"/>
    </row>
    <row r="4161" spans="3:19" x14ac:dyDescent="0.25">
      <c r="C4161" s="115"/>
      <c r="R4161" s="116"/>
      <c r="S4161" s="117"/>
    </row>
    <row r="4162" spans="3:19" x14ac:dyDescent="0.25">
      <c r="C4162" s="115"/>
      <c r="R4162" s="116"/>
      <c r="S4162" s="117"/>
    </row>
    <row r="4163" spans="3:19" x14ac:dyDescent="0.25">
      <c r="C4163" s="115"/>
      <c r="R4163" s="116"/>
      <c r="S4163" s="117"/>
    </row>
    <row r="4164" spans="3:19" x14ac:dyDescent="0.25">
      <c r="C4164" s="115"/>
      <c r="R4164" s="116"/>
      <c r="S4164" s="117"/>
    </row>
    <row r="4165" spans="3:19" x14ac:dyDescent="0.25">
      <c r="C4165" s="115"/>
      <c r="R4165" s="116"/>
      <c r="S4165" s="117"/>
    </row>
    <row r="4166" spans="3:19" x14ac:dyDescent="0.25">
      <c r="C4166" s="115"/>
      <c r="R4166" s="116"/>
      <c r="S4166" s="117"/>
    </row>
    <row r="4167" spans="3:19" x14ac:dyDescent="0.25">
      <c r="C4167" s="115"/>
      <c r="R4167" s="116"/>
      <c r="S4167" s="117"/>
    </row>
    <row r="4168" spans="3:19" x14ac:dyDescent="0.25">
      <c r="C4168" s="115"/>
      <c r="R4168" s="116"/>
      <c r="S4168" s="117"/>
    </row>
    <row r="4169" spans="3:19" x14ac:dyDescent="0.25">
      <c r="C4169" s="115"/>
      <c r="R4169" s="116"/>
      <c r="S4169" s="117"/>
    </row>
    <row r="4170" spans="3:19" x14ac:dyDescent="0.25">
      <c r="C4170" s="115"/>
      <c r="R4170" s="116"/>
      <c r="S4170" s="117"/>
    </row>
    <row r="4171" spans="3:19" x14ac:dyDescent="0.25">
      <c r="C4171" s="115"/>
      <c r="R4171" s="116"/>
      <c r="S4171" s="117"/>
    </row>
    <row r="4172" spans="3:19" x14ac:dyDescent="0.25">
      <c r="C4172" s="115"/>
      <c r="R4172" s="116"/>
      <c r="S4172" s="117"/>
    </row>
    <row r="4173" spans="3:19" x14ac:dyDescent="0.25">
      <c r="C4173" s="115"/>
      <c r="R4173" s="116"/>
      <c r="S4173" s="117"/>
    </row>
    <row r="4174" spans="3:19" x14ac:dyDescent="0.25">
      <c r="C4174" s="115"/>
      <c r="R4174" s="116"/>
      <c r="S4174" s="117"/>
    </row>
    <row r="4175" spans="3:19" x14ac:dyDescent="0.25">
      <c r="C4175" s="115"/>
      <c r="R4175" s="116"/>
      <c r="S4175" s="117"/>
    </row>
    <row r="4176" spans="3:19" x14ac:dyDescent="0.25">
      <c r="C4176" s="115"/>
      <c r="R4176" s="116"/>
      <c r="S4176" s="117"/>
    </row>
    <row r="4177" spans="3:19" x14ac:dyDescent="0.25">
      <c r="C4177" s="115"/>
      <c r="R4177" s="116"/>
      <c r="S4177" s="117"/>
    </row>
    <row r="4178" spans="3:19" x14ac:dyDescent="0.25">
      <c r="C4178" s="115"/>
      <c r="R4178" s="116"/>
      <c r="S4178" s="117"/>
    </row>
    <row r="4179" spans="3:19" x14ac:dyDescent="0.25">
      <c r="C4179" s="115"/>
      <c r="R4179" s="116"/>
      <c r="S4179" s="117"/>
    </row>
    <row r="4180" spans="3:19" x14ac:dyDescent="0.25">
      <c r="C4180" s="115"/>
      <c r="R4180" s="116"/>
      <c r="S4180" s="117"/>
    </row>
    <row r="4181" spans="3:19" x14ac:dyDescent="0.25">
      <c r="C4181" s="115"/>
      <c r="R4181" s="116"/>
      <c r="S4181" s="117"/>
    </row>
    <row r="4182" spans="3:19" x14ac:dyDescent="0.25">
      <c r="C4182" s="115"/>
      <c r="R4182" s="116"/>
      <c r="S4182" s="117"/>
    </row>
    <row r="4183" spans="3:19" x14ac:dyDescent="0.25">
      <c r="C4183" s="115"/>
      <c r="R4183" s="116"/>
      <c r="S4183" s="117"/>
    </row>
    <row r="4184" spans="3:19" x14ac:dyDescent="0.25">
      <c r="C4184" s="115"/>
      <c r="R4184" s="116"/>
      <c r="S4184" s="117"/>
    </row>
    <row r="4185" spans="3:19" x14ac:dyDescent="0.25">
      <c r="C4185" s="115"/>
      <c r="R4185" s="116"/>
      <c r="S4185" s="117"/>
    </row>
    <row r="4186" spans="3:19" x14ac:dyDescent="0.25">
      <c r="C4186" s="115"/>
      <c r="R4186" s="116"/>
      <c r="S4186" s="117"/>
    </row>
    <row r="4187" spans="3:19" x14ac:dyDescent="0.25">
      <c r="C4187" s="115"/>
      <c r="R4187" s="116"/>
      <c r="S4187" s="117"/>
    </row>
    <row r="4188" spans="3:19" x14ac:dyDescent="0.25">
      <c r="C4188" s="115"/>
      <c r="R4188" s="116"/>
      <c r="S4188" s="117"/>
    </row>
    <row r="4189" spans="3:19" x14ac:dyDescent="0.25">
      <c r="C4189" s="115"/>
      <c r="R4189" s="116"/>
      <c r="S4189" s="117"/>
    </row>
    <row r="4190" spans="3:19" x14ac:dyDescent="0.25">
      <c r="C4190" s="115"/>
      <c r="R4190" s="116"/>
      <c r="S4190" s="117"/>
    </row>
    <row r="4191" spans="3:19" x14ac:dyDescent="0.25">
      <c r="C4191" s="115"/>
      <c r="R4191" s="116"/>
      <c r="S4191" s="117"/>
    </row>
    <row r="4192" spans="3:19" x14ac:dyDescent="0.25">
      <c r="C4192" s="115"/>
      <c r="R4192" s="116"/>
      <c r="S4192" s="117"/>
    </row>
    <row r="4193" spans="3:19" x14ac:dyDescent="0.25">
      <c r="C4193" s="115"/>
      <c r="R4193" s="116"/>
      <c r="S4193" s="117"/>
    </row>
    <row r="4194" spans="3:19" x14ac:dyDescent="0.25">
      <c r="C4194" s="115"/>
      <c r="R4194" s="116"/>
      <c r="S4194" s="117"/>
    </row>
    <row r="4195" spans="3:19" x14ac:dyDescent="0.25">
      <c r="C4195" s="115"/>
      <c r="R4195" s="116"/>
      <c r="S4195" s="117"/>
    </row>
    <row r="4196" spans="3:19" x14ac:dyDescent="0.25">
      <c r="C4196" s="115"/>
      <c r="R4196" s="116"/>
      <c r="S4196" s="117"/>
    </row>
    <row r="4197" spans="3:19" x14ac:dyDescent="0.25">
      <c r="C4197" s="115"/>
      <c r="R4197" s="116"/>
      <c r="S4197" s="117"/>
    </row>
    <row r="4198" spans="3:19" x14ac:dyDescent="0.25">
      <c r="C4198" s="115"/>
      <c r="R4198" s="116"/>
      <c r="S4198" s="117"/>
    </row>
    <row r="4199" spans="3:19" x14ac:dyDescent="0.25">
      <c r="C4199" s="115"/>
      <c r="R4199" s="116"/>
      <c r="S4199" s="117"/>
    </row>
    <row r="4200" spans="3:19" x14ac:dyDescent="0.25">
      <c r="C4200" s="115"/>
      <c r="R4200" s="116"/>
      <c r="S4200" s="117"/>
    </row>
    <row r="4201" spans="3:19" x14ac:dyDescent="0.25">
      <c r="C4201" s="115"/>
      <c r="R4201" s="116"/>
      <c r="S4201" s="117"/>
    </row>
    <row r="4202" spans="3:19" x14ac:dyDescent="0.25">
      <c r="C4202" s="115"/>
      <c r="R4202" s="116"/>
      <c r="S4202" s="117"/>
    </row>
    <row r="4203" spans="3:19" x14ac:dyDescent="0.25">
      <c r="C4203" s="115"/>
      <c r="R4203" s="116"/>
      <c r="S4203" s="117"/>
    </row>
    <row r="4204" spans="3:19" x14ac:dyDescent="0.25">
      <c r="C4204" s="115"/>
      <c r="R4204" s="116"/>
      <c r="S4204" s="117"/>
    </row>
    <row r="4205" spans="3:19" x14ac:dyDescent="0.25">
      <c r="C4205" s="115"/>
      <c r="R4205" s="116"/>
      <c r="S4205" s="117"/>
    </row>
    <row r="4206" spans="3:19" x14ac:dyDescent="0.25">
      <c r="C4206" s="115"/>
      <c r="R4206" s="116"/>
      <c r="S4206" s="117"/>
    </row>
    <row r="4207" spans="3:19" x14ac:dyDescent="0.25">
      <c r="C4207" s="115"/>
      <c r="R4207" s="116"/>
      <c r="S4207" s="117"/>
    </row>
    <row r="4208" spans="3:19" x14ac:dyDescent="0.25">
      <c r="C4208" s="115"/>
      <c r="R4208" s="116"/>
      <c r="S4208" s="117"/>
    </row>
    <row r="4209" spans="3:19" x14ac:dyDescent="0.25">
      <c r="C4209" s="115"/>
      <c r="R4209" s="116"/>
      <c r="S4209" s="117"/>
    </row>
    <row r="4210" spans="3:19" x14ac:dyDescent="0.25">
      <c r="C4210" s="115"/>
      <c r="R4210" s="116"/>
      <c r="S4210" s="117"/>
    </row>
    <row r="4211" spans="3:19" x14ac:dyDescent="0.25">
      <c r="C4211" s="115"/>
      <c r="R4211" s="116"/>
      <c r="S4211" s="117"/>
    </row>
    <row r="4212" spans="3:19" x14ac:dyDescent="0.25">
      <c r="C4212" s="115"/>
      <c r="R4212" s="116"/>
      <c r="S4212" s="117"/>
    </row>
    <row r="4213" spans="3:19" x14ac:dyDescent="0.25">
      <c r="C4213" s="115"/>
      <c r="R4213" s="116"/>
      <c r="S4213" s="117"/>
    </row>
    <row r="4214" spans="3:19" x14ac:dyDescent="0.25">
      <c r="C4214" s="115"/>
      <c r="R4214" s="116"/>
      <c r="S4214" s="117"/>
    </row>
    <row r="4215" spans="3:19" x14ac:dyDescent="0.25">
      <c r="C4215" s="115"/>
      <c r="R4215" s="116"/>
      <c r="S4215" s="117"/>
    </row>
    <row r="4216" spans="3:19" x14ac:dyDescent="0.25">
      <c r="C4216" s="115"/>
      <c r="R4216" s="116"/>
      <c r="S4216" s="117"/>
    </row>
    <row r="4217" spans="3:19" x14ac:dyDescent="0.25">
      <c r="C4217" s="115"/>
      <c r="R4217" s="116"/>
      <c r="S4217" s="117"/>
    </row>
    <row r="4218" spans="3:19" x14ac:dyDescent="0.25">
      <c r="C4218" s="115"/>
      <c r="R4218" s="116"/>
      <c r="S4218" s="117"/>
    </row>
    <row r="4219" spans="3:19" x14ac:dyDescent="0.25">
      <c r="C4219" s="115"/>
      <c r="R4219" s="116"/>
      <c r="S4219" s="117"/>
    </row>
    <row r="4220" spans="3:19" x14ac:dyDescent="0.25">
      <c r="C4220" s="115"/>
      <c r="R4220" s="116"/>
      <c r="S4220" s="117"/>
    </row>
    <row r="4221" spans="3:19" x14ac:dyDescent="0.25">
      <c r="C4221" s="115"/>
      <c r="R4221" s="116"/>
      <c r="S4221" s="117"/>
    </row>
    <row r="4222" spans="3:19" x14ac:dyDescent="0.25">
      <c r="C4222" s="115"/>
      <c r="R4222" s="116"/>
      <c r="S4222" s="117"/>
    </row>
    <row r="4223" spans="3:19" x14ac:dyDescent="0.25">
      <c r="C4223" s="115"/>
      <c r="R4223" s="116"/>
      <c r="S4223" s="117"/>
    </row>
    <row r="4224" spans="3:19" x14ac:dyDescent="0.25">
      <c r="C4224" s="115"/>
      <c r="R4224" s="116"/>
      <c r="S4224" s="117"/>
    </row>
    <row r="4225" spans="3:19" x14ac:dyDescent="0.25">
      <c r="C4225" s="115"/>
      <c r="R4225" s="116"/>
      <c r="S4225" s="117"/>
    </row>
    <row r="4226" spans="3:19" x14ac:dyDescent="0.25">
      <c r="C4226" s="115"/>
      <c r="R4226" s="116"/>
      <c r="S4226" s="117"/>
    </row>
    <row r="4227" spans="3:19" x14ac:dyDescent="0.25">
      <c r="C4227" s="115"/>
      <c r="R4227" s="116"/>
      <c r="S4227" s="117"/>
    </row>
    <row r="4228" spans="3:19" x14ac:dyDescent="0.25">
      <c r="C4228" s="115"/>
      <c r="R4228" s="116"/>
      <c r="S4228" s="117"/>
    </row>
    <row r="4229" spans="3:19" x14ac:dyDescent="0.25">
      <c r="C4229" s="115"/>
      <c r="R4229" s="116"/>
      <c r="S4229" s="117"/>
    </row>
    <row r="4230" spans="3:19" x14ac:dyDescent="0.25">
      <c r="C4230" s="115"/>
      <c r="R4230" s="116"/>
      <c r="S4230" s="117"/>
    </row>
    <row r="4231" spans="3:19" x14ac:dyDescent="0.25">
      <c r="C4231" s="115"/>
      <c r="R4231" s="116"/>
      <c r="S4231" s="117"/>
    </row>
    <row r="4232" spans="3:19" x14ac:dyDescent="0.25">
      <c r="C4232" s="115"/>
      <c r="R4232" s="116"/>
      <c r="S4232" s="117"/>
    </row>
    <row r="4233" spans="3:19" x14ac:dyDescent="0.25">
      <c r="C4233" s="115"/>
      <c r="R4233" s="116"/>
      <c r="S4233" s="117"/>
    </row>
    <row r="4234" spans="3:19" x14ac:dyDescent="0.25">
      <c r="C4234" s="115"/>
      <c r="R4234" s="116"/>
      <c r="S4234" s="117"/>
    </row>
    <row r="4235" spans="3:19" x14ac:dyDescent="0.25">
      <c r="C4235" s="115"/>
      <c r="R4235" s="116"/>
      <c r="S4235" s="117"/>
    </row>
    <row r="4236" spans="3:19" x14ac:dyDescent="0.25">
      <c r="C4236" s="115"/>
      <c r="R4236" s="116"/>
      <c r="S4236" s="117"/>
    </row>
    <row r="4237" spans="3:19" x14ac:dyDescent="0.25">
      <c r="C4237" s="115"/>
      <c r="R4237" s="116"/>
      <c r="S4237" s="117"/>
    </row>
    <row r="4238" spans="3:19" x14ac:dyDescent="0.25">
      <c r="C4238" s="115"/>
      <c r="R4238" s="116"/>
      <c r="S4238" s="117"/>
    </row>
    <row r="4239" spans="3:19" x14ac:dyDescent="0.25">
      <c r="C4239" s="115"/>
      <c r="R4239" s="116"/>
      <c r="S4239" s="117"/>
    </row>
    <row r="4240" spans="3:19" x14ac:dyDescent="0.25">
      <c r="C4240" s="115"/>
      <c r="R4240" s="116"/>
      <c r="S4240" s="117"/>
    </row>
    <row r="4241" spans="3:19" x14ac:dyDescent="0.25">
      <c r="C4241" s="115"/>
      <c r="R4241" s="116"/>
      <c r="S4241" s="117"/>
    </row>
    <row r="4242" spans="3:19" x14ac:dyDescent="0.25">
      <c r="C4242" s="115"/>
      <c r="R4242" s="116"/>
      <c r="S4242" s="117"/>
    </row>
    <row r="4243" spans="3:19" x14ac:dyDescent="0.25">
      <c r="C4243" s="115"/>
      <c r="R4243" s="116"/>
      <c r="S4243" s="117"/>
    </row>
    <row r="4244" spans="3:19" x14ac:dyDescent="0.25">
      <c r="C4244" s="115"/>
      <c r="R4244" s="116"/>
      <c r="S4244" s="117"/>
    </row>
    <row r="4245" spans="3:19" x14ac:dyDescent="0.25">
      <c r="C4245" s="115"/>
      <c r="R4245" s="116"/>
      <c r="S4245" s="117"/>
    </row>
    <row r="4246" spans="3:19" x14ac:dyDescent="0.25">
      <c r="C4246" s="115"/>
      <c r="R4246" s="116"/>
      <c r="S4246" s="117"/>
    </row>
    <row r="4247" spans="3:19" x14ac:dyDescent="0.25">
      <c r="C4247" s="115"/>
      <c r="R4247" s="116"/>
      <c r="S4247" s="117"/>
    </row>
    <row r="4248" spans="3:19" x14ac:dyDescent="0.25">
      <c r="C4248" s="115"/>
      <c r="R4248" s="116"/>
      <c r="S4248" s="117"/>
    </row>
    <row r="4249" spans="3:19" x14ac:dyDescent="0.25">
      <c r="C4249" s="115"/>
      <c r="R4249" s="116"/>
      <c r="S4249" s="117"/>
    </row>
    <row r="4250" spans="3:19" x14ac:dyDescent="0.25">
      <c r="C4250" s="115"/>
      <c r="R4250" s="116"/>
      <c r="S4250" s="117"/>
    </row>
    <row r="4251" spans="3:19" x14ac:dyDescent="0.25">
      <c r="C4251" s="115"/>
      <c r="R4251" s="116"/>
      <c r="S4251" s="117"/>
    </row>
    <row r="4252" spans="3:19" x14ac:dyDescent="0.25">
      <c r="C4252" s="115"/>
      <c r="R4252" s="116"/>
      <c r="S4252" s="117"/>
    </row>
    <row r="4253" spans="3:19" x14ac:dyDescent="0.25">
      <c r="C4253" s="115"/>
      <c r="R4253" s="116"/>
      <c r="S4253" s="117"/>
    </row>
    <row r="4254" spans="3:19" x14ac:dyDescent="0.25">
      <c r="C4254" s="115"/>
      <c r="R4254" s="116"/>
      <c r="S4254" s="117"/>
    </row>
    <row r="4255" spans="3:19" x14ac:dyDescent="0.25">
      <c r="C4255" s="115"/>
      <c r="R4255" s="116"/>
      <c r="S4255" s="117"/>
    </row>
    <row r="4256" spans="3:19" x14ac:dyDescent="0.25">
      <c r="C4256" s="115"/>
      <c r="R4256" s="116"/>
      <c r="S4256" s="117"/>
    </row>
    <row r="4257" spans="3:19" x14ac:dyDescent="0.25">
      <c r="C4257" s="115"/>
      <c r="R4257" s="116"/>
      <c r="S4257" s="117"/>
    </row>
    <row r="4258" spans="3:19" x14ac:dyDescent="0.25">
      <c r="C4258" s="115"/>
      <c r="R4258" s="116"/>
      <c r="S4258" s="117"/>
    </row>
    <row r="4259" spans="3:19" x14ac:dyDescent="0.25">
      <c r="C4259" s="115"/>
      <c r="R4259" s="116"/>
      <c r="S4259" s="117"/>
    </row>
    <row r="4260" spans="3:19" x14ac:dyDescent="0.25">
      <c r="C4260" s="115"/>
      <c r="R4260" s="116"/>
      <c r="S4260" s="117"/>
    </row>
    <row r="4261" spans="3:19" x14ac:dyDescent="0.25">
      <c r="C4261" s="115"/>
      <c r="R4261" s="116"/>
      <c r="S4261" s="117"/>
    </row>
    <row r="4262" spans="3:19" x14ac:dyDescent="0.25">
      <c r="C4262" s="115"/>
      <c r="R4262" s="116"/>
      <c r="S4262" s="117"/>
    </row>
    <row r="4263" spans="3:19" x14ac:dyDescent="0.25">
      <c r="C4263" s="115"/>
      <c r="R4263" s="116"/>
      <c r="S4263" s="117"/>
    </row>
    <row r="4264" spans="3:19" x14ac:dyDescent="0.25">
      <c r="C4264" s="115"/>
      <c r="R4264" s="116"/>
      <c r="S4264" s="117"/>
    </row>
    <row r="4265" spans="3:19" x14ac:dyDescent="0.25">
      <c r="C4265" s="115"/>
      <c r="R4265" s="116"/>
      <c r="S4265" s="117"/>
    </row>
    <row r="4266" spans="3:19" x14ac:dyDescent="0.25">
      <c r="C4266" s="115"/>
      <c r="R4266" s="116"/>
      <c r="S4266" s="117"/>
    </row>
    <row r="4267" spans="3:19" x14ac:dyDescent="0.25">
      <c r="C4267" s="115"/>
      <c r="R4267" s="116"/>
      <c r="S4267" s="117"/>
    </row>
    <row r="4268" spans="3:19" x14ac:dyDescent="0.25">
      <c r="C4268" s="115"/>
      <c r="R4268" s="116"/>
      <c r="S4268" s="117"/>
    </row>
    <row r="4269" spans="3:19" x14ac:dyDescent="0.25">
      <c r="C4269" s="115"/>
      <c r="R4269" s="116"/>
      <c r="S4269" s="117"/>
    </row>
    <row r="4270" spans="3:19" x14ac:dyDescent="0.25">
      <c r="C4270" s="115"/>
      <c r="R4270" s="116"/>
      <c r="S4270" s="117"/>
    </row>
    <row r="4271" spans="3:19" x14ac:dyDescent="0.25">
      <c r="C4271" s="115"/>
      <c r="R4271" s="116"/>
      <c r="S4271" s="117"/>
    </row>
    <row r="4272" spans="3:19" x14ac:dyDescent="0.25">
      <c r="C4272" s="115"/>
      <c r="R4272" s="116"/>
      <c r="S4272" s="117"/>
    </row>
    <row r="4273" spans="3:19" x14ac:dyDescent="0.25">
      <c r="C4273" s="115"/>
      <c r="R4273" s="116"/>
      <c r="S4273" s="117"/>
    </row>
    <row r="4274" spans="3:19" x14ac:dyDescent="0.25">
      <c r="C4274" s="115"/>
      <c r="R4274" s="116"/>
      <c r="S4274" s="117"/>
    </row>
    <row r="4275" spans="3:19" x14ac:dyDescent="0.25">
      <c r="C4275" s="115"/>
      <c r="R4275" s="116"/>
      <c r="S4275" s="117"/>
    </row>
    <row r="4276" spans="3:19" x14ac:dyDescent="0.25">
      <c r="C4276" s="115"/>
      <c r="R4276" s="116"/>
      <c r="S4276" s="117"/>
    </row>
    <row r="4277" spans="3:19" x14ac:dyDescent="0.25">
      <c r="C4277" s="115"/>
      <c r="R4277" s="116"/>
      <c r="S4277" s="117"/>
    </row>
    <row r="4278" spans="3:19" x14ac:dyDescent="0.25">
      <c r="C4278" s="115"/>
      <c r="R4278" s="116"/>
      <c r="S4278" s="117"/>
    </row>
    <row r="4279" spans="3:19" x14ac:dyDescent="0.25">
      <c r="C4279" s="115"/>
      <c r="R4279" s="116"/>
      <c r="S4279" s="117"/>
    </row>
    <row r="4280" spans="3:19" x14ac:dyDescent="0.25">
      <c r="C4280" s="115"/>
      <c r="R4280" s="116"/>
      <c r="S4280" s="117"/>
    </row>
    <row r="4281" spans="3:19" x14ac:dyDescent="0.25">
      <c r="C4281" s="115"/>
      <c r="R4281" s="116"/>
      <c r="S4281" s="117"/>
    </row>
    <row r="4282" spans="3:19" x14ac:dyDescent="0.25">
      <c r="C4282" s="115"/>
      <c r="R4282" s="116"/>
      <c r="S4282" s="117"/>
    </row>
    <row r="4283" spans="3:19" x14ac:dyDescent="0.25">
      <c r="C4283" s="115"/>
      <c r="R4283" s="116"/>
      <c r="S4283" s="117"/>
    </row>
    <row r="4284" spans="3:19" x14ac:dyDescent="0.25">
      <c r="C4284" s="115"/>
      <c r="R4284" s="116"/>
      <c r="S4284" s="117"/>
    </row>
    <row r="4285" spans="3:19" x14ac:dyDescent="0.25">
      <c r="C4285" s="115"/>
      <c r="R4285" s="116"/>
      <c r="S4285" s="117"/>
    </row>
    <row r="4286" spans="3:19" x14ac:dyDescent="0.25">
      <c r="C4286" s="115"/>
      <c r="R4286" s="116"/>
      <c r="S4286" s="117"/>
    </row>
    <row r="4287" spans="3:19" x14ac:dyDescent="0.25">
      <c r="C4287" s="115"/>
      <c r="R4287" s="116"/>
      <c r="S4287" s="117"/>
    </row>
    <row r="4288" spans="3:19" x14ac:dyDescent="0.25">
      <c r="C4288" s="115"/>
      <c r="R4288" s="116"/>
      <c r="S4288" s="117"/>
    </row>
    <row r="4289" spans="3:19" x14ac:dyDescent="0.25">
      <c r="C4289" s="115"/>
      <c r="R4289" s="116"/>
      <c r="S4289" s="117"/>
    </row>
    <row r="4290" spans="3:19" x14ac:dyDescent="0.25">
      <c r="C4290" s="115"/>
      <c r="R4290" s="116"/>
      <c r="S4290" s="117"/>
    </row>
    <row r="4291" spans="3:19" x14ac:dyDescent="0.25">
      <c r="C4291" s="115"/>
      <c r="R4291" s="116"/>
      <c r="S4291" s="117"/>
    </row>
    <row r="4292" spans="3:19" x14ac:dyDescent="0.25">
      <c r="C4292" s="115"/>
      <c r="R4292" s="116"/>
      <c r="S4292" s="117"/>
    </row>
    <row r="4293" spans="3:19" x14ac:dyDescent="0.25">
      <c r="C4293" s="115"/>
      <c r="R4293" s="116"/>
      <c r="S4293" s="117"/>
    </row>
    <row r="4294" spans="3:19" x14ac:dyDescent="0.25">
      <c r="C4294" s="115"/>
      <c r="R4294" s="116"/>
      <c r="S4294" s="117"/>
    </row>
    <row r="4295" spans="3:19" x14ac:dyDescent="0.25">
      <c r="C4295" s="115"/>
      <c r="R4295" s="116"/>
      <c r="S4295" s="117"/>
    </row>
    <row r="4296" spans="3:19" x14ac:dyDescent="0.25">
      <c r="C4296" s="115"/>
      <c r="R4296" s="116"/>
      <c r="S4296" s="117"/>
    </row>
    <row r="4297" spans="3:19" x14ac:dyDescent="0.25">
      <c r="C4297" s="115"/>
      <c r="R4297" s="116"/>
      <c r="S4297" s="117"/>
    </row>
    <row r="4298" spans="3:19" x14ac:dyDescent="0.25">
      <c r="C4298" s="115"/>
      <c r="R4298" s="116"/>
      <c r="S4298" s="117"/>
    </row>
    <row r="4299" spans="3:19" x14ac:dyDescent="0.25">
      <c r="C4299" s="115"/>
      <c r="R4299" s="116"/>
      <c r="S4299" s="117"/>
    </row>
    <row r="4300" spans="3:19" x14ac:dyDescent="0.25">
      <c r="C4300" s="115"/>
      <c r="R4300" s="116"/>
      <c r="S4300" s="117"/>
    </row>
    <row r="4301" spans="3:19" x14ac:dyDescent="0.25">
      <c r="C4301" s="115"/>
      <c r="R4301" s="116"/>
      <c r="S4301" s="117"/>
    </row>
    <row r="4302" spans="3:19" x14ac:dyDescent="0.25">
      <c r="C4302" s="115"/>
      <c r="R4302" s="116"/>
      <c r="S4302" s="117"/>
    </row>
    <row r="4303" spans="3:19" x14ac:dyDescent="0.25">
      <c r="C4303" s="115"/>
      <c r="R4303" s="116"/>
      <c r="S4303" s="117"/>
    </row>
    <row r="4304" spans="3:19" x14ac:dyDescent="0.25">
      <c r="C4304" s="115"/>
      <c r="R4304" s="116"/>
      <c r="S4304" s="117"/>
    </row>
    <row r="4305" spans="3:19" x14ac:dyDescent="0.25">
      <c r="C4305" s="115"/>
      <c r="R4305" s="116"/>
      <c r="S4305" s="117"/>
    </row>
    <row r="4306" spans="3:19" x14ac:dyDescent="0.25">
      <c r="C4306" s="115"/>
      <c r="R4306" s="116"/>
      <c r="S4306" s="117"/>
    </row>
    <row r="4307" spans="3:19" x14ac:dyDescent="0.25">
      <c r="C4307" s="115"/>
      <c r="R4307" s="116"/>
      <c r="S4307" s="117"/>
    </row>
    <row r="4308" spans="3:19" x14ac:dyDescent="0.25">
      <c r="C4308" s="115"/>
      <c r="R4308" s="116"/>
      <c r="S4308" s="117"/>
    </row>
    <row r="4309" spans="3:19" x14ac:dyDescent="0.25">
      <c r="C4309" s="115"/>
      <c r="R4309" s="116"/>
      <c r="S4309" s="117"/>
    </row>
    <row r="4310" spans="3:19" x14ac:dyDescent="0.25">
      <c r="C4310" s="115"/>
      <c r="R4310" s="116"/>
      <c r="S4310" s="117"/>
    </row>
    <row r="4311" spans="3:19" x14ac:dyDescent="0.25">
      <c r="C4311" s="115"/>
      <c r="R4311" s="116"/>
      <c r="S4311" s="117"/>
    </row>
    <row r="4312" spans="3:19" x14ac:dyDescent="0.25">
      <c r="C4312" s="115"/>
      <c r="R4312" s="116"/>
      <c r="S4312" s="117"/>
    </row>
    <row r="4313" spans="3:19" x14ac:dyDescent="0.25">
      <c r="C4313" s="115"/>
      <c r="R4313" s="116"/>
      <c r="S4313" s="117"/>
    </row>
    <row r="4314" spans="3:19" x14ac:dyDescent="0.25">
      <c r="C4314" s="115"/>
      <c r="R4314" s="116"/>
      <c r="S4314" s="117"/>
    </row>
    <row r="4315" spans="3:19" x14ac:dyDescent="0.25">
      <c r="C4315" s="115"/>
      <c r="R4315" s="116"/>
      <c r="S4315" s="117"/>
    </row>
    <row r="4316" spans="3:19" x14ac:dyDescent="0.25">
      <c r="C4316" s="115"/>
      <c r="R4316" s="116"/>
      <c r="S4316" s="117"/>
    </row>
    <row r="4317" spans="3:19" x14ac:dyDescent="0.25">
      <c r="C4317" s="115"/>
      <c r="R4317" s="116"/>
      <c r="S4317" s="117"/>
    </row>
    <row r="4318" spans="3:19" x14ac:dyDescent="0.25">
      <c r="C4318" s="115"/>
      <c r="R4318" s="116"/>
      <c r="S4318" s="117"/>
    </row>
    <row r="4319" spans="3:19" x14ac:dyDescent="0.25">
      <c r="C4319" s="115"/>
      <c r="R4319" s="116"/>
      <c r="S4319" s="117"/>
    </row>
    <row r="4320" spans="3:19" x14ac:dyDescent="0.25">
      <c r="C4320" s="115"/>
      <c r="R4320" s="116"/>
      <c r="S4320" s="117"/>
    </row>
    <row r="4321" spans="3:19" x14ac:dyDescent="0.25">
      <c r="C4321" s="115"/>
      <c r="R4321" s="116"/>
      <c r="S4321" s="117"/>
    </row>
    <row r="4322" spans="3:19" x14ac:dyDescent="0.25">
      <c r="C4322" s="115"/>
      <c r="R4322" s="116"/>
      <c r="S4322" s="117"/>
    </row>
    <row r="4323" spans="3:19" x14ac:dyDescent="0.25">
      <c r="C4323" s="115"/>
      <c r="R4323" s="116"/>
      <c r="S4323" s="117"/>
    </row>
    <row r="4324" spans="3:19" x14ac:dyDescent="0.25">
      <c r="C4324" s="115"/>
      <c r="R4324" s="116"/>
      <c r="S4324" s="117"/>
    </row>
    <row r="4325" spans="3:19" x14ac:dyDescent="0.25">
      <c r="C4325" s="115"/>
      <c r="R4325" s="116"/>
      <c r="S4325" s="117"/>
    </row>
    <row r="4326" spans="3:19" x14ac:dyDescent="0.25">
      <c r="C4326" s="115"/>
      <c r="R4326" s="116"/>
      <c r="S4326" s="117"/>
    </row>
    <row r="4327" spans="3:19" x14ac:dyDescent="0.25">
      <c r="C4327" s="115"/>
      <c r="R4327" s="116"/>
      <c r="S4327" s="117"/>
    </row>
    <row r="4328" spans="3:19" x14ac:dyDescent="0.25">
      <c r="C4328" s="115"/>
      <c r="R4328" s="116"/>
      <c r="S4328" s="117"/>
    </row>
    <row r="4329" spans="3:19" x14ac:dyDescent="0.25">
      <c r="C4329" s="115"/>
      <c r="R4329" s="116"/>
      <c r="S4329" s="117"/>
    </row>
    <row r="4330" spans="3:19" x14ac:dyDescent="0.25">
      <c r="C4330" s="115"/>
      <c r="R4330" s="116"/>
      <c r="S4330" s="117"/>
    </row>
    <row r="4331" spans="3:19" x14ac:dyDescent="0.25">
      <c r="C4331" s="115"/>
      <c r="R4331" s="116"/>
      <c r="S4331" s="117"/>
    </row>
    <row r="4332" spans="3:19" x14ac:dyDescent="0.25">
      <c r="C4332" s="115"/>
      <c r="R4332" s="116"/>
      <c r="S4332" s="117"/>
    </row>
    <row r="4333" spans="3:19" x14ac:dyDescent="0.25">
      <c r="C4333" s="115"/>
      <c r="R4333" s="116"/>
      <c r="S4333" s="117"/>
    </row>
    <row r="4334" spans="3:19" x14ac:dyDescent="0.25">
      <c r="C4334" s="115"/>
      <c r="R4334" s="116"/>
      <c r="S4334" s="117"/>
    </row>
    <row r="4335" spans="3:19" x14ac:dyDescent="0.25">
      <c r="C4335" s="115"/>
      <c r="R4335" s="116"/>
      <c r="S4335" s="117"/>
    </row>
    <row r="4336" spans="3:19" x14ac:dyDescent="0.25">
      <c r="C4336" s="115"/>
      <c r="R4336" s="116"/>
      <c r="S4336" s="117"/>
    </row>
    <row r="4337" spans="3:19" x14ac:dyDescent="0.25">
      <c r="C4337" s="115"/>
      <c r="R4337" s="116"/>
      <c r="S4337" s="117"/>
    </row>
    <row r="4338" spans="3:19" x14ac:dyDescent="0.25">
      <c r="C4338" s="115"/>
      <c r="R4338" s="116"/>
      <c r="S4338" s="117"/>
    </row>
    <row r="4339" spans="3:19" x14ac:dyDescent="0.25">
      <c r="C4339" s="115"/>
      <c r="R4339" s="116"/>
      <c r="S4339" s="117"/>
    </row>
    <row r="4340" spans="3:19" x14ac:dyDescent="0.25">
      <c r="C4340" s="115"/>
      <c r="R4340" s="116"/>
      <c r="S4340" s="117"/>
    </row>
    <row r="4341" spans="3:19" x14ac:dyDescent="0.25">
      <c r="C4341" s="115"/>
      <c r="R4341" s="116"/>
      <c r="S4341" s="117"/>
    </row>
    <row r="4342" spans="3:19" x14ac:dyDescent="0.25">
      <c r="C4342" s="115"/>
      <c r="R4342" s="116"/>
      <c r="S4342" s="117"/>
    </row>
    <row r="4343" spans="3:19" x14ac:dyDescent="0.25">
      <c r="C4343" s="115"/>
      <c r="R4343" s="116"/>
      <c r="S4343" s="117"/>
    </row>
    <row r="4344" spans="3:19" x14ac:dyDescent="0.25">
      <c r="C4344" s="115"/>
      <c r="R4344" s="116"/>
      <c r="S4344" s="117"/>
    </row>
    <row r="4345" spans="3:19" x14ac:dyDescent="0.25">
      <c r="C4345" s="115"/>
      <c r="R4345" s="116"/>
      <c r="S4345" s="117"/>
    </row>
    <row r="4346" spans="3:19" x14ac:dyDescent="0.25">
      <c r="C4346" s="115"/>
      <c r="R4346" s="116"/>
      <c r="S4346" s="117"/>
    </row>
    <row r="4347" spans="3:19" x14ac:dyDescent="0.25">
      <c r="C4347" s="115"/>
      <c r="R4347" s="116"/>
      <c r="S4347" s="117"/>
    </row>
    <row r="4348" spans="3:19" x14ac:dyDescent="0.25">
      <c r="C4348" s="115"/>
      <c r="R4348" s="116"/>
      <c r="S4348" s="117"/>
    </row>
    <row r="4349" spans="3:19" x14ac:dyDescent="0.25">
      <c r="C4349" s="115"/>
      <c r="R4349" s="116"/>
      <c r="S4349" s="117"/>
    </row>
    <row r="4350" spans="3:19" x14ac:dyDescent="0.25">
      <c r="C4350" s="115"/>
      <c r="R4350" s="116"/>
      <c r="S4350" s="117"/>
    </row>
    <row r="4351" spans="3:19" x14ac:dyDescent="0.25">
      <c r="C4351" s="115"/>
      <c r="R4351" s="116"/>
      <c r="S4351" s="117"/>
    </row>
    <row r="4352" spans="3:19" x14ac:dyDescent="0.25">
      <c r="C4352" s="115"/>
      <c r="R4352" s="116"/>
      <c r="S4352" s="117"/>
    </row>
    <row r="4353" spans="3:19" x14ac:dyDescent="0.25">
      <c r="C4353" s="115"/>
      <c r="R4353" s="116"/>
      <c r="S4353" s="117"/>
    </row>
    <row r="4354" spans="3:19" x14ac:dyDescent="0.25">
      <c r="C4354" s="115"/>
      <c r="R4354" s="116"/>
      <c r="S4354" s="117"/>
    </row>
    <row r="4355" spans="3:19" x14ac:dyDescent="0.25">
      <c r="C4355" s="115"/>
      <c r="R4355" s="116"/>
      <c r="S4355" s="117"/>
    </row>
    <row r="4356" spans="3:19" x14ac:dyDescent="0.25">
      <c r="C4356" s="115"/>
      <c r="R4356" s="116"/>
      <c r="S4356" s="117"/>
    </row>
    <row r="4357" spans="3:19" x14ac:dyDescent="0.25">
      <c r="C4357" s="115"/>
      <c r="R4357" s="116"/>
      <c r="S4357" s="117"/>
    </row>
    <row r="4358" spans="3:19" x14ac:dyDescent="0.25">
      <c r="C4358" s="115"/>
      <c r="R4358" s="116"/>
      <c r="S4358" s="117"/>
    </row>
    <row r="4359" spans="3:19" x14ac:dyDescent="0.25">
      <c r="C4359" s="115"/>
      <c r="R4359" s="116"/>
      <c r="S4359" s="117"/>
    </row>
    <row r="4360" spans="3:19" x14ac:dyDescent="0.25">
      <c r="C4360" s="115"/>
      <c r="R4360" s="116"/>
      <c r="S4360" s="117"/>
    </row>
    <row r="4361" spans="3:19" x14ac:dyDescent="0.25">
      <c r="C4361" s="115"/>
      <c r="R4361" s="116"/>
      <c r="S4361" s="117"/>
    </row>
    <row r="4362" spans="3:19" x14ac:dyDescent="0.25">
      <c r="C4362" s="115"/>
      <c r="R4362" s="116"/>
      <c r="S4362" s="117"/>
    </row>
    <row r="4363" spans="3:19" x14ac:dyDescent="0.25">
      <c r="C4363" s="115"/>
      <c r="R4363" s="116"/>
      <c r="S4363" s="117"/>
    </row>
    <row r="4364" spans="3:19" x14ac:dyDescent="0.25">
      <c r="C4364" s="115"/>
      <c r="R4364" s="116"/>
      <c r="S4364" s="117"/>
    </row>
    <row r="4365" spans="3:19" x14ac:dyDescent="0.25">
      <c r="C4365" s="115"/>
      <c r="R4365" s="116"/>
      <c r="S4365" s="117"/>
    </row>
    <row r="4366" spans="3:19" x14ac:dyDescent="0.25">
      <c r="C4366" s="115"/>
      <c r="R4366" s="116"/>
      <c r="S4366" s="117"/>
    </row>
    <row r="4367" spans="3:19" x14ac:dyDescent="0.25">
      <c r="C4367" s="115"/>
      <c r="R4367" s="116"/>
      <c r="S4367" s="117"/>
    </row>
    <row r="4368" spans="3:19" x14ac:dyDescent="0.25">
      <c r="C4368" s="115"/>
      <c r="R4368" s="116"/>
      <c r="S4368" s="117"/>
    </row>
    <row r="4369" spans="3:19" x14ac:dyDescent="0.25">
      <c r="C4369" s="115"/>
      <c r="R4369" s="116"/>
      <c r="S4369" s="117"/>
    </row>
    <row r="4370" spans="3:19" x14ac:dyDescent="0.25">
      <c r="C4370" s="115"/>
      <c r="R4370" s="116"/>
      <c r="S4370" s="117"/>
    </row>
    <row r="4371" spans="3:19" x14ac:dyDescent="0.25">
      <c r="C4371" s="115"/>
      <c r="R4371" s="116"/>
      <c r="S4371" s="117"/>
    </row>
    <row r="4372" spans="3:19" x14ac:dyDescent="0.25">
      <c r="C4372" s="115"/>
      <c r="R4372" s="116"/>
      <c r="S4372" s="117"/>
    </row>
    <row r="4373" spans="3:19" x14ac:dyDescent="0.25">
      <c r="C4373" s="115"/>
      <c r="R4373" s="116"/>
      <c r="S4373" s="117"/>
    </row>
    <row r="4374" spans="3:19" x14ac:dyDescent="0.25">
      <c r="C4374" s="115"/>
      <c r="R4374" s="116"/>
      <c r="S4374" s="117"/>
    </row>
    <row r="4375" spans="3:19" x14ac:dyDescent="0.25">
      <c r="C4375" s="115"/>
      <c r="R4375" s="116"/>
      <c r="S4375" s="117"/>
    </row>
    <row r="4376" spans="3:19" x14ac:dyDescent="0.25">
      <c r="C4376" s="115"/>
      <c r="R4376" s="116"/>
      <c r="S4376" s="117"/>
    </row>
    <row r="4377" spans="3:19" x14ac:dyDescent="0.25">
      <c r="C4377" s="115"/>
      <c r="R4377" s="116"/>
      <c r="S4377" s="117"/>
    </row>
    <row r="4378" spans="3:19" x14ac:dyDescent="0.25">
      <c r="C4378" s="115"/>
      <c r="R4378" s="116"/>
      <c r="S4378" s="117"/>
    </row>
    <row r="4379" spans="3:19" x14ac:dyDescent="0.25">
      <c r="C4379" s="115"/>
      <c r="R4379" s="116"/>
      <c r="S4379" s="117"/>
    </row>
    <row r="4380" spans="3:19" x14ac:dyDescent="0.25">
      <c r="C4380" s="115"/>
      <c r="R4380" s="116"/>
      <c r="S4380" s="117"/>
    </row>
    <row r="4381" spans="3:19" x14ac:dyDescent="0.25">
      <c r="C4381" s="115"/>
      <c r="R4381" s="116"/>
      <c r="S4381" s="117"/>
    </row>
    <row r="4382" spans="3:19" x14ac:dyDescent="0.25">
      <c r="C4382" s="115"/>
      <c r="R4382" s="116"/>
      <c r="S4382" s="117"/>
    </row>
    <row r="4383" spans="3:19" x14ac:dyDescent="0.25">
      <c r="C4383" s="115"/>
      <c r="R4383" s="116"/>
      <c r="S4383" s="117"/>
    </row>
    <row r="4384" spans="3:19" x14ac:dyDescent="0.25">
      <c r="C4384" s="115"/>
      <c r="R4384" s="116"/>
      <c r="S4384" s="117"/>
    </row>
    <row r="4385" spans="3:19" x14ac:dyDescent="0.25">
      <c r="C4385" s="115"/>
      <c r="R4385" s="116"/>
      <c r="S4385" s="117"/>
    </row>
    <row r="4386" spans="3:19" x14ac:dyDescent="0.25">
      <c r="C4386" s="115"/>
      <c r="R4386" s="116"/>
      <c r="S4386" s="117"/>
    </row>
    <row r="4387" spans="3:19" x14ac:dyDescent="0.25">
      <c r="C4387" s="115"/>
      <c r="R4387" s="116"/>
      <c r="S4387" s="117"/>
    </row>
    <row r="4388" spans="3:19" x14ac:dyDescent="0.25">
      <c r="C4388" s="115"/>
      <c r="R4388" s="116"/>
      <c r="S4388" s="117"/>
    </row>
    <row r="4389" spans="3:19" x14ac:dyDescent="0.25">
      <c r="C4389" s="115"/>
      <c r="R4389" s="116"/>
      <c r="S4389" s="117"/>
    </row>
    <row r="4390" spans="3:19" x14ac:dyDescent="0.25">
      <c r="C4390" s="115"/>
      <c r="R4390" s="116"/>
      <c r="S4390" s="117"/>
    </row>
    <row r="4391" spans="3:19" x14ac:dyDescent="0.25">
      <c r="C4391" s="115"/>
      <c r="R4391" s="116"/>
      <c r="S4391" s="117"/>
    </row>
    <row r="4392" spans="3:19" x14ac:dyDescent="0.25">
      <c r="C4392" s="115"/>
      <c r="R4392" s="116"/>
      <c r="S4392" s="117"/>
    </row>
    <row r="4393" spans="3:19" x14ac:dyDescent="0.25">
      <c r="C4393" s="115"/>
      <c r="R4393" s="116"/>
      <c r="S4393" s="117"/>
    </row>
    <row r="4394" spans="3:19" x14ac:dyDescent="0.25">
      <c r="C4394" s="115"/>
      <c r="R4394" s="116"/>
      <c r="S4394" s="117"/>
    </row>
    <row r="4395" spans="3:19" x14ac:dyDescent="0.25">
      <c r="C4395" s="115"/>
      <c r="R4395" s="116"/>
      <c r="S4395" s="117"/>
    </row>
    <row r="4396" spans="3:19" x14ac:dyDescent="0.25">
      <c r="C4396" s="115"/>
      <c r="R4396" s="116"/>
      <c r="S4396" s="117"/>
    </row>
    <row r="4397" spans="3:19" x14ac:dyDescent="0.25">
      <c r="C4397" s="115"/>
      <c r="R4397" s="116"/>
      <c r="S4397" s="117"/>
    </row>
    <row r="4398" spans="3:19" x14ac:dyDescent="0.25">
      <c r="C4398" s="115"/>
      <c r="R4398" s="116"/>
      <c r="S4398" s="117"/>
    </row>
    <row r="4399" spans="3:19" x14ac:dyDescent="0.25">
      <c r="C4399" s="115"/>
      <c r="R4399" s="116"/>
      <c r="S4399" s="117"/>
    </row>
    <row r="4400" spans="3:19" x14ac:dyDescent="0.25">
      <c r="C4400" s="115"/>
      <c r="R4400" s="116"/>
      <c r="S4400" s="117"/>
    </row>
    <row r="4401" spans="3:19" x14ac:dyDescent="0.25">
      <c r="C4401" s="115"/>
      <c r="R4401" s="116"/>
      <c r="S4401" s="117"/>
    </row>
    <row r="4402" spans="3:19" x14ac:dyDescent="0.25">
      <c r="C4402" s="115"/>
      <c r="R4402" s="116"/>
      <c r="S4402" s="117"/>
    </row>
    <row r="4403" spans="3:19" x14ac:dyDescent="0.25">
      <c r="C4403" s="115"/>
      <c r="R4403" s="116"/>
      <c r="S4403" s="117"/>
    </row>
    <row r="4404" spans="3:19" x14ac:dyDescent="0.25">
      <c r="C4404" s="115"/>
      <c r="R4404" s="116"/>
      <c r="S4404" s="117"/>
    </row>
    <row r="4405" spans="3:19" x14ac:dyDescent="0.25">
      <c r="C4405" s="115"/>
      <c r="R4405" s="116"/>
      <c r="S4405" s="117"/>
    </row>
    <row r="4406" spans="3:19" x14ac:dyDescent="0.25">
      <c r="C4406" s="115"/>
      <c r="R4406" s="116"/>
      <c r="S4406" s="117"/>
    </row>
    <row r="4407" spans="3:19" x14ac:dyDescent="0.25">
      <c r="C4407" s="115"/>
      <c r="R4407" s="116"/>
      <c r="S4407" s="117"/>
    </row>
    <row r="4408" spans="3:19" x14ac:dyDescent="0.25">
      <c r="C4408" s="115"/>
      <c r="R4408" s="116"/>
      <c r="S4408" s="117"/>
    </row>
    <row r="4409" spans="3:19" x14ac:dyDescent="0.25">
      <c r="C4409" s="115"/>
      <c r="R4409" s="116"/>
      <c r="S4409" s="117"/>
    </row>
    <row r="4410" spans="3:19" x14ac:dyDescent="0.25">
      <c r="C4410" s="115"/>
      <c r="R4410" s="116"/>
      <c r="S4410" s="117"/>
    </row>
    <row r="4411" spans="3:19" x14ac:dyDescent="0.25">
      <c r="C4411" s="115"/>
      <c r="R4411" s="116"/>
      <c r="S4411" s="117"/>
    </row>
    <row r="4412" spans="3:19" x14ac:dyDescent="0.25">
      <c r="C4412" s="115"/>
      <c r="R4412" s="116"/>
      <c r="S4412" s="117"/>
    </row>
    <row r="4413" spans="3:19" x14ac:dyDescent="0.25">
      <c r="C4413" s="115"/>
      <c r="R4413" s="116"/>
      <c r="S4413" s="117"/>
    </row>
    <row r="4414" spans="3:19" x14ac:dyDescent="0.25">
      <c r="C4414" s="115"/>
      <c r="R4414" s="116"/>
      <c r="S4414" s="117"/>
    </row>
    <row r="4415" spans="3:19" x14ac:dyDescent="0.25">
      <c r="C4415" s="115"/>
      <c r="R4415" s="116"/>
      <c r="S4415" s="117"/>
    </row>
    <row r="4416" spans="3:19" x14ac:dyDescent="0.25">
      <c r="C4416" s="115"/>
      <c r="R4416" s="116"/>
      <c r="S4416" s="117"/>
    </row>
    <row r="4417" spans="3:19" x14ac:dyDescent="0.25">
      <c r="C4417" s="115"/>
      <c r="R4417" s="116"/>
      <c r="S4417" s="117"/>
    </row>
    <row r="4418" spans="3:19" x14ac:dyDescent="0.25">
      <c r="C4418" s="115"/>
      <c r="R4418" s="116"/>
      <c r="S4418" s="117"/>
    </row>
    <row r="4419" spans="3:19" x14ac:dyDescent="0.25">
      <c r="C4419" s="115"/>
      <c r="R4419" s="116"/>
      <c r="S4419" s="117"/>
    </row>
    <row r="4420" spans="3:19" x14ac:dyDescent="0.25">
      <c r="C4420" s="115"/>
      <c r="R4420" s="116"/>
      <c r="S4420" s="117"/>
    </row>
    <row r="4421" spans="3:19" x14ac:dyDescent="0.25">
      <c r="C4421" s="115"/>
      <c r="R4421" s="116"/>
      <c r="S4421" s="117"/>
    </row>
    <row r="4422" spans="3:19" x14ac:dyDescent="0.25">
      <c r="C4422" s="115"/>
      <c r="R4422" s="116"/>
      <c r="S4422" s="117"/>
    </row>
    <row r="4423" spans="3:19" x14ac:dyDescent="0.25">
      <c r="C4423" s="115"/>
      <c r="R4423" s="116"/>
      <c r="S4423" s="117"/>
    </row>
    <row r="4424" spans="3:19" x14ac:dyDescent="0.25">
      <c r="C4424" s="115"/>
      <c r="R4424" s="116"/>
      <c r="S4424" s="117"/>
    </row>
    <row r="4425" spans="3:19" x14ac:dyDescent="0.25">
      <c r="C4425" s="115"/>
      <c r="R4425" s="116"/>
      <c r="S4425" s="117"/>
    </row>
    <row r="4426" spans="3:19" x14ac:dyDescent="0.25">
      <c r="C4426" s="115"/>
      <c r="R4426" s="116"/>
      <c r="S4426" s="117"/>
    </row>
    <row r="4427" spans="3:19" x14ac:dyDescent="0.25">
      <c r="C4427" s="115"/>
      <c r="R4427" s="116"/>
      <c r="S4427" s="117"/>
    </row>
    <row r="4428" spans="3:19" x14ac:dyDescent="0.25">
      <c r="C4428" s="115"/>
      <c r="R4428" s="116"/>
      <c r="S4428" s="117"/>
    </row>
    <row r="4429" spans="3:19" x14ac:dyDescent="0.25">
      <c r="C4429" s="115"/>
      <c r="R4429" s="116"/>
      <c r="S4429" s="117"/>
    </row>
    <row r="4430" spans="3:19" x14ac:dyDescent="0.25">
      <c r="C4430" s="115"/>
      <c r="R4430" s="116"/>
      <c r="S4430" s="117"/>
    </row>
    <row r="4431" spans="3:19" x14ac:dyDescent="0.25">
      <c r="C4431" s="115"/>
      <c r="R4431" s="116"/>
      <c r="S4431" s="117"/>
    </row>
    <row r="4432" spans="3:19" x14ac:dyDescent="0.25">
      <c r="C4432" s="115"/>
      <c r="R4432" s="116"/>
      <c r="S4432" s="117"/>
    </row>
    <row r="4433" spans="3:19" x14ac:dyDescent="0.25">
      <c r="C4433" s="115"/>
      <c r="R4433" s="116"/>
      <c r="S4433" s="117"/>
    </row>
    <row r="4434" spans="3:19" x14ac:dyDescent="0.25">
      <c r="C4434" s="115"/>
      <c r="R4434" s="116"/>
      <c r="S4434" s="117"/>
    </row>
    <row r="4435" spans="3:19" x14ac:dyDescent="0.25">
      <c r="C4435" s="115"/>
      <c r="R4435" s="116"/>
      <c r="S4435" s="117"/>
    </row>
    <row r="4436" spans="3:19" x14ac:dyDescent="0.25">
      <c r="C4436" s="115"/>
      <c r="R4436" s="116"/>
      <c r="S4436" s="117"/>
    </row>
    <row r="4437" spans="3:19" x14ac:dyDescent="0.25">
      <c r="C4437" s="115"/>
      <c r="R4437" s="116"/>
      <c r="S4437" s="117"/>
    </row>
    <row r="4438" spans="3:19" x14ac:dyDescent="0.25">
      <c r="C4438" s="115"/>
      <c r="R4438" s="116"/>
      <c r="S4438" s="117"/>
    </row>
    <row r="4439" spans="3:19" x14ac:dyDescent="0.25">
      <c r="C4439" s="115"/>
      <c r="R4439" s="116"/>
      <c r="S4439" s="117"/>
    </row>
    <row r="4440" spans="3:19" x14ac:dyDescent="0.25">
      <c r="C4440" s="115"/>
      <c r="R4440" s="116"/>
      <c r="S4440" s="117"/>
    </row>
    <row r="4441" spans="3:19" x14ac:dyDescent="0.25">
      <c r="C4441" s="115"/>
      <c r="R4441" s="116"/>
      <c r="S4441" s="117"/>
    </row>
    <row r="4442" spans="3:19" x14ac:dyDescent="0.25">
      <c r="C4442" s="115"/>
      <c r="R4442" s="116"/>
      <c r="S4442" s="117"/>
    </row>
    <row r="4443" spans="3:19" x14ac:dyDescent="0.25">
      <c r="C4443" s="115"/>
      <c r="R4443" s="116"/>
      <c r="S4443" s="117"/>
    </row>
    <row r="4444" spans="3:19" x14ac:dyDescent="0.25">
      <c r="C4444" s="115"/>
      <c r="R4444" s="116"/>
      <c r="S4444" s="117"/>
    </row>
    <row r="4445" spans="3:19" x14ac:dyDescent="0.25">
      <c r="C4445" s="115"/>
      <c r="R4445" s="116"/>
      <c r="S4445" s="117"/>
    </row>
    <row r="4446" spans="3:19" x14ac:dyDescent="0.25">
      <c r="C4446" s="115"/>
      <c r="R4446" s="116"/>
      <c r="S4446" s="117"/>
    </row>
    <row r="4447" spans="3:19" x14ac:dyDescent="0.25">
      <c r="C4447" s="115"/>
      <c r="R4447" s="116"/>
      <c r="S4447" s="117"/>
    </row>
    <row r="4448" spans="3:19" x14ac:dyDescent="0.25">
      <c r="C4448" s="115"/>
      <c r="R4448" s="116"/>
      <c r="S4448" s="117"/>
    </row>
    <row r="4449" spans="3:19" x14ac:dyDescent="0.25">
      <c r="C4449" s="115"/>
      <c r="R4449" s="116"/>
      <c r="S4449" s="117"/>
    </row>
    <row r="4450" spans="3:19" x14ac:dyDescent="0.25">
      <c r="C4450" s="115"/>
      <c r="R4450" s="116"/>
      <c r="S4450" s="117"/>
    </row>
    <row r="4451" spans="3:19" x14ac:dyDescent="0.25">
      <c r="C4451" s="115"/>
      <c r="R4451" s="116"/>
      <c r="S4451" s="117"/>
    </row>
    <row r="4452" spans="3:19" x14ac:dyDescent="0.25">
      <c r="C4452" s="115"/>
      <c r="R4452" s="116"/>
      <c r="S4452" s="117"/>
    </row>
    <row r="4453" spans="3:19" x14ac:dyDescent="0.25">
      <c r="C4453" s="115"/>
      <c r="R4453" s="116"/>
      <c r="S4453" s="117"/>
    </row>
    <row r="4454" spans="3:19" x14ac:dyDescent="0.25">
      <c r="C4454" s="115"/>
      <c r="R4454" s="116"/>
      <c r="S4454" s="117"/>
    </row>
    <row r="4455" spans="3:19" x14ac:dyDescent="0.25">
      <c r="C4455" s="115"/>
      <c r="R4455" s="116"/>
      <c r="S4455" s="117"/>
    </row>
    <row r="4456" spans="3:19" x14ac:dyDescent="0.25">
      <c r="C4456" s="115"/>
      <c r="R4456" s="116"/>
      <c r="S4456" s="117"/>
    </row>
    <row r="4457" spans="3:19" x14ac:dyDescent="0.25">
      <c r="C4457" s="115"/>
      <c r="R4457" s="116"/>
      <c r="S4457" s="117"/>
    </row>
    <row r="4458" spans="3:19" x14ac:dyDescent="0.25">
      <c r="C4458" s="115"/>
      <c r="R4458" s="116"/>
      <c r="S4458" s="117"/>
    </row>
    <row r="4459" spans="3:19" x14ac:dyDescent="0.25">
      <c r="C4459" s="115"/>
      <c r="R4459" s="116"/>
      <c r="S4459" s="117"/>
    </row>
    <row r="4460" spans="3:19" x14ac:dyDescent="0.25">
      <c r="C4460" s="115"/>
      <c r="R4460" s="116"/>
      <c r="S4460" s="117"/>
    </row>
    <row r="4461" spans="3:19" x14ac:dyDescent="0.25">
      <c r="C4461" s="115"/>
      <c r="R4461" s="116"/>
      <c r="S4461" s="117"/>
    </row>
    <row r="4462" spans="3:19" x14ac:dyDescent="0.25">
      <c r="C4462" s="115"/>
      <c r="R4462" s="116"/>
      <c r="S4462" s="117"/>
    </row>
    <row r="4463" spans="3:19" x14ac:dyDescent="0.25">
      <c r="C4463" s="115"/>
      <c r="R4463" s="116"/>
      <c r="S4463" s="117"/>
    </row>
    <row r="4464" spans="3:19" x14ac:dyDescent="0.25">
      <c r="C4464" s="115"/>
      <c r="R4464" s="116"/>
      <c r="S4464" s="117"/>
    </row>
    <row r="4465" spans="3:19" x14ac:dyDescent="0.25">
      <c r="C4465" s="115"/>
      <c r="R4465" s="116"/>
      <c r="S4465" s="117"/>
    </row>
    <row r="4466" spans="3:19" x14ac:dyDescent="0.25">
      <c r="C4466" s="115"/>
      <c r="R4466" s="116"/>
      <c r="S4466" s="117"/>
    </row>
    <row r="4467" spans="3:19" x14ac:dyDescent="0.25">
      <c r="C4467" s="115"/>
      <c r="R4467" s="116"/>
      <c r="S4467" s="117"/>
    </row>
    <row r="4468" spans="3:19" x14ac:dyDescent="0.25">
      <c r="C4468" s="115"/>
      <c r="R4468" s="116"/>
      <c r="S4468" s="117"/>
    </row>
    <row r="4469" spans="3:19" x14ac:dyDescent="0.25">
      <c r="C4469" s="115"/>
      <c r="R4469" s="116"/>
      <c r="S4469" s="117"/>
    </row>
    <row r="4470" spans="3:19" x14ac:dyDescent="0.25">
      <c r="C4470" s="115"/>
      <c r="R4470" s="116"/>
      <c r="S4470" s="117"/>
    </row>
    <row r="4471" spans="3:19" x14ac:dyDescent="0.25">
      <c r="C4471" s="115"/>
      <c r="R4471" s="116"/>
      <c r="S4471" s="117"/>
    </row>
    <row r="4472" spans="3:19" x14ac:dyDescent="0.25">
      <c r="C4472" s="115"/>
      <c r="R4472" s="116"/>
      <c r="S4472" s="117"/>
    </row>
    <row r="4473" spans="3:19" x14ac:dyDescent="0.25">
      <c r="C4473" s="115"/>
      <c r="R4473" s="116"/>
      <c r="S4473" s="117"/>
    </row>
    <row r="4474" spans="3:19" x14ac:dyDescent="0.25">
      <c r="C4474" s="115"/>
      <c r="R4474" s="116"/>
      <c r="S4474" s="117"/>
    </row>
    <row r="4475" spans="3:19" x14ac:dyDescent="0.25">
      <c r="C4475" s="115"/>
      <c r="R4475" s="116"/>
      <c r="S4475" s="117"/>
    </row>
    <row r="4476" spans="3:19" x14ac:dyDescent="0.25">
      <c r="C4476" s="115"/>
      <c r="R4476" s="116"/>
      <c r="S4476" s="117"/>
    </row>
    <row r="4477" spans="3:19" x14ac:dyDescent="0.25">
      <c r="C4477" s="115"/>
      <c r="R4477" s="116"/>
      <c r="S4477" s="117"/>
    </row>
    <row r="4478" spans="3:19" x14ac:dyDescent="0.25">
      <c r="C4478" s="115"/>
      <c r="R4478" s="116"/>
      <c r="S4478" s="117"/>
    </row>
    <row r="4479" spans="3:19" x14ac:dyDescent="0.25">
      <c r="C4479" s="115"/>
      <c r="R4479" s="116"/>
      <c r="S4479" s="117"/>
    </row>
    <row r="4480" spans="3:19" x14ac:dyDescent="0.25">
      <c r="C4480" s="115"/>
      <c r="R4480" s="116"/>
      <c r="S4480" s="117"/>
    </row>
    <row r="4481" spans="3:19" x14ac:dyDescent="0.25">
      <c r="C4481" s="115"/>
      <c r="R4481" s="116"/>
      <c r="S4481" s="117"/>
    </row>
    <row r="4482" spans="3:19" x14ac:dyDescent="0.25">
      <c r="C4482" s="115"/>
      <c r="R4482" s="116"/>
      <c r="S4482" s="117"/>
    </row>
    <row r="4483" spans="3:19" x14ac:dyDescent="0.25">
      <c r="C4483" s="115"/>
      <c r="R4483" s="116"/>
      <c r="S4483" s="117"/>
    </row>
    <row r="4484" spans="3:19" x14ac:dyDescent="0.25">
      <c r="C4484" s="115"/>
      <c r="R4484" s="116"/>
      <c r="S4484" s="117"/>
    </row>
    <row r="4485" spans="3:19" x14ac:dyDescent="0.25">
      <c r="C4485" s="115"/>
      <c r="R4485" s="116"/>
      <c r="S4485" s="117"/>
    </row>
    <row r="4486" spans="3:19" x14ac:dyDescent="0.25">
      <c r="C4486" s="115"/>
      <c r="R4486" s="116"/>
      <c r="S4486" s="117"/>
    </row>
    <row r="4487" spans="3:19" x14ac:dyDescent="0.25">
      <c r="C4487" s="115"/>
      <c r="R4487" s="116"/>
      <c r="S4487" s="117"/>
    </row>
    <row r="4488" spans="3:19" x14ac:dyDescent="0.25">
      <c r="C4488" s="115"/>
      <c r="R4488" s="116"/>
      <c r="S4488" s="117"/>
    </row>
    <row r="4489" spans="3:19" x14ac:dyDescent="0.25">
      <c r="C4489" s="115"/>
      <c r="R4489" s="116"/>
      <c r="S4489" s="117"/>
    </row>
    <row r="4490" spans="3:19" x14ac:dyDescent="0.25">
      <c r="C4490" s="115"/>
      <c r="R4490" s="116"/>
      <c r="S4490" s="117"/>
    </row>
    <row r="4491" spans="3:19" x14ac:dyDescent="0.25">
      <c r="C4491" s="115"/>
      <c r="R4491" s="116"/>
      <c r="S4491" s="117"/>
    </row>
    <row r="4492" spans="3:19" x14ac:dyDescent="0.25">
      <c r="C4492" s="115"/>
      <c r="R4492" s="116"/>
      <c r="S4492" s="117"/>
    </row>
    <row r="4493" spans="3:19" x14ac:dyDescent="0.25">
      <c r="C4493" s="115"/>
      <c r="R4493" s="116"/>
      <c r="S4493" s="117"/>
    </row>
    <row r="4494" spans="3:19" x14ac:dyDescent="0.25">
      <c r="C4494" s="115"/>
      <c r="R4494" s="116"/>
      <c r="S4494" s="117"/>
    </row>
    <row r="4495" spans="3:19" x14ac:dyDescent="0.25">
      <c r="C4495" s="115"/>
      <c r="R4495" s="116"/>
      <c r="S4495" s="117"/>
    </row>
    <row r="4496" spans="3:19" x14ac:dyDescent="0.25">
      <c r="C4496" s="115"/>
      <c r="R4496" s="116"/>
      <c r="S4496" s="117"/>
    </row>
    <row r="4497" spans="3:19" x14ac:dyDescent="0.25">
      <c r="C4497" s="115"/>
      <c r="R4497" s="116"/>
      <c r="S4497" s="117"/>
    </row>
    <row r="4498" spans="3:19" x14ac:dyDescent="0.25">
      <c r="C4498" s="115"/>
      <c r="R4498" s="116"/>
      <c r="S4498" s="117"/>
    </row>
    <row r="4499" spans="3:19" x14ac:dyDescent="0.25">
      <c r="C4499" s="115"/>
      <c r="R4499" s="116"/>
      <c r="S4499" s="117"/>
    </row>
    <row r="4500" spans="3:19" x14ac:dyDescent="0.25">
      <c r="C4500" s="115"/>
      <c r="R4500" s="116"/>
      <c r="S4500" s="117"/>
    </row>
    <row r="4501" spans="3:19" x14ac:dyDescent="0.25">
      <c r="C4501" s="115"/>
      <c r="R4501" s="116"/>
      <c r="S4501" s="117"/>
    </row>
    <row r="4502" spans="3:19" x14ac:dyDescent="0.25">
      <c r="C4502" s="115"/>
      <c r="R4502" s="116"/>
      <c r="S4502" s="117"/>
    </row>
    <row r="4503" spans="3:19" x14ac:dyDescent="0.25">
      <c r="C4503" s="115"/>
      <c r="R4503" s="116"/>
      <c r="S4503" s="117"/>
    </row>
    <row r="4504" spans="3:19" x14ac:dyDescent="0.25">
      <c r="C4504" s="115"/>
      <c r="R4504" s="116"/>
      <c r="S4504" s="117"/>
    </row>
    <row r="4505" spans="3:19" x14ac:dyDescent="0.25">
      <c r="C4505" s="115"/>
      <c r="R4505" s="116"/>
      <c r="S4505" s="117"/>
    </row>
    <row r="4506" spans="3:19" x14ac:dyDescent="0.25">
      <c r="C4506" s="115"/>
      <c r="R4506" s="116"/>
      <c r="S4506" s="117"/>
    </row>
    <row r="4507" spans="3:19" x14ac:dyDescent="0.25">
      <c r="C4507" s="115"/>
      <c r="R4507" s="116"/>
      <c r="S4507" s="117"/>
    </row>
    <row r="4508" spans="3:19" x14ac:dyDescent="0.25">
      <c r="C4508" s="115"/>
      <c r="R4508" s="116"/>
      <c r="S4508" s="117"/>
    </row>
    <row r="4509" spans="3:19" x14ac:dyDescent="0.25">
      <c r="C4509" s="115"/>
      <c r="R4509" s="116"/>
      <c r="S4509" s="117"/>
    </row>
    <row r="4510" spans="3:19" x14ac:dyDescent="0.25">
      <c r="C4510" s="115"/>
      <c r="R4510" s="116"/>
      <c r="S4510" s="117"/>
    </row>
    <row r="4511" spans="3:19" x14ac:dyDescent="0.25">
      <c r="C4511" s="115"/>
      <c r="R4511" s="116"/>
      <c r="S4511" s="117"/>
    </row>
    <row r="4512" spans="3:19" x14ac:dyDescent="0.25">
      <c r="C4512" s="115"/>
      <c r="R4512" s="116"/>
      <c r="S4512" s="117"/>
    </row>
    <row r="4513" spans="3:19" x14ac:dyDescent="0.25">
      <c r="C4513" s="115"/>
      <c r="R4513" s="116"/>
      <c r="S4513" s="117"/>
    </row>
    <row r="4514" spans="3:19" x14ac:dyDescent="0.25">
      <c r="C4514" s="115"/>
      <c r="R4514" s="116"/>
      <c r="S4514" s="117"/>
    </row>
    <row r="4515" spans="3:19" x14ac:dyDescent="0.25">
      <c r="C4515" s="115"/>
      <c r="R4515" s="116"/>
      <c r="S4515" s="117"/>
    </row>
    <row r="4516" spans="3:19" x14ac:dyDescent="0.25">
      <c r="C4516" s="115"/>
      <c r="R4516" s="116"/>
      <c r="S4516" s="117"/>
    </row>
    <row r="4517" spans="3:19" x14ac:dyDescent="0.25">
      <c r="C4517" s="115"/>
      <c r="R4517" s="116"/>
      <c r="S4517" s="117"/>
    </row>
    <row r="4518" spans="3:19" x14ac:dyDescent="0.25">
      <c r="C4518" s="115"/>
      <c r="R4518" s="116"/>
      <c r="S4518" s="117"/>
    </row>
    <row r="4519" spans="3:19" x14ac:dyDescent="0.25">
      <c r="C4519" s="115"/>
      <c r="R4519" s="116"/>
      <c r="S4519" s="117"/>
    </row>
    <row r="4520" spans="3:19" x14ac:dyDescent="0.25">
      <c r="C4520" s="115"/>
      <c r="R4520" s="116"/>
      <c r="S4520" s="117"/>
    </row>
    <row r="4521" spans="3:19" x14ac:dyDescent="0.25">
      <c r="C4521" s="115"/>
      <c r="R4521" s="116"/>
      <c r="S4521" s="117"/>
    </row>
    <row r="4522" spans="3:19" x14ac:dyDescent="0.25">
      <c r="C4522" s="115"/>
      <c r="R4522" s="116"/>
      <c r="S4522" s="117"/>
    </row>
    <row r="4523" spans="3:19" x14ac:dyDescent="0.25">
      <c r="C4523" s="115"/>
      <c r="R4523" s="116"/>
      <c r="S4523" s="117"/>
    </row>
    <row r="4524" spans="3:19" x14ac:dyDescent="0.25">
      <c r="C4524" s="115"/>
      <c r="R4524" s="116"/>
      <c r="S4524" s="117"/>
    </row>
    <row r="4525" spans="3:19" x14ac:dyDescent="0.25">
      <c r="C4525" s="115"/>
      <c r="R4525" s="116"/>
      <c r="S4525" s="117"/>
    </row>
    <row r="4526" spans="3:19" x14ac:dyDescent="0.25">
      <c r="C4526" s="115"/>
      <c r="R4526" s="116"/>
      <c r="S4526" s="117"/>
    </row>
    <row r="4527" spans="3:19" x14ac:dyDescent="0.25">
      <c r="C4527" s="115"/>
      <c r="R4527" s="116"/>
      <c r="S4527" s="117"/>
    </row>
    <row r="4528" spans="3:19" x14ac:dyDescent="0.25">
      <c r="C4528" s="115"/>
      <c r="R4528" s="116"/>
      <c r="S4528" s="117"/>
    </row>
    <row r="4529" spans="3:19" x14ac:dyDescent="0.25">
      <c r="C4529" s="115"/>
      <c r="R4529" s="116"/>
      <c r="S4529" s="117"/>
    </row>
    <row r="4530" spans="3:19" x14ac:dyDescent="0.25">
      <c r="C4530" s="115"/>
      <c r="R4530" s="116"/>
      <c r="S4530" s="117"/>
    </row>
    <row r="4531" spans="3:19" x14ac:dyDescent="0.25">
      <c r="C4531" s="115"/>
      <c r="R4531" s="116"/>
      <c r="S4531" s="117"/>
    </row>
    <row r="4532" spans="3:19" x14ac:dyDescent="0.25">
      <c r="C4532" s="115"/>
      <c r="R4532" s="116"/>
      <c r="S4532" s="117"/>
    </row>
    <row r="4533" spans="3:19" x14ac:dyDescent="0.25">
      <c r="C4533" s="115"/>
      <c r="R4533" s="116"/>
      <c r="S4533" s="117"/>
    </row>
    <row r="4534" spans="3:19" x14ac:dyDescent="0.25">
      <c r="C4534" s="115"/>
      <c r="R4534" s="116"/>
      <c r="S4534" s="117"/>
    </row>
    <row r="4535" spans="3:19" x14ac:dyDescent="0.25">
      <c r="C4535" s="115"/>
      <c r="R4535" s="116"/>
      <c r="S4535" s="117"/>
    </row>
    <row r="4536" spans="3:19" x14ac:dyDescent="0.25">
      <c r="C4536" s="115"/>
      <c r="R4536" s="116"/>
      <c r="S4536" s="117"/>
    </row>
    <row r="4537" spans="3:19" x14ac:dyDescent="0.25">
      <c r="C4537" s="115"/>
      <c r="R4537" s="116"/>
      <c r="S4537" s="117"/>
    </row>
    <row r="4538" spans="3:19" x14ac:dyDescent="0.25">
      <c r="C4538" s="115"/>
      <c r="R4538" s="116"/>
      <c r="S4538" s="117"/>
    </row>
    <row r="4539" spans="3:19" x14ac:dyDescent="0.25">
      <c r="C4539" s="115"/>
      <c r="R4539" s="116"/>
      <c r="S4539" s="117"/>
    </row>
    <row r="4540" spans="3:19" x14ac:dyDescent="0.25">
      <c r="C4540" s="115"/>
      <c r="R4540" s="116"/>
      <c r="S4540" s="117"/>
    </row>
    <row r="4541" spans="3:19" x14ac:dyDescent="0.25">
      <c r="C4541" s="115"/>
      <c r="R4541" s="116"/>
      <c r="S4541" s="117"/>
    </row>
    <row r="4542" spans="3:19" x14ac:dyDescent="0.25">
      <c r="C4542" s="115"/>
      <c r="R4542" s="116"/>
      <c r="S4542" s="117"/>
    </row>
    <row r="4543" spans="3:19" x14ac:dyDescent="0.25">
      <c r="C4543" s="115"/>
      <c r="R4543" s="116"/>
      <c r="S4543" s="117"/>
    </row>
    <row r="4544" spans="3:19" x14ac:dyDescent="0.25">
      <c r="C4544" s="115"/>
      <c r="R4544" s="116"/>
      <c r="S4544" s="117"/>
    </row>
    <row r="4545" spans="3:19" x14ac:dyDescent="0.25">
      <c r="C4545" s="115"/>
      <c r="R4545" s="116"/>
      <c r="S4545" s="117"/>
    </row>
    <row r="4546" spans="3:19" x14ac:dyDescent="0.25">
      <c r="C4546" s="115"/>
      <c r="R4546" s="116"/>
      <c r="S4546" s="117"/>
    </row>
    <row r="4547" spans="3:19" x14ac:dyDescent="0.25">
      <c r="C4547" s="115"/>
      <c r="R4547" s="116"/>
      <c r="S4547" s="117"/>
    </row>
    <row r="4548" spans="3:19" x14ac:dyDescent="0.25">
      <c r="C4548" s="115"/>
      <c r="R4548" s="116"/>
      <c r="S4548" s="117"/>
    </row>
    <row r="4549" spans="3:19" x14ac:dyDescent="0.25">
      <c r="C4549" s="115"/>
      <c r="R4549" s="116"/>
      <c r="S4549" s="117"/>
    </row>
    <row r="4550" spans="3:19" x14ac:dyDescent="0.25">
      <c r="C4550" s="115"/>
      <c r="R4550" s="116"/>
      <c r="S4550" s="117"/>
    </row>
    <row r="4551" spans="3:19" x14ac:dyDescent="0.25">
      <c r="C4551" s="115"/>
      <c r="R4551" s="116"/>
      <c r="S4551" s="117"/>
    </row>
    <row r="4552" spans="3:19" x14ac:dyDescent="0.25">
      <c r="C4552" s="115"/>
      <c r="R4552" s="116"/>
      <c r="S4552" s="117"/>
    </row>
    <row r="4553" spans="3:19" x14ac:dyDescent="0.25">
      <c r="C4553" s="115"/>
      <c r="R4553" s="116"/>
      <c r="S4553" s="117"/>
    </row>
    <row r="4554" spans="3:19" x14ac:dyDescent="0.25">
      <c r="C4554" s="115"/>
      <c r="R4554" s="116"/>
      <c r="S4554" s="117"/>
    </row>
    <row r="4555" spans="3:19" x14ac:dyDescent="0.25">
      <c r="C4555" s="115"/>
      <c r="R4555" s="116"/>
      <c r="S4555" s="117"/>
    </row>
    <row r="4556" spans="3:19" x14ac:dyDescent="0.25">
      <c r="C4556" s="115"/>
      <c r="R4556" s="116"/>
      <c r="S4556" s="117"/>
    </row>
    <row r="4557" spans="3:19" x14ac:dyDescent="0.25">
      <c r="C4557" s="115"/>
      <c r="R4557" s="116"/>
      <c r="S4557" s="117"/>
    </row>
    <row r="4558" spans="3:19" x14ac:dyDescent="0.25">
      <c r="C4558" s="115"/>
      <c r="R4558" s="116"/>
      <c r="S4558" s="117"/>
    </row>
    <row r="4559" spans="3:19" x14ac:dyDescent="0.25">
      <c r="C4559" s="115"/>
      <c r="R4559" s="116"/>
      <c r="S4559" s="117"/>
    </row>
    <row r="4560" spans="3:19" x14ac:dyDescent="0.25">
      <c r="C4560" s="115"/>
      <c r="R4560" s="116"/>
      <c r="S4560" s="117"/>
    </row>
    <row r="4561" spans="3:19" x14ac:dyDescent="0.25">
      <c r="C4561" s="115"/>
      <c r="R4561" s="116"/>
      <c r="S4561" s="117"/>
    </row>
    <row r="4562" spans="3:19" x14ac:dyDescent="0.25">
      <c r="C4562" s="115"/>
      <c r="R4562" s="116"/>
      <c r="S4562" s="117"/>
    </row>
    <row r="4563" spans="3:19" x14ac:dyDescent="0.25">
      <c r="C4563" s="115"/>
      <c r="R4563" s="116"/>
      <c r="S4563" s="117"/>
    </row>
    <row r="4564" spans="3:19" x14ac:dyDescent="0.25">
      <c r="C4564" s="115"/>
      <c r="R4564" s="116"/>
      <c r="S4564" s="117"/>
    </row>
    <row r="4565" spans="3:19" x14ac:dyDescent="0.25">
      <c r="C4565" s="115"/>
      <c r="R4565" s="116"/>
      <c r="S4565" s="117"/>
    </row>
    <row r="4566" spans="3:19" x14ac:dyDescent="0.25">
      <c r="C4566" s="115"/>
      <c r="R4566" s="116"/>
      <c r="S4566" s="117"/>
    </row>
    <row r="4567" spans="3:19" x14ac:dyDescent="0.25">
      <c r="C4567" s="115"/>
      <c r="R4567" s="116"/>
      <c r="S4567" s="117"/>
    </row>
    <row r="4568" spans="3:19" x14ac:dyDescent="0.25">
      <c r="C4568" s="115"/>
      <c r="R4568" s="116"/>
      <c r="S4568" s="117"/>
    </row>
    <row r="4569" spans="3:19" x14ac:dyDescent="0.25">
      <c r="C4569" s="115"/>
      <c r="R4569" s="116"/>
      <c r="S4569" s="117"/>
    </row>
    <row r="4570" spans="3:19" x14ac:dyDescent="0.25">
      <c r="C4570" s="115"/>
      <c r="R4570" s="116"/>
      <c r="S4570" s="117"/>
    </row>
    <row r="4571" spans="3:19" x14ac:dyDescent="0.25">
      <c r="C4571" s="115"/>
      <c r="R4571" s="116"/>
      <c r="S4571" s="117"/>
    </row>
    <row r="4572" spans="3:19" x14ac:dyDescent="0.25">
      <c r="C4572" s="115"/>
      <c r="R4572" s="116"/>
      <c r="S4572" s="117"/>
    </row>
    <row r="4573" spans="3:19" x14ac:dyDescent="0.25">
      <c r="C4573" s="115"/>
      <c r="R4573" s="116"/>
      <c r="S4573" s="117"/>
    </row>
    <row r="4574" spans="3:19" x14ac:dyDescent="0.25">
      <c r="C4574" s="115"/>
      <c r="R4574" s="116"/>
      <c r="S4574" s="117"/>
    </row>
    <row r="4575" spans="3:19" x14ac:dyDescent="0.25">
      <c r="C4575" s="115"/>
      <c r="R4575" s="116"/>
      <c r="S4575" s="117"/>
    </row>
    <row r="4576" spans="3:19" x14ac:dyDescent="0.25">
      <c r="C4576" s="115"/>
      <c r="R4576" s="116"/>
      <c r="S4576" s="117"/>
    </row>
    <row r="4577" spans="3:19" x14ac:dyDescent="0.25">
      <c r="C4577" s="115"/>
      <c r="R4577" s="116"/>
      <c r="S4577" s="117"/>
    </row>
    <row r="4578" spans="3:19" x14ac:dyDescent="0.25">
      <c r="C4578" s="115"/>
      <c r="R4578" s="116"/>
      <c r="S4578" s="117"/>
    </row>
    <row r="4579" spans="3:19" x14ac:dyDescent="0.25">
      <c r="C4579" s="115"/>
      <c r="R4579" s="116"/>
      <c r="S4579" s="117"/>
    </row>
    <row r="4580" spans="3:19" x14ac:dyDescent="0.25">
      <c r="C4580" s="115"/>
      <c r="R4580" s="116"/>
      <c r="S4580" s="117"/>
    </row>
    <row r="4581" spans="3:19" x14ac:dyDescent="0.25">
      <c r="C4581" s="115"/>
      <c r="R4581" s="116"/>
      <c r="S4581" s="117"/>
    </row>
    <row r="4582" spans="3:19" x14ac:dyDescent="0.25">
      <c r="C4582" s="115"/>
      <c r="R4582" s="116"/>
      <c r="S4582" s="117"/>
    </row>
    <row r="4583" spans="3:19" x14ac:dyDescent="0.25">
      <c r="C4583" s="115"/>
      <c r="R4583" s="116"/>
      <c r="S4583" s="117"/>
    </row>
    <row r="4584" spans="3:19" x14ac:dyDescent="0.25">
      <c r="C4584" s="115"/>
      <c r="R4584" s="116"/>
      <c r="S4584" s="117"/>
    </row>
    <row r="4585" spans="3:19" x14ac:dyDescent="0.25">
      <c r="C4585" s="115"/>
      <c r="R4585" s="116"/>
      <c r="S4585" s="117"/>
    </row>
    <row r="4586" spans="3:19" x14ac:dyDescent="0.25">
      <c r="C4586" s="115"/>
      <c r="R4586" s="116"/>
      <c r="S4586" s="117"/>
    </row>
    <row r="4587" spans="3:19" x14ac:dyDescent="0.25">
      <c r="C4587" s="115"/>
      <c r="R4587" s="116"/>
      <c r="S4587" s="117"/>
    </row>
    <row r="4588" spans="3:19" x14ac:dyDescent="0.25">
      <c r="C4588" s="115"/>
      <c r="R4588" s="116"/>
      <c r="S4588" s="117"/>
    </row>
    <row r="4589" spans="3:19" x14ac:dyDescent="0.25">
      <c r="C4589" s="115"/>
      <c r="R4589" s="116"/>
      <c r="S4589" s="117"/>
    </row>
    <row r="4590" spans="3:19" x14ac:dyDescent="0.25">
      <c r="C4590" s="115"/>
      <c r="R4590" s="116"/>
      <c r="S4590" s="117"/>
    </row>
    <row r="4591" spans="3:19" x14ac:dyDescent="0.25">
      <c r="C4591" s="115"/>
      <c r="R4591" s="116"/>
      <c r="S4591" s="117"/>
    </row>
    <row r="4592" spans="3:19" x14ac:dyDescent="0.25">
      <c r="C4592" s="115"/>
      <c r="R4592" s="116"/>
      <c r="S4592" s="117"/>
    </row>
    <row r="4593" spans="3:19" x14ac:dyDescent="0.25">
      <c r="C4593" s="115"/>
      <c r="R4593" s="116"/>
      <c r="S4593" s="117"/>
    </row>
    <row r="4594" spans="3:19" x14ac:dyDescent="0.25">
      <c r="C4594" s="115"/>
      <c r="R4594" s="116"/>
      <c r="S4594" s="117"/>
    </row>
    <row r="4595" spans="3:19" x14ac:dyDescent="0.25">
      <c r="C4595" s="115"/>
      <c r="R4595" s="116"/>
      <c r="S4595" s="117"/>
    </row>
    <row r="4596" spans="3:19" x14ac:dyDescent="0.25">
      <c r="C4596" s="115"/>
      <c r="R4596" s="116"/>
      <c r="S4596" s="117"/>
    </row>
    <row r="4597" spans="3:19" x14ac:dyDescent="0.25">
      <c r="C4597" s="115"/>
      <c r="R4597" s="116"/>
      <c r="S4597" s="117"/>
    </row>
    <row r="4598" spans="3:19" x14ac:dyDescent="0.25">
      <c r="C4598" s="115"/>
      <c r="R4598" s="116"/>
      <c r="S4598" s="117"/>
    </row>
    <row r="4599" spans="3:19" x14ac:dyDescent="0.25">
      <c r="C4599" s="115"/>
      <c r="R4599" s="116"/>
      <c r="S4599" s="117"/>
    </row>
    <row r="4600" spans="3:19" x14ac:dyDescent="0.25">
      <c r="C4600" s="115"/>
      <c r="R4600" s="116"/>
      <c r="S4600" s="117"/>
    </row>
    <row r="4601" spans="3:19" x14ac:dyDescent="0.25">
      <c r="C4601" s="115"/>
      <c r="R4601" s="116"/>
      <c r="S4601" s="117"/>
    </row>
    <row r="4602" spans="3:19" x14ac:dyDescent="0.25">
      <c r="C4602" s="115"/>
      <c r="R4602" s="116"/>
      <c r="S4602" s="117"/>
    </row>
    <row r="4603" spans="3:19" x14ac:dyDescent="0.25">
      <c r="C4603" s="115"/>
      <c r="R4603" s="116"/>
      <c r="S4603" s="117"/>
    </row>
    <row r="4604" spans="3:19" x14ac:dyDescent="0.25">
      <c r="C4604" s="115"/>
      <c r="R4604" s="116"/>
      <c r="S4604" s="117"/>
    </row>
    <row r="4605" spans="3:19" x14ac:dyDescent="0.25">
      <c r="C4605" s="115"/>
      <c r="R4605" s="116"/>
      <c r="S4605" s="117"/>
    </row>
    <row r="4606" spans="3:19" x14ac:dyDescent="0.25">
      <c r="C4606" s="115"/>
      <c r="R4606" s="116"/>
      <c r="S4606" s="117"/>
    </row>
    <row r="4607" spans="3:19" x14ac:dyDescent="0.25">
      <c r="C4607" s="115"/>
      <c r="R4607" s="116"/>
      <c r="S4607" s="117"/>
    </row>
    <row r="4608" spans="3:19" x14ac:dyDescent="0.25">
      <c r="C4608" s="115"/>
      <c r="R4608" s="116"/>
      <c r="S4608" s="117"/>
    </row>
    <row r="4609" spans="3:19" x14ac:dyDescent="0.25">
      <c r="C4609" s="115"/>
      <c r="R4609" s="116"/>
      <c r="S4609" s="117"/>
    </row>
    <row r="4610" spans="3:19" x14ac:dyDescent="0.25">
      <c r="C4610" s="115"/>
      <c r="R4610" s="116"/>
      <c r="S4610" s="117"/>
    </row>
    <row r="4611" spans="3:19" x14ac:dyDescent="0.25">
      <c r="C4611" s="115"/>
      <c r="R4611" s="116"/>
      <c r="S4611" s="117"/>
    </row>
    <row r="4612" spans="3:19" x14ac:dyDescent="0.25">
      <c r="C4612" s="115"/>
      <c r="R4612" s="116"/>
      <c r="S4612" s="117"/>
    </row>
    <row r="4613" spans="3:19" x14ac:dyDescent="0.25">
      <c r="C4613" s="115"/>
      <c r="R4613" s="116"/>
      <c r="S4613" s="117"/>
    </row>
    <row r="4614" spans="3:19" x14ac:dyDescent="0.25">
      <c r="C4614" s="115"/>
      <c r="R4614" s="116"/>
      <c r="S4614" s="117"/>
    </row>
    <row r="4615" spans="3:19" x14ac:dyDescent="0.25">
      <c r="C4615" s="115"/>
      <c r="R4615" s="116"/>
      <c r="S4615" s="117"/>
    </row>
    <row r="4616" spans="3:19" x14ac:dyDescent="0.25">
      <c r="C4616" s="115"/>
      <c r="R4616" s="116"/>
      <c r="S4616" s="117"/>
    </row>
    <row r="4617" spans="3:19" x14ac:dyDescent="0.25">
      <c r="C4617" s="115"/>
      <c r="R4617" s="116"/>
      <c r="S4617" s="117"/>
    </row>
    <row r="4618" spans="3:19" x14ac:dyDescent="0.25">
      <c r="C4618" s="115"/>
      <c r="R4618" s="116"/>
      <c r="S4618" s="117"/>
    </row>
    <row r="4619" spans="3:19" x14ac:dyDescent="0.25">
      <c r="C4619" s="115"/>
      <c r="R4619" s="116"/>
      <c r="S4619" s="117"/>
    </row>
    <row r="4620" spans="3:19" x14ac:dyDescent="0.25">
      <c r="C4620" s="115"/>
      <c r="R4620" s="116"/>
      <c r="S4620" s="117"/>
    </row>
    <row r="4621" spans="3:19" x14ac:dyDescent="0.25">
      <c r="C4621" s="115"/>
      <c r="R4621" s="116"/>
      <c r="S4621" s="117"/>
    </row>
    <row r="4622" spans="3:19" x14ac:dyDescent="0.25">
      <c r="C4622" s="115"/>
      <c r="R4622" s="116"/>
      <c r="S4622" s="117"/>
    </row>
    <row r="4623" spans="3:19" x14ac:dyDescent="0.25">
      <c r="C4623" s="115"/>
      <c r="R4623" s="116"/>
      <c r="S4623" s="117"/>
    </row>
    <row r="4624" spans="3:19" x14ac:dyDescent="0.25">
      <c r="C4624" s="115"/>
      <c r="R4624" s="116"/>
      <c r="S4624" s="117"/>
    </row>
    <row r="4625" spans="3:19" x14ac:dyDescent="0.25">
      <c r="C4625" s="115"/>
      <c r="R4625" s="116"/>
      <c r="S4625" s="117"/>
    </row>
    <row r="4626" spans="3:19" x14ac:dyDescent="0.25">
      <c r="C4626" s="115"/>
      <c r="R4626" s="116"/>
      <c r="S4626" s="117"/>
    </row>
    <row r="4627" spans="3:19" x14ac:dyDescent="0.25">
      <c r="C4627" s="115"/>
      <c r="R4627" s="116"/>
      <c r="S4627" s="117"/>
    </row>
    <row r="4628" spans="3:19" x14ac:dyDescent="0.25">
      <c r="C4628" s="115"/>
      <c r="R4628" s="116"/>
      <c r="S4628" s="117"/>
    </row>
    <row r="4629" spans="3:19" x14ac:dyDescent="0.25">
      <c r="C4629" s="115"/>
      <c r="R4629" s="116"/>
      <c r="S4629" s="117"/>
    </row>
    <row r="4630" spans="3:19" x14ac:dyDescent="0.25">
      <c r="C4630" s="115"/>
      <c r="R4630" s="116"/>
      <c r="S4630" s="117"/>
    </row>
    <row r="4631" spans="3:19" x14ac:dyDescent="0.25">
      <c r="C4631" s="115"/>
      <c r="R4631" s="116"/>
      <c r="S4631" s="117"/>
    </row>
    <row r="4632" spans="3:19" x14ac:dyDescent="0.25">
      <c r="C4632" s="115"/>
      <c r="R4632" s="116"/>
      <c r="S4632" s="117"/>
    </row>
    <row r="4633" spans="3:19" x14ac:dyDescent="0.25">
      <c r="C4633" s="115"/>
      <c r="R4633" s="116"/>
      <c r="S4633" s="117"/>
    </row>
    <row r="4634" spans="3:19" x14ac:dyDescent="0.25">
      <c r="C4634" s="115"/>
      <c r="R4634" s="116"/>
      <c r="S4634" s="117"/>
    </row>
    <row r="4635" spans="3:19" x14ac:dyDescent="0.25">
      <c r="C4635" s="115"/>
      <c r="R4635" s="116"/>
      <c r="S4635" s="117"/>
    </row>
    <row r="4636" spans="3:19" x14ac:dyDescent="0.25">
      <c r="C4636" s="115"/>
      <c r="R4636" s="116"/>
      <c r="S4636" s="117"/>
    </row>
    <row r="4637" spans="3:19" x14ac:dyDescent="0.25">
      <c r="C4637" s="115"/>
      <c r="R4637" s="116"/>
      <c r="S4637" s="117"/>
    </row>
    <row r="4638" spans="3:19" x14ac:dyDescent="0.25">
      <c r="C4638" s="115"/>
      <c r="R4638" s="116"/>
      <c r="S4638" s="117"/>
    </row>
    <row r="4639" spans="3:19" x14ac:dyDescent="0.25">
      <c r="C4639" s="115"/>
      <c r="R4639" s="116"/>
      <c r="S4639" s="117"/>
    </row>
    <row r="4640" spans="3:19" x14ac:dyDescent="0.25">
      <c r="C4640" s="115"/>
      <c r="R4640" s="116"/>
      <c r="S4640" s="117"/>
    </row>
    <row r="4641" spans="3:19" x14ac:dyDescent="0.25">
      <c r="C4641" s="115"/>
      <c r="R4641" s="116"/>
      <c r="S4641" s="117"/>
    </row>
    <row r="4642" spans="3:19" x14ac:dyDescent="0.25">
      <c r="C4642" s="115"/>
      <c r="R4642" s="116"/>
      <c r="S4642" s="117"/>
    </row>
    <row r="4643" spans="3:19" x14ac:dyDescent="0.25">
      <c r="C4643" s="115"/>
      <c r="R4643" s="116"/>
      <c r="S4643" s="117"/>
    </row>
    <row r="4644" spans="3:19" x14ac:dyDescent="0.25">
      <c r="C4644" s="115"/>
      <c r="R4644" s="116"/>
      <c r="S4644" s="117"/>
    </row>
    <row r="4645" spans="3:19" x14ac:dyDescent="0.25">
      <c r="C4645" s="115"/>
      <c r="R4645" s="116"/>
      <c r="S4645" s="117"/>
    </row>
    <row r="4646" spans="3:19" x14ac:dyDescent="0.25">
      <c r="C4646" s="115"/>
      <c r="R4646" s="116"/>
      <c r="S4646" s="117"/>
    </row>
    <row r="4647" spans="3:19" x14ac:dyDescent="0.25">
      <c r="C4647" s="115"/>
      <c r="R4647" s="116"/>
      <c r="S4647" s="117"/>
    </row>
    <row r="4648" spans="3:19" x14ac:dyDescent="0.25">
      <c r="C4648" s="115"/>
      <c r="R4648" s="116"/>
      <c r="S4648" s="117"/>
    </row>
    <row r="4649" spans="3:19" x14ac:dyDescent="0.25">
      <c r="C4649" s="115"/>
      <c r="R4649" s="116"/>
      <c r="S4649" s="117"/>
    </row>
    <row r="4650" spans="3:19" x14ac:dyDescent="0.25">
      <c r="C4650" s="115"/>
      <c r="R4650" s="116"/>
      <c r="S4650" s="117"/>
    </row>
    <row r="4651" spans="3:19" x14ac:dyDescent="0.25">
      <c r="C4651" s="115"/>
      <c r="R4651" s="116"/>
      <c r="S4651" s="117"/>
    </row>
    <row r="4652" spans="3:19" x14ac:dyDescent="0.25">
      <c r="C4652" s="115"/>
      <c r="R4652" s="116"/>
      <c r="S4652" s="117"/>
    </row>
    <row r="4653" spans="3:19" x14ac:dyDescent="0.25">
      <c r="C4653" s="115"/>
      <c r="R4653" s="116"/>
      <c r="S4653" s="117"/>
    </row>
    <row r="4654" spans="3:19" x14ac:dyDescent="0.25">
      <c r="C4654" s="115"/>
      <c r="R4654" s="116"/>
      <c r="S4654" s="117"/>
    </row>
    <row r="4655" spans="3:19" x14ac:dyDescent="0.25">
      <c r="C4655" s="115"/>
      <c r="R4655" s="116"/>
      <c r="S4655" s="117"/>
    </row>
    <row r="4656" spans="3:19" x14ac:dyDescent="0.25">
      <c r="C4656" s="115"/>
      <c r="R4656" s="116"/>
      <c r="S4656" s="117"/>
    </row>
    <row r="4657" spans="3:19" x14ac:dyDescent="0.25">
      <c r="C4657" s="115"/>
      <c r="R4657" s="116"/>
      <c r="S4657" s="117"/>
    </row>
    <row r="4658" spans="3:19" x14ac:dyDescent="0.25">
      <c r="C4658" s="115"/>
      <c r="R4658" s="116"/>
      <c r="S4658" s="117"/>
    </row>
    <row r="4659" spans="3:19" x14ac:dyDescent="0.25">
      <c r="C4659" s="115"/>
      <c r="R4659" s="116"/>
      <c r="S4659" s="117"/>
    </row>
    <row r="4660" spans="3:19" x14ac:dyDescent="0.25">
      <c r="C4660" s="115"/>
      <c r="R4660" s="116"/>
      <c r="S4660" s="117"/>
    </row>
    <row r="4661" spans="3:19" x14ac:dyDescent="0.25">
      <c r="C4661" s="115"/>
      <c r="R4661" s="116"/>
      <c r="S4661" s="117"/>
    </row>
    <row r="4662" spans="3:19" x14ac:dyDescent="0.25">
      <c r="C4662" s="115"/>
      <c r="R4662" s="116"/>
      <c r="S4662" s="117"/>
    </row>
    <row r="4663" spans="3:19" x14ac:dyDescent="0.25">
      <c r="C4663" s="115"/>
      <c r="R4663" s="116"/>
      <c r="S4663" s="117"/>
    </row>
    <row r="4664" spans="3:19" x14ac:dyDescent="0.25">
      <c r="C4664" s="115"/>
      <c r="R4664" s="116"/>
      <c r="S4664" s="117"/>
    </row>
    <row r="4665" spans="3:19" x14ac:dyDescent="0.25">
      <c r="C4665" s="115"/>
      <c r="R4665" s="116"/>
      <c r="S4665" s="117"/>
    </row>
    <row r="4666" spans="3:19" x14ac:dyDescent="0.25">
      <c r="C4666" s="115"/>
      <c r="R4666" s="116"/>
      <c r="S4666" s="117"/>
    </row>
    <row r="4667" spans="3:19" x14ac:dyDescent="0.25">
      <c r="C4667" s="115"/>
      <c r="R4667" s="116"/>
      <c r="S4667" s="117"/>
    </row>
    <row r="4668" spans="3:19" x14ac:dyDescent="0.25">
      <c r="C4668" s="115"/>
      <c r="R4668" s="116"/>
      <c r="S4668" s="117"/>
    </row>
    <row r="4669" spans="3:19" x14ac:dyDescent="0.25">
      <c r="C4669" s="115"/>
      <c r="R4669" s="116"/>
      <c r="S4669" s="117"/>
    </row>
    <row r="4670" spans="3:19" x14ac:dyDescent="0.25">
      <c r="C4670" s="115"/>
      <c r="R4670" s="116"/>
      <c r="S4670" s="117"/>
    </row>
    <row r="4671" spans="3:19" x14ac:dyDescent="0.25">
      <c r="C4671" s="115"/>
      <c r="R4671" s="116"/>
      <c r="S4671" s="117"/>
    </row>
    <row r="4672" spans="3:19" x14ac:dyDescent="0.25">
      <c r="C4672" s="115"/>
      <c r="R4672" s="116"/>
      <c r="S4672" s="117"/>
    </row>
    <row r="4673" spans="3:19" x14ac:dyDescent="0.25">
      <c r="C4673" s="115"/>
      <c r="R4673" s="116"/>
      <c r="S4673" s="117"/>
    </row>
    <row r="4674" spans="3:19" x14ac:dyDescent="0.25">
      <c r="C4674" s="115"/>
      <c r="R4674" s="116"/>
      <c r="S4674" s="117"/>
    </row>
    <row r="4675" spans="3:19" x14ac:dyDescent="0.25">
      <c r="C4675" s="115"/>
      <c r="R4675" s="116"/>
      <c r="S4675" s="117"/>
    </row>
    <row r="4676" spans="3:19" x14ac:dyDescent="0.25">
      <c r="C4676" s="115"/>
      <c r="R4676" s="116"/>
      <c r="S4676" s="117"/>
    </row>
    <row r="4677" spans="3:19" x14ac:dyDescent="0.25">
      <c r="C4677" s="115"/>
      <c r="R4677" s="116"/>
      <c r="S4677" s="117"/>
    </row>
    <row r="4678" spans="3:19" x14ac:dyDescent="0.25">
      <c r="C4678" s="115"/>
      <c r="R4678" s="116"/>
      <c r="S4678" s="117"/>
    </row>
    <row r="4679" spans="3:19" x14ac:dyDescent="0.25">
      <c r="C4679" s="115"/>
      <c r="R4679" s="116"/>
      <c r="S4679" s="117"/>
    </row>
    <row r="4680" spans="3:19" x14ac:dyDescent="0.25">
      <c r="C4680" s="115"/>
      <c r="R4680" s="116"/>
      <c r="S4680" s="117"/>
    </row>
    <row r="4681" spans="3:19" x14ac:dyDescent="0.25">
      <c r="C4681" s="115"/>
      <c r="R4681" s="116"/>
      <c r="S4681" s="117"/>
    </row>
    <row r="4682" spans="3:19" x14ac:dyDescent="0.25">
      <c r="C4682" s="115"/>
      <c r="R4682" s="116"/>
      <c r="S4682" s="117"/>
    </row>
    <row r="4683" spans="3:19" x14ac:dyDescent="0.25">
      <c r="C4683" s="115"/>
      <c r="R4683" s="116"/>
      <c r="S4683" s="117"/>
    </row>
    <row r="4684" spans="3:19" x14ac:dyDescent="0.25">
      <c r="C4684" s="115"/>
      <c r="R4684" s="116"/>
      <c r="S4684" s="117"/>
    </row>
    <row r="4685" spans="3:19" x14ac:dyDescent="0.25">
      <c r="C4685" s="115"/>
      <c r="R4685" s="116"/>
      <c r="S4685" s="117"/>
    </row>
    <row r="4686" spans="3:19" x14ac:dyDescent="0.25">
      <c r="C4686" s="115"/>
      <c r="R4686" s="116"/>
      <c r="S4686" s="117"/>
    </row>
    <row r="4687" spans="3:19" x14ac:dyDescent="0.25">
      <c r="C4687" s="115"/>
      <c r="R4687" s="116"/>
      <c r="S4687" s="117"/>
    </row>
    <row r="4688" spans="3:19" x14ac:dyDescent="0.25">
      <c r="C4688" s="115"/>
      <c r="R4688" s="116"/>
      <c r="S4688" s="117"/>
    </row>
    <row r="4689" spans="3:19" x14ac:dyDescent="0.25">
      <c r="C4689" s="115"/>
      <c r="R4689" s="116"/>
      <c r="S4689" s="117"/>
    </row>
    <row r="4690" spans="3:19" x14ac:dyDescent="0.25">
      <c r="C4690" s="115"/>
      <c r="R4690" s="116"/>
      <c r="S4690" s="117"/>
    </row>
    <row r="4691" spans="3:19" x14ac:dyDescent="0.25">
      <c r="C4691" s="115"/>
      <c r="R4691" s="116"/>
      <c r="S4691" s="117"/>
    </row>
    <row r="4692" spans="3:19" x14ac:dyDescent="0.25">
      <c r="C4692" s="115"/>
      <c r="R4692" s="116"/>
      <c r="S4692" s="117"/>
    </row>
    <row r="4693" spans="3:19" x14ac:dyDescent="0.25">
      <c r="C4693" s="115"/>
      <c r="R4693" s="116"/>
      <c r="S4693" s="117"/>
    </row>
    <row r="4694" spans="3:19" x14ac:dyDescent="0.25">
      <c r="C4694" s="115"/>
      <c r="R4694" s="116"/>
      <c r="S4694" s="117"/>
    </row>
    <row r="4695" spans="3:19" x14ac:dyDescent="0.25">
      <c r="C4695" s="115"/>
      <c r="R4695" s="116"/>
      <c r="S4695" s="117"/>
    </row>
    <row r="4696" spans="3:19" x14ac:dyDescent="0.25">
      <c r="C4696" s="115"/>
      <c r="R4696" s="116"/>
      <c r="S4696" s="117"/>
    </row>
    <row r="4697" spans="3:19" x14ac:dyDescent="0.25">
      <c r="C4697" s="115"/>
      <c r="R4697" s="116"/>
      <c r="S4697" s="117"/>
    </row>
    <row r="4698" spans="3:19" x14ac:dyDescent="0.25">
      <c r="C4698" s="115"/>
      <c r="R4698" s="116"/>
      <c r="S4698" s="117"/>
    </row>
    <row r="4699" spans="3:19" x14ac:dyDescent="0.25">
      <c r="C4699" s="115"/>
      <c r="R4699" s="116"/>
      <c r="S4699" s="117"/>
    </row>
    <row r="4700" spans="3:19" x14ac:dyDescent="0.25">
      <c r="C4700" s="115"/>
      <c r="R4700" s="116"/>
      <c r="S4700" s="117"/>
    </row>
    <row r="4701" spans="3:19" x14ac:dyDescent="0.25">
      <c r="C4701" s="115"/>
      <c r="R4701" s="116"/>
      <c r="S4701" s="117"/>
    </row>
    <row r="4702" spans="3:19" x14ac:dyDescent="0.25">
      <c r="C4702" s="115"/>
      <c r="R4702" s="116"/>
      <c r="S4702" s="117"/>
    </row>
    <row r="4703" spans="3:19" x14ac:dyDescent="0.25">
      <c r="C4703" s="115"/>
      <c r="R4703" s="116"/>
      <c r="S4703" s="117"/>
    </row>
    <row r="4704" spans="3:19" x14ac:dyDescent="0.25">
      <c r="C4704" s="115"/>
      <c r="R4704" s="116"/>
      <c r="S4704" s="117"/>
    </row>
    <row r="4705" spans="3:19" x14ac:dyDescent="0.25">
      <c r="C4705" s="115"/>
      <c r="R4705" s="116"/>
      <c r="S4705" s="117"/>
    </row>
    <row r="4706" spans="3:19" x14ac:dyDescent="0.25">
      <c r="C4706" s="115"/>
      <c r="R4706" s="116"/>
      <c r="S4706" s="117"/>
    </row>
    <row r="4707" spans="3:19" x14ac:dyDescent="0.25">
      <c r="C4707" s="115"/>
      <c r="R4707" s="116"/>
      <c r="S4707" s="117"/>
    </row>
    <row r="4708" spans="3:19" x14ac:dyDescent="0.25">
      <c r="C4708" s="115"/>
      <c r="R4708" s="116"/>
      <c r="S4708" s="117"/>
    </row>
    <row r="4709" spans="3:19" x14ac:dyDescent="0.25">
      <c r="C4709" s="115"/>
      <c r="R4709" s="116"/>
      <c r="S4709" s="117"/>
    </row>
    <row r="4710" spans="3:19" x14ac:dyDescent="0.25">
      <c r="C4710" s="115"/>
      <c r="R4710" s="116"/>
      <c r="S4710" s="117"/>
    </row>
    <row r="4711" spans="3:19" x14ac:dyDescent="0.25">
      <c r="C4711" s="115"/>
      <c r="R4711" s="116"/>
      <c r="S4711" s="117"/>
    </row>
    <row r="4712" spans="3:19" x14ac:dyDescent="0.25">
      <c r="C4712" s="115"/>
      <c r="R4712" s="116"/>
      <c r="S4712" s="117"/>
    </row>
    <row r="4713" spans="3:19" x14ac:dyDescent="0.25">
      <c r="C4713" s="115"/>
      <c r="R4713" s="116"/>
      <c r="S4713" s="117"/>
    </row>
    <row r="4714" spans="3:19" x14ac:dyDescent="0.25">
      <c r="C4714" s="115"/>
      <c r="R4714" s="116"/>
      <c r="S4714" s="117"/>
    </row>
    <row r="4715" spans="3:19" x14ac:dyDescent="0.25">
      <c r="C4715" s="115"/>
      <c r="R4715" s="116"/>
      <c r="S4715" s="117"/>
    </row>
    <row r="4716" spans="3:19" x14ac:dyDescent="0.25">
      <c r="C4716" s="115"/>
      <c r="R4716" s="116"/>
      <c r="S4716" s="117"/>
    </row>
    <row r="4717" spans="3:19" x14ac:dyDescent="0.25">
      <c r="C4717" s="115"/>
      <c r="R4717" s="116"/>
      <c r="S4717" s="117"/>
    </row>
    <row r="4718" spans="3:19" x14ac:dyDescent="0.25">
      <c r="C4718" s="115"/>
      <c r="R4718" s="116"/>
      <c r="S4718" s="117"/>
    </row>
    <row r="4719" spans="3:19" x14ac:dyDescent="0.25">
      <c r="C4719" s="115"/>
      <c r="R4719" s="116"/>
      <c r="S4719" s="117"/>
    </row>
    <row r="4720" spans="3:19" x14ac:dyDescent="0.25">
      <c r="C4720" s="115"/>
      <c r="R4720" s="116"/>
      <c r="S4720" s="117"/>
    </row>
    <row r="4721" spans="3:19" x14ac:dyDescent="0.25">
      <c r="C4721" s="115"/>
      <c r="R4721" s="116"/>
      <c r="S4721" s="117"/>
    </row>
    <row r="4722" spans="3:19" x14ac:dyDescent="0.25">
      <c r="C4722" s="115"/>
      <c r="R4722" s="116"/>
      <c r="S4722" s="117"/>
    </row>
    <row r="4723" spans="3:19" x14ac:dyDescent="0.25">
      <c r="C4723" s="115"/>
      <c r="R4723" s="116"/>
      <c r="S4723" s="117"/>
    </row>
    <row r="4724" spans="3:19" x14ac:dyDescent="0.25">
      <c r="C4724" s="115"/>
      <c r="R4724" s="116"/>
      <c r="S4724" s="117"/>
    </row>
    <row r="4725" spans="3:19" x14ac:dyDescent="0.25">
      <c r="C4725" s="115"/>
      <c r="R4725" s="116"/>
      <c r="S4725" s="117"/>
    </row>
    <row r="4726" spans="3:19" x14ac:dyDescent="0.25">
      <c r="C4726" s="115"/>
      <c r="R4726" s="116"/>
      <c r="S4726" s="117"/>
    </row>
    <row r="4727" spans="3:19" x14ac:dyDescent="0.25">
      <c r="C4727" s="115"/>
      <c r="R4727" s="116"/>
      <c r="S4727" s="117"/>
    </row>
    <row r="4728" spans="3:19" x14ac:dyDescent="0.25">
      <c r="C4728" s="115"/>
      <c r="R4728" s="116"/>
      <c r="S4728" s="117"/>
    </row>
    <row r="4729" spans="3:19" x14ac:dyDescent="0.25">
      <c r="C4729" s="115"/>
      <c r="R4729" s="116"/>
      <c r="S4729" s="117"/>
    </row>
    <row r="4730" spans="3:19" x14ac:dyDescent="0.25">
      <c r="C4730" s="115"/>
      <c r="R4730" s="116"/>
      <c r="S4730" s="117"/>
    </row>
    <row r="4731" spans="3:19" x14ac:dyDescent="0.25">
      <c r="C4731" s="115"/>
      <c r="R4731" s="116"/>
      <c r="S4731" s="117"/>
    </row>
    <row r="4732" spans="3:19" x14ac:dyDescent="0.25">
      <c r="C4732" s="115"/>
      <c r="R4732" s="116"/>
      <c r="S4732" s="117"/>
    </row>
    <row r="4733" spans="3:19" x14ac:dyDescent="0.25">
      <c r="C4733" s="115"/>
      <c r="R4733" s="116"/>
      <c r="S4733" s="117"/>
    </row>
    <row r="4734" spans="3:19" x14ac:dyDescent="0.25">
      <c r="C4734" s="115"/>
      <c r="R4734" s="116"/>
      <c r="S4734" s="117"/>
    </row>
    <row r="4735" spans="3:19" x14ac:dyDescent="0.25">
      <c r="C4735" s="115"/>
      <c r="R4735" s="116"/>
      <c r="S4735" s="117"/>
    </row>
    <row r="4736" spans="3:19" x14ac:dyDescent="0.25">
      <c r="C4736" s="115"/>
      <c r="R4736" s="116"/>
      <c r="S4736" s="117"/>
    </row>
    <row r="4737" spans="3:19" x14ac:dyDescent="0.25">
      <c r="C4737" s="115"/>
      <c r="R4737" s="116"/>
      <c r="S4737" s="117"/>
    </row>
    <row r="4738" spans="3:19" x14ac:dyDescent="0.25">
      <c r="C4738" s="115"/>
      <c r="R4738" s="116"/>
      <c r="S4738" s="117"/>
    </row>
    <row r="4739" spans="3:19" x14ac:dyDescent="0.25">
      <c r="C4739" s="115"/>
      <c r="R4739" s="116"/>
      <c r="S4739" s="117"/>
    </row>
    <row r="4740" spans="3:19" x14ac:dyDescent="0.25">
      <c r="C4740" s="115"/>
      <c r="R4740" s="116"/>
      <c r="S4740" s="117"/>
    </row>
    <row r="4741" spans="3:19" x14ac:dyDescent="0.25">
      <c r="C4741" s="115"/>
      <c r="R4741" s="116"/>
      <c r="S4741" s="117"/>
    </row>
    <row r="4742" spans="3:19" x14ac:dyDescent="0.25">
      <c r="C4742" s="115"/>
      <c r="R4742" s="116"/>
      <c r="S4742" s="117"/>
    </row>
    <row r="4743" spans="3:19" x14ac:dyDescent="0.25">
      <c r="C4743" s="115"/>
      <c r="R4743" s="116"/>
      <c r="S4743" s="117"/>
    </row>
    <row r="4744" spans="3:19" x14ac:dyDescent="0.25">
      <c r="C4744" s="115"/>
      <c r="R4744" s="116"/>
      <c r="S4744" s="117"/>
    </row>
    <row r="4745" spans="3:19" x14ac:dyDescent="0.25">
      <c r="C4745" s="115"/>
      <c r="R4745" s="116"/>
      <c r="S4745" s="117"/>
    </row>
    <row r="4746" spans="3:19" x14ac:dyDescent="0.25">
      <c r="C4746" s="115"/>
      <c r="R4746" s="116"/>
      <c r="S4746" s="117"/>
    </row>
    <row r="4747" spans="3:19" x14ac:dyDescent="0.25">
      <c r="C4747" s="115"/>
      <c r="R4747" s="116"/>
      <c r="S4747" s="117"/>
    </row>
    <row r="4748" spans="3:19" x14ac:dyDescent="0.25">
      <c r="C4748" s="115"/>
      <c r="R4748" s="116"/>
      <c r="S4748" s="117"/>
    </row>
    <row r="4749" spans="3:19" x14ac:dyDescent="0.25">
      <c r="C4749" s="115"/>
      <c r="R4749" s="116"/>
      <c r="S4749" s="117"/>
    </row>
    <row r="4750" spans="3:19" x14ac:dyDescent="0.25">
      <c r="C4750" s="115"/>
      <c r="R4750" s="116"/>
      <c r="S4750" s="117"/>
    </row>
    <row r="4751" spans="3:19" x14ac:dyDescent="0.25">
      <c r="C4751" s="115"/>
      <c r="R4751" s="116"/>
      <c r="S4751" s="117"/>
    </row>
    <row r="4752" spans="3:19" x14ac:dyDescent="0.25">
      <c r="C4752" s="115"/>
      <c r="R4752" s="116"/>
      <c r="S4752" s="117"/>
    </row>
    <row r="4753" spans="3:19" x14ac:dyDescent="0.25">
      <c r="C4753" s="115"/>
      <c r="R4753" s="116"/>
      <c r="S4753" s="117"/>
    </row>
    <row r="4754" spans="3:19" x14ac:dyDescent="0.25">
      <c r="C4754" s="115"/>
      <c r="R4754" s="116"/>
      <c r="S4754" s="117"/>
    </row>
    <row r="4755" spans="3:19" x14ac:dyDescent="0.25">
      <c r="C4755" s="115"/>
      <c r="R4755" s="116"/>
      <c r="S4755" s="117"/>
    </row>
    <row r="4756" spans="3:19" x14ac:dyDescent="0.25">
      <c r="C4756" s="115"/>
      <c r="R4756" s="116"/>
      <c r="S4756" s="117"/>
    </row>
    <row r="4757" spans="3:19" x14ac:dyDescent="0.25">
      <c r="C4757" s="115"/>
      <c r="R4757" s="116"/>
      <c r="S4757" s="117"/>
    </row>
    <row r="4758" spans="3:19" x14ac:dyDescent="0.25">
      <c r="C4758" s="115"/>
      <c r="R4758" s="116"/>
      <c r="S4758" s="117"/>
    </row>
    <row r="4759" spans="3:19" x14ac:dyDescent="0.25">
      <c r="C4759" s="115"/>
      <c r="R4759" s="116"/>
      <c r="S4759" s="117"/>
    </row>
    <row r="4760" spans="3:19" x14ac:dyDescent="0.25">
      <c r="C4760" s="115"/>
      <c r="R4760" s="116"/>
      <c r="S4760" s="117"/>
    </row>
    <row r="4761" spans="3:19" x14ac:dyDescent="0.25">
      <c r="C4761" s="115"/>
      <c r="R4761" s="116"/>
      <c r="S4761" s="117"/>
    </row>
    <row r="4762" spans="3:19" x14ac:dyDescent="0.25">
      <c r="C4762" s="115"/>
      <c r="R4762" s="116"/>
      <c r="S4762" s="117"/>
    </row>
    <row r="4763" spans="3:19" x14ac:dyDescent="0.25">
      <c r="C4763" s="115"/>
      <c r="R4763" s="116"/>
      <c r="S4763" s="117"/>
    </row>
    <row r="4764" spans="3:19" x14ac:dyDescent="0.25">
      <c r="C4764" s="115"/>
      <c r="R4764" s="116"/>
      <c r="S4764" s="117"/>
    </row>
    <row r="4765" spans="3:19" x14ac:dyDescent="0.25">
      <c r="C4765" s="115"/>
      <c r="R4765" s="116"/>
      <c r="S4765" s="117"/>
    </row>
    <row r="4766" spans="3:19" x14ac:dyDescent="0.25">
      <c r="C4766" s="115"/>
      <c r="R4766" s="116"/>
      <c r="S4766" s="117"/>
    </row>
    <row r="4767" spans="3:19" x14ac:dyDescent="0.25">
      <c r="C4767" s="115"/>
      <c r="R4767" s="116"/>
      <c r="S4767" s="117"/>
    </row>
    <row r="4768" spans="3:19" x14ac:dyDescent="0.25">
      <c r="C4768" s="115"/>
      <c r="R4768" s="116"/>
      <c r="S4768" s="117"/>
    </row>
    <row r="4769" spans="3:19" x14ac:dyDescent="0.25">
      <c r="C4769" s="115"/>
      <c r="R4769" s="116"/>
      <c r="S4769" s="117"/>
    </row>
    <row r="4770" spans="3:19" x14ac:dyDescent="0.25">
      <c r="C4770" s="115"/>
      <c r="R4770" s="116"/>
      <c r="S4770" s="117"/>
    </row>
    <row r="4771" spans="3:19" x14ac:dyDescent="0.25">
      <c r="C4771" s="115"/>
      <c r="R4771" s="116"/>
      <c r="S4771" s="117"/>
    </row>
    <row r="4772" spans="3:19" x14ac:dyDescent="0.25">
      <c r="C4772" s="115"/>
      <c r="R4772" s="116"/>
      <c r="S4772" s="117"/>
    </row>
    <row r="4773" spans="3:19" x14ac:dyDescent="0.25">
      <c r="C4773" s="115"/>
      <c r="R4773" s="116"/>
      <c r="S4773" s="117"/>
    </row>
    <row r="4774" spans="3:19" x14ac:dyDescent="0.25">
      <c r="C4774" s="115"/>
      <c r="R4774" s="116"/>
      <c r="S4774" s="117"/>
    </row>
    <row r="4775" spans="3:19" x14ac:dyDescent="0.25">
      <c r="C4775" s="115"/>
      <c r="R4775" s="116"/>
      <c r="S4775" s="117"/>
    </row>
    <row r="4776" spans="3:19" x14ac:dyDescent="0.25">
      <c r="C4776" s="115"/>
      <c r="R4776" s="116"/>
      <c r="S4776" s="117"/>
    </row>
    <row r="4777" spans="3:19" x14ac:dyDescent="0.25">
      <c r="C4777" s="115"/>
      <c r="R4777" s="116"/>
      <c r="S4777" s="117"/>
    </row>
    <row r="4778" spans="3:19" x14ac:dyDescent="0.25">
      <c r="C4778" s="115"/>
      <c r="R4778" s="116"/>
      <c r="S4778" s="117"/>
    </row>
    <row r="4779" spans="3:19" x14ac:dyDescent="0.25">
      <c r="C4779" s="115"/>
      <c r="R4779" s="116"/>
      <c r="S4779" s="117"/>
    </row>
    <row r="4780" spans="3:19" x14ac:dyDescent="0.25">
      <c r="C4780" s="115"/>
      <c r="R4780" s="116"/>
      <c r="S4780" s="117"/>
    </row>
    <row r="4781" spans="3:19" x14ac:dyDescent="0.25">
      <c r="C4781" s="115"/>
      <c r="R4781" s="116"/>
      <c r="S4781" s="117"/>
    </row>
    <row r="4782" spans="3:19" x14ac:dyDescent="0.25">
      <c r="C4782" s="115"/>
      <c r="R4782" s="116"/>
      <c r="S4782" s="117"/>
    </row>
    <row r="4783" spans="3:19" x14ac:dyDescent="0.25">
      <c r="C4783" s="115"/>
      <c r="R4783" s="116"/>
      <c r="S4783" s="117"/>
    </row>
    <row r="4784" spans="3:19" x14ac:dyDescent="0.25">
      <c r="C4784" s="115"/>
      <c r="R4784" s="116"/>
      <c r="S4784" s="117"/>
    </row>
    <row r="4785" spans="3:19" x14ac:dyDescent="0.25">
      <c r="C4785" s="115"/>
      <c r="R4785" s="116"/>
      <c r="S4785" s="117"/>
    </row>
    <row r="4786" spans="3:19" x14ac:dyDescent="0.25">
      <c r="C4786" s="115"/>
      <c r="R4786" s="116"/>
      <c r="S4786" s="117"/>
    </row>
    <row r="4787" spans="3:19" x14ac:dyDescent="0.25">
      <c r="C4787" s="115"/>
      <c r="R4787" s="116"/>
      <c r="S4787" s="117"/>
    </row>
    <row r="4788" spans="3:19" x14ac:dyDescent="0.25">
      <c r="C4788" s="115"/>
      <c r="R4788" s="116"/>
      <c r="S4788" s="117"/>
    </row>
    <row r="4789" spans="3:19" x14ac:dyDescent="0.25">
      <c r="C4789" s="115"/>
      <c r="R4789" s="116"/>
      <c r="S4789" s="117"/>
    </row>
    <row r="4790" spans="3:19" x14ac:dyDescent="0.25">
      <c r="C4790" s="115"/>
      <c r="R4790" s="116"/>
      <c r="S4790" s="117"/>
    </row>
    <row r="4791" spans="3:19" x14ac:dyDescent="0.25">
      <c r="C4791" s="115"/>
      <c r="R4791" s="116"/>
      <c r="S4791" s="117"/>
    </row>
    <row r="4792" spans="3:19" x14ac:dyDescent="0.25">
      <c r="C4792" s="115"/>
      <c r="R4792" s="116"/>
      <c r="S4792" s="117"/>
    </row>
    <row r="4793" spans="3:19" x14ac:dyDescent="0.25">
      <c r="C4793" s="115"/>
      <c r="R4793" s="116"/>
      <c r="S4793" s="117"/>
    </row>
    <row r="4794" spans="3:19" x14ac:dyDescent="0.25">
      <c r="C4794" s="115"/>
      <c r="R4794" s="116"/>
      <c r="S4794" s="117"/>
    </row>
    <row r="4795" spans="3:19" x14ac:dyDescent="0.25">
      <c r="C4795" s="115"/>
      <c r="R4795" s="116"/>
      <c r="S4795" s="117"/>
    </row>
    <row r="4796" spans="3:19" x14ac:dyDescent="0.25">
      <c r="C4796" s="115"/>
      <c r="R4796" s="116"/>
      <c r="S4796" s="117"/>
    </row>
    <row r="4797" spans="3:19" x14ac:dyDescent="0.25">
      <c r="C4797" s="115"/>
      <c r="R4797" s="116"/>
      <c r="S4797" s="117"/>
    </row>
    <row r="4798" spans="3:19" x14ac:dyDescent="0.25">
      <c r="C4798" s="115"/>
      <c r="R4798" s="116"/>
      <c r="S4798" s="117"/>
    </row>
    <row r="4799" spans="3:19" x14ac:dyDescent="0.25">
      <c r="C4799" s="115"/>
      <c r="R4799" s="116"/>
      <c r="S4799" s="117"/>
    </row>
    <row r="4800" spans="3:19" x14ac:dyDescent="0.25">
      <c r="C4800" s="115"/>
      <c r="R4800" s="116"/>
      <c r="S4800" s="117"/>
    </row>
    <row r="4801" spans="3:19" x14ac:dyDescent="0.25">
      <c r="C4801" s="115"/>
      <c r="R4801" s="116"/>
      <c r="S4801" s="117"/>
    </row>
    <row r="4802" spans="3:19" x14ac:dyDescent="0.25">
      <c r="C4802" s="115"/>
      <c r="R4802" s="116"/>
      <c r="S4802" s="117"/>
    </row>
    <row r="4803" spans="3:19" x14ac:dyDescent="0.25">
      <c r="C4803" s="115"/>
      <c r="R4803" s="116"/>
      <c r="S4803" s="117"/>
    </row>
    <row r="4804" spans="3:19" x14ac:dyDescent="0.25">
      <c r="C4804" s="115"/>
      <c r="R4804" s="116"/>
      <c r="S4804" s="117"/>
    </row>
    <row r="4805" spans="3:19" x14ac:dyDescent="0.25">
      <c r="C4805" s="115"/>
      <c r="R4805" s="116"/>
      <c r="S4805" s="117"/>
    </row>
    <row r="4806" spans="3:19" x14ac:dyDescent="0.25">
      <c r="C4806" s="115"/>
      <c r="R4806" s="116"/>
      <c r="S4806" s="117"/>
    </row>
    <row r="4807" spans="3:19" x14ac:dyDescent="0.25">
      <c r="C4807" s="115"/>
      <c r="R4807" s="116"/>
      <c r="S4807" s="117"/>
    </row>
    <row r="4808" spans="3:19" x14ac:dyDescent="0.25">
      <c r="C4808" s="115"/>
      <c r="R4808" s="116"/>
      <c r="S4808" s="117"/>
    </row>
    <row r="4809" spans="3:19" x14ac:dyDescent="0.25">
      <c r="C4809" s="115"/>
      <c r="R4809" s="116"/>
      <c r="S4809" s="117"/>
    </row>
    <row r="4810" spans="3:19" x14ac:dyDescent="0.25">
      <c r="C4810" s="115"/>
      <c r="R4810" s="116"/>
      <c r="S4810" s="117"/>
    </row>
    <row r="4811" spans="3:19" x14ac:dyDescent="0.25">
      <c r="C4811" s="115"/>
      <c r="R4811" s="116"/>
      <c r="S4811" s="117"/>
    </row>
    <row r="4812" spans="3:19" x14ac:dyDescent="0.25">
      <c r="C4812" s="115"/>
      <c r="R4812" s="116"/>
      <c r="S4812" s="117"/>
    </row>
    <row r="4813" spans="3:19" x14ac:dyDescent="0.25">
      <c r="C4813" s="115"/>
      <c r="R4813" s="116"/>
      <c r="S4813" s="117"/>
    </row>
    <row r="4814" spans="3:19" x14ac:dyDescent="0.25">
      <c r="C4814" s="115"/>
      <c r="R4814" s="116"/>
      <c r="S4814" s="117"/>
    </row>
    <row r="4815" spans="3:19" x14ac:dyDescent="0.25">
      <c r="C4815" s="115"/>
      <c r="R4815" s="116"/>
      <c r="S4815" s="117"/>
    </row>
    <row r="4816" spans="3:19" x14ac:dyDescent="0.25">
      <c r="C4816" s="115"/>
      <c r="R4816" s="116"/>
      <c r="S4816" s="117"/>
    </row>
    <row r="4817" spans="3:19" x14ac:dyDescent="0.25">
      <c r="C4817" s="115"/>
      <c r="R4817" s="116"/>
      <c r="S4817" s="117"/>
    </row>
    <row r="4818" spans="3:19" x14ac:dyDescent="0.25">
      <c r="C4818" s="115"/>
      <c r="R4818" s="116"/>
      <c r="S4818" s="117"/>
    </row>
    <row r="4819" spans="3:19" x14ac:dyDescent="0.25">
      <c r="C4819" s="115"/>
      <c r="R4819" s="116"/>
      <c r="S4819" s="117"/>
    </row>
    <row r="4820" spans="3:19" x14ac:dyDescent="0.25">
      <c r="C4820" s="115"/>
      <c r="R4820" s="116"/>
      <c r="S4820" s="117"/>
    </row>
    <row r="4821" spans="3:19" x14ac:dyDescent="0.25">
      <c r="C4821" s="115"/>
      <c r="R4821" s="116"/>
      <c r="S4821" s="117"/>
    </row>
    <row r="4822" spans="3:19" x14ac:dyDescent="0.25">
      <c r="C4822" s="115"/>
      <c r="R4822" s="116"/>
      <c r="S4822" s="117"/>
    </row>
    <row r="4823" spans="3:19" x14ac:dyDescent="0.25">
      <c r="C4823" s="115"/>
      <c r="R4823" s="116"/>
      <c r="S4823" s="117"/>
    </row>
    <row r="4824" spans="3:19" x14ac:dyDescent="0.25">
      <c r="C4824" s="115"/>
      <c r="R4824" s="116"/>
      <c r="S4824" s="117"/>
    </row>
    <row r="4825" spans="3:19" x14ac:dyDescent="0.25">
      <c r="C4825" s="115"/>
      <c r="R4825" s="116"/>
      <c r="S4825" s="117"/>
    </row>
    <row r="4826" spans="3:19" x14ac:dyDescent="0.25">
      <c r="C4826" s="115"/>
      <c r="R4826" s="116"/>
      <c r="S4826" s="117"/>
    </row>
    <row r="4827" spans="3:19" x14ac:dyDescent="0.25">
      <c r="C4827" s="115"/>
      <c r="R4827" s="116"/>
      <c r="S4827" s="117"/>
    </row>
    <row r="4828" spans="3:19" x14ac:dyDescent="0.25">
      <c r="C4828" s="115"/>
      <c r="R4828" s="116"/>
      <c r="S4828" s="117"/>
    </row>
    <row r="4829" spans="3:19" x14ac:dyDescent="0.25">
      <c r="C4829" s="115"/>
      <c r="R4829" s="116"/>
      <c r="S4829" s="117"/>
    </row>
    <row r="4830" spans="3:19" x14ac:dyDescent="0.25">
      <c r="C4830" s="115"/>
      <c r="R4830" s="116"/>
      <c r="S4830" s="117"/>
    </row>
    <row r="4831" spans="3:19" x14ac:dyDescent="0.25">
      <c r="C4831" s="115"/>
      <c r="R4831" s="116"/>
      <c r="S4831" s="117"/>
    </row>
    <row r="4832" spans="3:19" x14ac:dyDescent="0.25">
      <c r="C4832" s="115"/>
      <c r="R4832" s="116"/>
      <c r="S4832" s="117"/>
    </row>
    <row r="4833" spans="3:19" x14ac:dyDescent="0.25">
      <c r="C4833" s="115"/>
      <c r="R4833" s="116"/>
      <c r="S4833" s="117"/>
    </row>
    <row r="4834" spans="3:19" x14ac:dyDescent="0.25">
      <c r="C4834" s="115"/>
      <c r="R4834" s="116"/>
      <c r="S4834" s="117"/>
    </row>
    <row r="4835" spans="3:19" x14ac:dyDescent="0.25">
      <c r="C4835" s="115"/>
      <c r="R4835" s="116"/>
      <c r="S4835" s="117"/>
    </row>
    <row r="4836" spans="3:19" x14ac:dyDescent="0.25">
      <c r="C4836" s="115"/>
      <c r="R4836" s="116"/>
      <c r="S4836" s="117"/>
    </row>
    <row r="4837" spans="3:19" x14ac:dyDescent="0.25">
      <c r="C4837" s="115"/>
      <c r="R4837" s="116"/>
      <c r="S4837" s="117"/>
    </row>
    <row r="4838" spans="3:19" x14ac:dyDescent="0.25">
      <c r="C4838" s="115"/>
      <c r="R4838" s="116"/>
      <c r="S4838" s="117"/>
    </row>
    <row r="4839" spans="3:19" x14ac:dyDescent="0.25">
      <c r="C4839" s="115"/>
      <c r="R4839" s="116"/>
      <c r="S4839" s="117"/>
    </row>
    <row r="4840" spans="3:19" x14ac:dyDescent="0.25">
      <c r="C4840" s="115"/>
      <c r="R4840" s="116"/>
      <c r="S4840" s="117"/>
    </row>
    <row r="4841" spans="3:19" x14ac:dyDescent="0.25">
      <c r="C4841" s="115"/>
      <c r="R4841" s="116"/>
      <c r="S4841" s="117"/>
    </row>
    <row r="4842" spans="3:19" x14ac:dyDescent="0.25">
      <c r="C4842" s="115"/>
      <c r="R4842" s="116"/>
      <c r="S4842" s="117"/>
    </row>
    <row r="4843" spans="3:19" x14ac:dyDescent="0.25">
      <c r="C4843" s="115"/>
      <c r="R4843" s="116"/>
      <c r="S4843" s="117"/>
    </row>
    <row r="4844" spans="3:19" x14ac:dyDescent="0.25">
      <c r="C4844" s="115"/>
      <c r="R4844" s="116"/>
      <c r="S4844" s="117"/>
    </row>
    <row r="4845" spans="3:19" x14ac:dyDescent="0.25">
      <c r="C4845" s="115"/>
      <c r="R4845" s="116"/>
      <c r="S4845" s="117"/>
    </row>
    <row r="4846" spans="3:19" x14ac:dyDescent="0.25">
      <c r="C4846" s="115"/>
      <c r="R4846" s="116"/>
      <c r="S4846" s="117"/>
    </row>
    <row r="4847" spans="3:19" x14ac:dyDescent="0.25">
      <c r="C4847" s="115"/>
      <c r="R4847" s="116"/>
      <c r="S4847" s="117"/>
    </row>
    <row r="4848" spans="3:19" x14ac:dyDescent="0.25">
      <c r="C4848" s="115"/>
      <c r="R4848" s="116"/>
      <c r="S4848" s="117"/>
    </row>
    <row r="4849" spans="3:19" x14ac:dyDescent="0.25">
      <c r="C4849" s="115"/>
      <c r="R4849" s="116"/>
      <c r="S4849" s="117"/>
    </row>
    <row r="4850" spans="3:19" x14ac:dyDescent="0.25">
      <c r="C4850" s="115"/>
      <c r="R4850" s="116"/>
      <c r="S4850" s="117"/>
    </row>
    <row r="4851" spans="3:19" x14ac:dyDescent="0.25">
      <c r="C4851" s="115"/>
      <c r="R4851" s="116"/>
      <c r="S4851" s="117"/>
    </row>
    <row r="4852" spans="3:19" x14ac:dyDescent="0.25">
      <c r="C4852" s="115"/>
      <c r="R4852" s="116"/>
      <c r="S4852" s="117"/>
    </row>
    <row r="4853" spans="3:19" x14ac:dyDescent="0.25">
      <c r="C4853" s="115"/>
      <c r="R4853" s="116"/>
      <c r="S4853" s="117"/>
    </row>
    <row r="4854" spans="3:19" x14ac:dyDescent="0.25">
      <c r="C4854" s="115"/>
      <c r="R4854" s="116"/>
      <c r="S4854" s="117"/>
    </row>
    <row r="4855" spans="3:19" x14ac:dyDescent="0.25">
      <c r="C4855" s="115"/>
      <c r="R4855" s="116"/>
      <c r="S4855" s="117"/>
    </row>
    <row r="4856" spans="3:19" x14ac:dyDescent="0.25">
      <c r="C4856" s="115"/>
      <c r="R4856" s="116"/>
      <c r="S4856" s="117"/>
    </row>
    <row r="4857" spans="3:19" x14ac:dyDescent="0.25">
      <c r="C4857" s="115"/>
      <c r="R4857" s="116"/>
      <c r="S4857" s="117"/>
    </row>
    <row r="4858" spans="3:19" x14ac:dyDescent="0.25">
      <c r="C4858" s="115"/>
      <c r="R4858" s="116"/>
      <c r="S4858" s="117"/>
    </row>
    <row r="4859" spans="3:19" x14ac:dyDescent="0.25">
      <c r="C4859" s="115"/>
      <c r="R4859" s="116"/>
      <c r="S4859" s="117"/>
    </row>
    <row r="4860" spans="3:19" x14ac:dyDescent="0.25">
      <c r="C4860" s="115"/>
      <c r="R4860" s="116"/>
      <c r="S4860" s="117"/>
    </row>
    <row r="4861" spans="3:19" x14ac:dyDescent="0.25">
      <c r="C4861" s="115"/>
      <c r="R4861" s="116"/>
      <c r="S4861" s="117"/>
    </row>
    <row r="4862" spans="3:19" x14ac:dyDescent="0.25">
      <c r="C4862" s="115"/>
      <c r="R4862" s="116"/>
      <c r="S4862" s="117"/>
    </row>
    <row r="4863" spans="3:19" x14ac:dyDescent="0.25">
      <c r="C4863" s="115"/>
      <c r="R4863" s="116"/>
      <c r="S4863" s="117"/>
    </row>
    <row r="4864" spans="3:19" x14ac:dyDescent="0.25">
      <c r="C4864" s="115"/>
      <c r="R4864" s="116"/>
      <c r="S4864" s="117"/>
    </row>
    <row r="4865" spans="3:19" x14ac:dyDescent="0.25">
      <c r="C4865" s="115"/>
      <c r="R4865" s="116"/>
      <c r="S4865" s="117"/>
    </row>
    <row r="4866" spans="3:19" x14ac:dyDescent="0.25">
      <c r="C4866" s="115"/>
      <c r="R4866" s="116"/>
      <c r="S4866" s="117"/>
    </row>
    <row r="4867" spans="3:19" x14ac:dyDescent="0.25">
      <c r="C4867" s="115"/>
      <c r="R4867" s="116"/>
      <c r="S4867" s="117"/>
    </row>
    <row r="4868" spans="3:19" x14ac:dyDescent="0.25">
      <c r="C4868" s="115"/>
      <c r="R4868" s="116"/>
      <c r="S4868" s="117"/>
    </row>
    <row r="4869" spans="3:19" x14ac:dyDescent="0.25">
      <c r="C4869" s="115"/>
      <c r="R4869" s="116"/>
      <c r="S4869" s="117"/>
    </row>
    <row r="4870" spans="3:19" x14ac:dyDescent="0.25">
      <c r="C4870" s="115"/>
      <c r="R4870" s="116"/>
      <c r="S4870" s="117"/>
    </row>
    <row r="4871" spans="3:19" x14ac:dyDescent="0.25">
      <c r="C4871" s="115"/>
      <c r="R4871" s="116"/>
      <c r="S4871" s="117"/>
    </row>
    <row r="4872" spans="3:19" x14ac:dyDescent="0.25">
      <c r="C4872" s="115"/>
      <c r="R4872" s="116"/>
      <c r="S4872" s="117"/>
    </row>
    <row r="4873" spans="3:19" x14ac:dyDescent="0.25">
      <c r="C4873" s="115"/>
      <c r="R4873" s="116"/>
      <c r="S4873" s="117"/>
    </row>
    <row r="4874" spans="3:19" x14ac:dyDescent="0.25">
      <c r="C4874" s="115"/>
      <c r="R4874" s="116"/>
      <c r="S4874" s="117"/>
    </row>
    <row r="4875" spans="3:19" x14ac:dyDescent="0.25">
      <c r="C4875" s="115"/>
      <c r="R4875" s="116"/>
      <c r="S4875" s="117"/>
    </row>
    <row r="4876" spans="3:19" x14ac:dyDescent="0.25">
      <c r="C4876" s="115"/>
      <c r="R4876" s="116"/>
      <c r="S4876" s="117"/>
    </row>
    <row r="4877" spans="3:19" x14ac:dyDescent="0.25">
      <c r="C4877" s="115"/>
      <c r="R4877" s="116"/>
      <c r="S4877" s="117"/>
    </row>
    <row r="4878" spans="3:19" x14ac:dyDescent="0.25">
      <c r="C4878" s="115"/>
      <c r="R4878" s="116"/>
      <c r="S4878" s="117"/>
    </row>
    <row r="4879" spans="3:19" x14ac:dyDescent="0.25">
      <c r="C4879" s="115"/>
      <c r="R4879" s="116"/>
      <c r="S4879" s="117"/>
    </row>
    <row r="4880" spans="3:19" x14ac:dyDescent="0.25">
      <c r="C4880" s="115"/>
      <c r="R4880" s="116"/>
      <c r="S4880" s="117"/>
    </row>
    <row r="4881" spans="3:19" x14ac:dyDescent="0.25">
      <c r="C4881" s="115"/>
      <c r="R4881" s="116"/>
      <c r="S4881" s="117"/>
    </row>
    <row r="4882" spans="3:19" x14ac:dyDescent="0.25">
      <c r="C4882" s="115"/>
      <c r="R4882" s="116"/>
      <c r="S4882" s="117"/>
    </row>
    <row r="4883" spans="3:19" x14ac:dyDescent="0.25">
      <c r="C4883" s="115"/>
      <c r="R4883" s="116"/>
      <c r="S4883" s="117"/>
    </row>
    <row r="4884" spans="3:19" x14ac:dyDescent="0.25">
      <c r="C4884" s="115"/>
      <c r="R4884" s="116"/>
      <c r="S4884" s="117"/>
    </row>
    <row r="4885" spans="3:19" x14ac:dyDescent="0.25">
      <c r="C4885" s="115"/>
      <c r="R4885" s="116"/>
      <c r="S4885" s="117"/>
    </row>
    <row r="4886" spans="3:19" x14ac:dyDescent="0.25">
      <c r="C4886" s="115"/>
      <c r="R4886" s="116"/>
      <c r="S4886" s="117"/>
    </row>
    <row r="4887" spans="3:19" x14ac:dyDescent="0.25">
      <c r="C4887" s="115"/>
      <c r="R4887" s="116"/>
      <c r="S4887" s="117"/>
    </row>
    <row r="4888" spans="3:19" x14ac:dyDescent="0.25">
      <c r="C4888" s="115"/>
      <c r="R4888" s="116"/>
      <c r="S4888" s="117"/>
    </row>
    <row r="4889" spans="3:19" x14ac:dyDescent="0.25">
      <c r="C4889" s="115"/>
      <c r="R4889" s="116"/>
      <c r="S4889" s="117"/>
    </row>
    <row r="4890" spans="3:19" x14ac:dyDescent="0.25">
      <c r="C4890" s="115"/>
      <c r="R4890" s="116"/>
      <c r="S4890" s="117"/>
    </row>
    <row r="4891" spans="3:19" x14ac:dyDescent="0.25">
      <c r="C4891" s="115"/>
      <c r="R4891" s="116"/>
      <c r="S4891" s="117"/>
    </row>
    <row r="4892" spans="3:19" x14ac:dyDescent="0.25">
      <c r="C4892" s="115"/>
      <c r="R4892" s="116"/>
      <c r="S4892" s="117"/>
    </row>
    <row r="4893" spans="3:19" x14ac:dyDescent="0.25">
      <c r="C4893" s="115"/>
      <c r="R4893" s="116"/>
      <c r="S4893" s="117"/>
    </row>
    <row r="4894" spans="3:19" x14ac:dyDescent="0.25">
      <c r="C4894" s="115"/>
      <c r="R4894" s="116"/>
      <c r="S4894" s="117"/>
    </row>
    <row r="4895" spans="3:19" x14ac:dyDescent="0.25">
      <c r="C4895" s="115"/>
      <c r="R4895" s="116"/>
      <c r="S4895" s="117"/>
    </row>
    <row r="4896" spans="3:19" x14ac:dyDescent="0.25">
      <c r="C4896" s="115"/>
      <c r="R4896" s="116"/>
      <c r="S4896" s="117"/>
    </row>
    <row r="4897" spans="3:19" x14ac:dyDescent="0.25">
      <c r="C4897" s="115"/>
      <c r="R4897" s="116"/>
      <c r="S4897" s="117"/>
    </row>
    <row r="4898" spans="3:19" x14ac:dyDescent="0.25">
      <c r="C4898" s="115"/>
      <c r="R4898" s="116"/>
      <c r="S4898" s="117"/>
    </row>
    <row r="4899" spans="3:19" x14ac:dyDescent="0.25">
      <c r="C4899" s="115"/>
      <c r="R4899" s="116"/>
      <c r="S4899" s="117"/>
    </row>
    <row r="4900" spans="3:19" x14ac:dyDescent="0.25">
      <c r="C4900" s="115"/>
      <c r="R4900" s="116"/>
      <c r="S4900" s="117"/>
    </row>
    <row r="4901" spans="3:19" x14ac:dyDescent="0.25">
      <c r="C4901" s="115"/>
      <c r="R4901" s="116"/>
      <c r="S4901" s="117"/>
    </row>
    <row r="4902" spans="3:19" x14ac:dyDescent="0.25">
      <c r="C4902" s="115"/>
      <c r="R4902" s="116"/>
      <c r="S4902" s="117"/>
    </row>
    <row r="4903" spans="3:19" x14ac:dyDescent="0.25">
      <c r="C4903" s="115"/>
      <c r="R4903" s="116"/>
      <c r="S4903" s="117"/>
    </row>
    <row r="4904" spans="3:19" x14ac:dyDescent="0.25">
      <c r="C4904" s="115"/>
      <c r="R4904" s="116"/>
      <c r="S4904" s="117"/>
    </row>
    <row r="4905" spans="3:19" x14ac:dyDescent="0.25">
      <c r="C4905" s="115"/>
      <c r="R4905" s="116"/>
      <c r="S4905" s="117"/>
    </row>
    <row r="4906" spans="3:19" x14ac:dyDescent="0.25">
      <c r="C4906" s="115"/>
      <c r="R4906" s="116"/>
      <c r="S4906" s="117"/>
    </row>
    <row r="4907" spans="3:19" x14ac:dyDescent="0.25">
      <c r="C4907" s="115"/>
      <c r="R4907" s="116"/>
      <c r="S4907" s="117"/>
    </row>
    <row r="4908" spans="3:19" x14ac:dyDescent="0.25">
      <c r="C4908" s="115"/>
      <c r="R4908" s="116"/>
      <c r="S4908" s="117"/>
    </row>
    <row r="4909" spans="3:19" x14ac:dyDescent="0.25">
      <c r="C4909" s="115"/>
      <c r="R4909" s="116"/>
      <c r="S4909" s="117"/>
    </row>
    <row r="4910" spans="3:19" x14ac:dyDescent="0.25">
      <c r="C4910" s="115"/>
      <c r="R4910" s="116"/>
      <c r="S4910" s="117"/>
    </row>
    <row r="4911" spans="3:19" x14ac:dyDescent="0.25">
      <c r="C4911" s="115"/>
      <c r="R4911" s="116"/>
      <c r="S4911" s="117"/>
    </row>
    <row r="4912" spans="3:19" x14ac:dyDescent="0.25">
      <c r="C4912" s="115"/>
      <c r="R4912" s="116"/>
      <c r="S4912" s="117"/>
    </row>
    <row r="4913" spans="3:19" x14ac:dyDescent="0.25">
      <c r="C4913" s="115"/>
      <c r="R4913" s="116"/>
      <c r="S4913" s="117"/>
    </row>
    <row r="4914" spans="3:19" x14ac:dyDescent="0.25">
      <c r="C4914" s="115"/>
      <c r="R4914" s="116"/>
      <c r="S4914" s="117"/>
    </row>
    <row r="4915" spans="3:19" x14ac:dyDescent="0.25">
      <c r="C4915" s="115"/>
      <c r="R4915" s="116"/>
      <c r="S4915" s="117"/>
    </row>
    <row r="4916" spans="3:19" x14ac:dyDescent="0.25">
      <c r="C4916" s="115"/>
      <c r="R4916" s="116"/>
      <c r="S4916" s="117"/>
    </row>
    <row r="4917" spans="3:19" x14ac:dyDescent="0.25">
      <c r="C4917" s="115"/>
      <c r="R4917" s="116"/>
      <c r="S4917" s="117"/>
    </row>
    <row r="4918" spans="3:19" x14ac:dyDescent="0.25">
      <c r="C4918" s="115"/>
      <c r="R4918" s="116"/>
      <c r="S4918" s="117"/>
    </row>
    <row r="4919" spans="3:19" x14ac:dyDescent="0.25">
      <c r="C4919" s="115"/>
      <c r="R4919" s="116"/>
      <c r="S4919" s="117"/>
    </row>
    <row r="4920" spans="3:19" x14ac:dyDescent="0.25">
      <c r="C4920" s="115"/>
      <c r="R4920" s="116"/>
      <c r="S4920" s="117"/>
    </row>
    <row r="4921" spans="3:19" x14ac:dyDescent="0.25">
      <c r="C4921" s="115"/>
      <c r="R4921" s="116"/>
      <c r="S4921" s="117"/>
    </row>
    <row r="4922" spans="3:19" x14ac:dyDescent="0.25">
      <c r="C4922" s="115"/>
      <c r="R4922" s="116"/>
      <c r="S4922" s="117"/>
    </row>
    <row r="4923" spans="3:19" x14ac:dyDescent="0.25">
      <c r="C4923" s="115"/>
      <c r="R4923" s="116"/>
      <c r="S4923" s="117"/>
    </row>
    <row r="4924" spans="3:19" x14ac:dyDescent="0.25">
      <c r="C4924" s="115"/>
      <c r="R4924" s="116"/>
      <c r="S4924" s="117"/>
    </row>
    <row r="4925" spans="3:19" x14ac:dyDescent="0.25">
      <c r="C4925" s="115"/>
      <c r="R4925" s="116"/>
      <c r="S4925" s="117"/>
    </row>
    <row r="4926" spans="3:19" x14ac:dyDescent="0.25">
      <c r="C4926" s="115"/>
      <c r="R4926" s="116"/>
      <c r="S4926" s="117"/>
    </row>
    <row r="4927" spans="3:19" x14ac:dyDescent="0.25">
      <c r="C4927" s="115"/>
      <c r="R4927" s="116"/>
      <c r="S4927" s="117"/>
    </row>
    <row r="4928" spans="3:19" x14ac:dyDescent="0.25">
      <c r="C4928" s="115"/>
      <c r="R4928" s="116"/>
      <c r="S4928" s="117"/>
    </row>
    <row r="4929" spans="3:19" x14ac:dyDescent="0.25">
      <c r="C4929" s="115"/>
      <c r="R4929" s="116"/>
      <c r="S4929" s="117"/>
    </row>
    <row r="4930" spans="3:19" x14ac:dyDescent="0.25">
      <c r="C4930" s="115"/>
      <c r="R4930" s="116"/>
      <c r="S4930" s="117"/>
    </row>
    <row r="4931" spans="3:19" x14ac:dyDescent="0.25">
      <c r="C4931" s="115"/>
      <c r="R4931" s="116"/>
      <c r="S4931" s="117"/>
    </row>
    <row r="4932" spans="3:19" x14ac:dyDescent="0.25">
      <c r="C4932" s="115"/>
      <c r="R4932" s="116"/>
      <c r="S4932" s="117"/>
    </row>
    <row r="4933" spans="3:19" x14ac:dyDescent="0.25">
      <c r="C4933" s="115"/>
      <c r="R4933" s="116"/>
      <c r="S4933" s="117"/>
    </row>
    <row r="4934" spans="3:19" x14ac:dyDescent="0.25">
      <c r="C4934" s="115"/>
      <c r="R4934" s="116"/>
      <c r="S4934" s="117"/>
    </row>
    <row r="4935" spans="3:19" x14ac:dyDescent="0.25">
      <c r="C4935" s="115"/>
      <c r="R4935" s="116"/>
      <c r="S4935" s="117"/>
    </row>
    <row r="4936" spans="3:19" x14ac:dyDescent="0.25">
      <c r="C4936" s="115"/>
      <c r="R4936" s="116"/>
      <c r="S4936" s="117"/>
    </row>
    <row r="4937" spans="3:19" x14ac:dyDescent="0.25">
      <c r="C4937" s="115"/>
      <c r="R4937" s="116"/>
      <c r="S4937" s="117"/>
    </row>
    <row r="4938" spans="3:19" x14ac:dyDescent="0.25">
      <c r="C4938" s="115"/>
      <c r="R4938" s="116"/>
      <c r="S4938" s="117"/>
    </row>
    <row r="4939" spans="3:19" x14ac:dyDescent="0.25">
      <c r="C4939" s="115"/>
      <c r="R4939" s="116"/>
      <c r="S4939" s="117"/>
    </row>
    <row r="4940" spans="3:19" x14ac:dyDescent="0.25">
      <c r="C4940" s="115"/>
      <c r="R4940" s="116"/>
      <c r="S4940" s="117"/>
    </row>
    <row r="4941" spans="3:19" x14ac:dyDescent="0.25">
      <c r="C4941" s="115"/>
      <c r="R4941" s="116"/>
      <c r="S4941" s="117"/>
    </row>
    <row r="4942" spans="3:19" x14ac:dyDescent="0.25">
      <c r="C4942" s="115"/>
      <c r="R4942" s="116"/>
      <c r="S4942" s="117"/>
    </row>
    <row r="4943" spans="3:19" x14ac:dyDescent="0.25">
      <c r="C4943" s="115"/>
      <c r="R4943" s="116"/>
      <c r="S4943" s="117"/>
    </row>
    <row r="4944" spans="3:19" x14ac:dyDescent="0.25">
      <c r="C4944" s="115"/>
      <c r="R4944" s="116"/>
      <c r="S4944" s="117"/>
    </row>
    <row r="4945" spans="3:19" x14ac:dyDescent="0.25">
      <c r="C4945" s="115"/>
      <c r="R4945" s="116"/>
      <c r="S4945" s="117"/>
    </row>
    <row r="4946" spans="3:19" x14ac:dyDescent="0.25">
      <c r="C4946" s="115"/>
      <c r="R4946" s="116"/>
      <c r="S4946" s="117"/>
    </row>
    <row r="4947" spans="3:19" x14ac:dyDescent="0.25">
      <c r="C4947" s="115"/>
      <c r="R4947" s="116"/>
      <c r="S4947" s="117"/>
    </row>
    <row r="4948" spans="3:19" x14ac:dyDescent="0.25">
      <c r="C4948" s="115"/>
      <c r="R4948" s="116"/>
      <c r="S4948" s="117"/>
    </row>
    <row r="4949" spans="3:19" x14ac:dyDescent="0.25">
      <c r="C4949" s="115"/>
      <c r="R4949" s="116"/>
      <c r="S4949" s="117"/>
    </row>
    <row r="4950" spans="3:19" x14ac:dyDescent="0.25">
      <c r="C4950" s="115"/>
      <c r="R4950" s="116"/>
      <c r="S4950" s="117"/>
    </row>
    <row r="4951" spans="3:19" x14ac:dyDescent="0.25">
      <c r="C4951" s="115"/>
      <c r="R4951" s="116"/>
      <c r="S4951" s="117"/>
    </row>
    <row r="4952" spans="3:19" x14ac:dyDescent="0.25">
      <c r="C4952" s="115"/>
      <c r="R4952" s="116"/>
      <c r="S4952" s="117"/>
    </row>
    <row r="4953" spans="3:19" x14ac:dyDescent="0.25">
      <c r="C4953" s="115"/>
      <c r="R4953" s="116"/>
      <c r="S4953" s="117"/>
    </row>
    <row r="4954" spans="3:19" x14ac:dyDescent="0.25">
      <c r="C4954" s="115"/>
      <c r="R4954" s="116"/>
      <c r="S4954" s="117"/>
    </row>
    <row r="4955" spans="3:19" x14ac:dyDescent="0.25">
      <c r="C4955" s="115"/>
      <c r="R4955" s="116"/>
      <c r="S4955" s="117"/>
    </row>
    <row r="4956" spans="3:19" x14ac:dyDescent="0.25">
      <c r="C4956" s="115"/>
      <c r="R4956" s="116"/>
      <c r="S4956" s="117"/>
    </row>
    <row r="4957" spans="3:19" x14ac:dyDescent="0.25">
      <c r="C4957" s="115"/>
      <c r="R4957" s="116"/>
      <c r="S4957" s="117"/>
    </row>
    <row r="4958" spans="3:19" x14ac:dyDescent="0.25">
      <c r="C4958" s="115"/>
      <c r="R4958" s="116"/>
      <c r="S4958" s="117"/>
    </row>
    <row r="4959" spans="3:19" x14ac:dyDescent="0.25">
      <c r="C4959" s="115"/>
      <c r="R4959" s="116"/>
      <c r="S4959" s="117"/>
    </row>
    <row r="4960" spans="3:19" x14ac:dyDescent="0.25">
      <c r="C4960" s="115"/>
      <c r="R4960" s="116"/>
      <c r="S4960" s="117"/>
    </row>
    <row r="4961" spans="3:19" x14ac:dyDescent="0.25">
      <c r="C4961" s="115"/>
      <c r="R4961" s="116"/>
      <c r="S4961" s="117"/>
    </row>
    <row r="4962" spans="3:19" x14ac:dyDescent="0.25">
      <c r="C4962" s="115"/>
      <c r="R4962" s="116"/>
      <c r="S4962" s="117"/>
    </row>
    <row r="4963" spans="3:19" x14ac:dyDescent="0.25">
      <c r="C4963" s="115"/>
      <c r="R4963" s="116"/>
      <c r="S4963" s="117"/>
    </row>
    <row r="4964" spans="3:19" x14ac:dyDescent="0.25">
      <c r="C4964" s="115"/>
      <c r="R4964" s="116"/>
      <c r="S4964" s="117"/>
    </row>
    <row r="4965" spans="3:19" x14ac:dyDescent="0.25">
      <c r="C4965" s="115"/>
      <c r="R4965" s="116"/>
      <c r="S4965" s="117"/>
    </row>
    <row r="4966" spans="3:19" x14ac:dyDescent="0.25">
      <c r="C4966" s="115"/>
      <c r="R4966" s="116"/>
      <c r="S4966" s="117"/>
    </row>
    <row r="4967" spans="3:19" x14ac:dyDescent="0.25">
      <c r="C4967" s="115"/>
      <c r="R4967" s="116"/>
      <c r="S4967" s="117"/>
    </row>
    <row r="4968" spans="3:19" x14ac:dyDescent="0.25">
      <c r="C4968" s="115"/>
      <c r="R4968" s="116"/>
      <c r="S4968" s="117"/>
    </row>
    <row r="4969" spans="3:19" x14ac:dyDescent="0.25">
      <c r="C4969" s="115"/>
      <c r="R4969" s="116"/>
      <c r="S4969" s="117"/>
    </row>
    <row r="4970" spans="3:19" x14ac:dyDescent="0.25">
      <c r="C4970" s="115"/>
      <c r="R4970" s="116"/>
      <c r="S4970" s="117"/>
    </row>
    <row r="4971" spans="3:19" x14ac:dyDescent="0.25">
      <c r="C4971" s="115"/>
      <c r="R4971" s="116"/>
      <c r="S4971" s="117"/>
    </row>
    <row r="4972" spans="3:19" x14ac:dyDescent="0.25">
      <c r="C4972" s="115"/>
      <c r="R4972" s="116"/>
      <c r="S4972" s="117"/>
    </row>
    <row r="4973" spans="3:19" x14ac:dyDescent="0.25">
      <c r="C4973" s="115"/>
      <c r="R4973" s="116"/>
      <c r="S4973" s="117"/>
    </row>
    <row r="4974" spans="3:19" x14ac:dyDescent="0.25">
      <c r="C4974" s="115"/>
      <c r="R4974" s="116"/>
      <c r="S4974" s="117"/>
    </row>
    <row r="4975" spans="3:19" x14ac:dyDescent="0.25">
      <c r="C4975" s="115"/>
      <c r="R4975" s="116"/>
      <c r="S4975" s="117"/>
    </row>
    <row r="4976" spans="3:19" x14ac:dyDescent="0.25">
      <c r="C4976" s="115"/>
      <c r="R4976" s="116"/>
      <c r="S4976" s="117"/>
    </row>
    <row r="4977" spans="3:19" x14ac:dyDescent="0.25">
      <c r="C4977" s="115"/>
      <c r="R4977" s="116"/>
      <c r="S4977" s="117"/>
    </row>
    <row r="4978" spans="3:19" x14ac:dyDescent="0.25">
      <c r="C4978" s="115"/>
      <c r="R4978" s="116"/>
      <c r="S4978" s="117"/>
    </row>
    <row r="4979" spans="3:19" x14ac:dyDescent="0.25">
      <c r="C4979" s="115"/>
      <c r="R4979" s="116"/>
      <c r="S4979" s="117"/>
    </row>
    <row r="4980" spans="3:19" x14ac:dyDescent="0.25">
      <c r="C4980" s="115"/>
      <c r="R4980" s="116"/>
      <c r="S4980" s="117"/>
    </row>
    <row r="4981" spans="3:19" x14ac:dyDescent="0.25">
      <c r="C4981" s="115"/>
      <c r="R4981" s="116"/>
      <c r="S4981" s="117"/>
    </row>
    <row r="4982" spans="3:19" x14ac:dyDescent="0.25">
      <c r="C4982" s="115"/>
      <c r="R4982" s="116"/>
      <c r="S4982" s="117"/>
    </row>
    <row r="4983" spans="3:19" x14ac:dyDescent="0.25">
      <c r="C4983" s="115"/>
      <c r="R4983" s="116"/>
      <c r="S4983" s="117"/>
    </row>
    <row r="4984" spans="3:19" x14ac:dyDescent="0.25">
      <c r="C4984" s="115"/>
      <c r="R4984" s="116"/>
      <c r="S4984" s="117"/>
    </row>
    <row r="4985" spans="3:19" x14ac:dyDescent="0.25">
      <c r="C4985" s="115"/>
      <c r="R4985" s="116"/>
      <c r="S4985" s="117"/>
    </row>
    <row r="4986" spans="3:19" x14ac:dyDescent="0.25">
      <c r="C4986" s="115"/>
      <c r="R4986" s="116"/>
      <c r="S4986" s="117"/>
    </row>
    <row r="4987" spans="3:19" x14ac:dyDescent="0.25">
      <c r="C4987" s="115"/>
      <c r="R4987" s="116"/>
      <c r="S4987" s="117"/>
    </row>
    <row r="4988" spans="3:19" x14ac:dyDescent="0.25">
      <c r="C4988" s="115"/>
      <c r="R4988" s="116"/>
      <c r="S4988" s="117"/>
    </row>
    <row r="4989" spans="3:19" x14ac:dyDescent="0.25">
      <c r="C4989" s="115"/>
      <c r="R4989" s="116"/>
      <c r="S4989" s="117"/>
    </row>
    <row r="4990" spans="3:19" x14ac:dyDescent="0.25">
      <c r="C4990" s="115"/>
      <c r="R4990" s="116"/>
      <c r="S4990" s="117"/>
    </row>
    <row r="4991" spans="3:19" x14ac:dyDescent="0.25">
      <c r="C4991" s="115"/>
      <c r="R4991" s="116"/>
      <c r="S4991" s="117"/>
    </row>
    <row r="4992" spans="3:19" x14ac:dyDescent="0.25">
      <c r="C4992" s="115"/>
      <c r="R4992" s="116"/>
      <c r="S4992" s="117"/>
    </row>
    <row r="4993" spans="3:19" x14ac:dyDescent="0.25">
      <c r="C4993" s="115"/>
      <c r="R4993" s="116"/>
      <c r="S4993" s="117"/>
    </row>
    <row r="4994" spans="3:19" x14ac:dyDescent="0.25">
      <c r="C4994" s="115"/>
      <c r="R4994" s="116"/>
      <c r="S4994" s="117"/>
    </row>
    <row r="4995" spans="3:19" x14ac:dyDescent="0.25">
      <c r="C4995" s="115"/>
      <c r="R4995" s="116"/>
      <c r="S4995" s="117"/>
    </row>
    <row r="4996" spans="3:19" x14ac:dyDescent="0.25">
      <c r="C4996" s="115"/>
      <c r="R4996" s="116"/>
      <c r="S4996" s="117"/>
    </row>
    <row r="4997" spans="3:19" x14ac:dyDescent="0.25">
      <c r="C4997" s="115"/>
      <c r="R4997" s="116"/>
      <c r="S4997" s="117"/>
    </row>
    <row r="4998" spans="3:19" x14ac:dyDescent="0.25">
      <c r="C4998" s="115"/>
      <c r="R4998" s="116"/>
      <c r="S4998" s="117"/>
    </row>
    <row r="4999" spans="3:19" x14ac:dyDescent="0.25">
      <c r="C4999" s="115"/>
      <c r="R4999" s="116"/>
      <c r="S4999" s="117"/>
    </row>
    <row r="5000" spans="3:19" x14ac:dyDescent="0.25">
      <c r="C5000" s="115"/>
      <c r="R5000" s="116"/>
      <c r="S5000" s="117"/>
    </row>
    <row r="5001" spans="3:19" x14ac:dyDescent="0.25">
      <c r="C5001" s="115"/>
      <c r="R5001" s="116"/>
      <c r="S5001" s="117"/>
    </row>
    <row r="5002" spans="3:19" x14ac:dyDescent="0.25">
      <c r="C5002" s="115"/>
      <c r="R5002" s="116"/>
      <c r="S5002" s="117"/>
    </row>
    <row r="5003" spans="3:19" x14ac:dyDescent="0.25">
      <c r="C5003" s="115"/>
      <c r="R5003" s="116"/>
      <c r="S5003" s="117"/>
    </row>
    <row r="5004" spans="3:19" x14ac:dyDescent="0.25">
      <c r="C5004" s="115"/>
      <c r="R5004" s="116"/>
      <c r="S5004" s="117"/>
    </row>
    <row r="5005" spans="3:19" x14ac:dyDescent="0.25">
      <c r="C5005" s="115"/>
      <c r="R5005" s="116"/>
      <c r="S5005" s="117"/>
    </row>
    <row r="5006" spans="3:19" x14ac:dyDescent="0.25">
      <c r="C5006" s="115"/>
      <c r="R5006" s="116"/>
      <c r="S5006" s="117"/>
    </row>
    <row r="5007" spans="3:19" x14ac:dyDescent="0.25">
      <c r="C5007" s="115"/>
      <c r="R5007" s="116"/>
      <c r="S5007" s="117"/>
    </row>
    <row r="5008" spans="3:19" x14ac:dyDescent="0.25">
      <c r="C5008" s="115"/>
      <c r="R5008" s="116"/>
      <c r="S5008" s="117"/>
    </row>
    <row r="5009" spans="3:19" x14ac:dyDescent="0.25">
      <c r="C5009" s="115"/>
      <c r="R5009" s="116"/>
      <c r="S5009" s="117"/>
    </row>
    <row r="5010" spans="3:19" x14ac:dyDescent="0.25">
      <c r="C5010" s="115"/>
      <c r="R5010" s="116"/>
      <c r="S5010" s="117"/>
    </row>
    <row r="5011" spans="3:19" x14ac:dyDescent="0.25">
      <c r="C5011" s="115"/>
      <c r="R5011" s="116"/>
      <c r="S5011" s="117"/>
    </row>
    <row r="5012" spans="3:19" x14ac:dyDescent="0.25">
      <c r="C5012" s="115"/>
      <c r="R5012" s="116"/>
      <c r="S5012" s="117"/>
    </row>
    <row r="5013" spans="3:19" x14ac:dyDescent="0.25">
      <c r="C5013" s="115"/>
      <c r="R5013" s="116"/>
      <c r="S5013" s="117"/>
    </row>
    <row r="5014" spans="3:19" x14ac:dyDescent="0.25">
      <c r="C5014" s="115"/>
      <c r="R5014" s="116"/>
      <c r="S5014" s="117"/>
    </row>
    <row r="5015" spans="3:19" x14ac:dyDescent="0.25">
      <c r="C5015" s="115"/>
      <c r="R5015" s="116"/>
      <c r="S5015" s="117"/>
    </row>
    <row r="5016" spans="3:19" x14ac:dyDescent="0.25">
      <c r="C5016" s="115"/>
      <c r="R5016" s="116"/>
      <c r="S5016" s="117"/>
    </row>
    <row r="5017" spans="3:19" x14ac:dyDescent="0.25">
      <c r="C5017" s="115"/>
      <c r="R5017" s="116"/>
      <c r="S5017" s="117"/>
    </row>
    <row r="5018" spans="3:19" x14ac:dyDescent="0.25">
      <c r="C5018" s="115"/>
      <c r="R5018" s="116"/>
      <c r="S5018" s="117"/>
    </row>
    <row r="5019" spans="3:19" x14ac:dyDescent="0.25">
      <c r="C5019" s="115"/>
      <c r="R5019" s="116"/>
      <c r="S5019" s="117"/>
    </row>
    <row r="5020" spans="3:19" x14ac:dyDescent="0.25">
      <c r="C5020" s="115"/>
      <c r="R5020" s="116"/>
      <c r="S5020" s="117"/>
    </row>
    <row r="5021" spans="3:19" x14ac:dyDescent="0.25">
      <c r="C5021" s="115"/>
      <c r="R5021" s="116"/>
      <c r="S5021" s="117"/>
    </row>
    <row r="5022" spans="3:19" x14ac:dyDescent="0.25">
      <c r="C5022" s="115"/>
      <c r="R5022" s="116"/>
      <c r="S5022" s="117"/>
    </row>
    <row r="5023" spans="3:19" x14ac:dyDescent="0.25">
      <c r="C5023" s="115"/>
      <c r="R5023" s="116"/>
      <c r="S5023" s="117"/>
    </row>
    <row r="5024" spans="3:19" x14ac:dyDescent="0.25">
      <c r="C5024" s="115"/>
      <c r="R5024" s="116"/>
      <c r="S5024" s="117"/>
    </row>
    <row r="5025" spans="3:19" x14ac:dyDescent="0.25">
      <c r="C5025" s="115"/>
      <c r="R5025" s="116"/>
      <c r="S5025" s="117"/>
    </row>
    <row r="5026" spans="3:19" x14ac:dyDescent="0.25">
      <c r="C5026" s="115"/>
      <c r="R5026" s="116"/>
      <c r="S5026" s="117"/>
    </row>
    <row r="5027" spans="3:19" x14ac:dyDescent="0.25">
      <c r="C5027" s="115"/>
      <c r="R5027" s="116"/>
      <c r="S5027" s="117"/>
    </row>
    <row r="5028" spans="3:19" x14ac:dyDescent="0.25">
      <c r="C5028" s="115"/>
      <c r="R5028" s="116"/>
      <c r="S5028" s="117"/>
    </row>
    <row r="5029" spans="3:19" x14ac:dyDescent="0.25">
      <c r="C5029" s="115"/>
      <c r="R5029" s="116"/>
      <c r="S5029" s="117"/>
    </row>
    <row r="5030" spans="3:19" x14ac:dyDescent="0.25">
      <c r="C5030" s="115"/>
      <c r="R5030" s="116"/>
      <c r="S5030" s="117"/>
    </row>
    <row r="5031" spans="3:19" x14ac:dyDescent="0.25">
      <c r="C5031" s="115"/>
      <c r="R5031" s="116"/>
      <c r="S5031" s="117"/>
    </row>
    <row r="5032" spans="3:19" x14ac:dyDescent="0.25">
      <c r="C5032" s="115"/>
      <c r="R5032" s="116"/>
      <c r="S5032" s="117"/>
    </row>
    <row r="5033" spans="3:19" x14ac:dyDescent="0.25">
      <c r="C5033" s="115"/>
      <c r="R5033" s="116"/>
      <c r="S5033" s="117"/>
    </row>
    <row r="5034" spans="3:19" x14ac:dyDescent="0.25">
      <c r="C5034" s="115"/>
      <c r="R5034" s="116"/>
      <c r="S5034" s="117"/>
    </row>
    <row r="5035" spans="3:19" x14ac:dyDescent="0.25">
      <c r="C5035" s="115"/>
      <c r="R5035" s="116"/>
      <c r="S5035" s="117"/>
    </row>
    <row r="5036" spans="3:19" x14ac:dyDescent="0.25">
      <c r="C5036" s="115"/>
      <c r="R5036" s="116"/>
      <c r="S5036" s="117"/>
    </row>
    <row r="5037" spans="3:19" x14ac:dyDescent="0.25">
      <c r="C5037" s="115"/>
      <c r="R5037" s="116"/>
      <c r="S5037" s="117"/>
    </row>
    <row r="5038" spans="3:19" x14ac:dyDescent="0.25">
      <c r="C5038" s="115"/>
      <c r="R5038" s="116"/>
      <c r="S5038" s="117"/>
    </row>
    <row r="5039" spans="3:19" x14ac:dyDescent="0.25">
      <c r="C5039" s="115"/>
      <c r="R5039" s="116"/>
      <c r="S5039" s="117"/>
    </row>
    <row r="5040" spans="3:19" x14ac:dyDescent="0.25">
      <c r="C5040" s="115"/>
      <c r="R5040" s="116"/>
      <c r="S5040" s="117"/>
    </row>
    <row r="5041" spans="3:19" x14ac:dyDescent="0.25">
      <c r="C5041" s="115"/>
      <c r="R5041" s="116"/>
      <c r="S5041" s="117"/>
    </row>
    <row r="5042" spans="3:19" x14ac:dyDescent="0.25">
      <c r="C5042" s="115"/>
      <c r="R5042" s="116"/>
      <c r="S5042" s="117"/>
    </row>
    <row r="5043" spans="3:19" x14ac:dyDescent="0.25">
      <c r="C5043" s="115"/>
      <c r="R5043" s="116"/>
      <c r="S5043" s="117"/>
    </row>
    <row r="5044" spans="3:19" x14ac:dyDescent="0.25">
      <c r="C5044" s="115"/>
      <c r="R5044" s="116"/>
      <c r="S5044" s="117"/>
    </row>
    <row r="5045" spans="3:19" x14ac:dyDescent="0.25">
      <c r="C5045" s="115"/>
      <c r="R5045" s="116"/>
      <c r="S5045" s="117"/>
    </row>
    <row r="5046" spans="3:19" x14ac:dyDescent="0.25">
      <c r="C5046" s="115"/>
      <c r="R5046" s="116"/>
      <c r="S5046" s="117"/>
    </row>
    <row r="5047" spans="3:19" x14ac:dyDescent="0.25">
      <c r="C5047" s="115"/>
      <c r="R5047" s="116"/>
      <c r="S5047" s="117"/>
    </row>
    <row r="5048" spans="3:19" x14ac:dyDescent="0.25">
      <c r="C5048" s="115"/>
      <c r="R5048" s="116"/>
      <c r="S5048" s="117"/>
    </row>
    <row r="5049" spans="3:19" x14ac:dyDescent="0.25">
      <c r="C5049" s="115"/>
      <c r="R5049" s="116"/>
      <c r="S5049" s="117"/>
    </row>
    <row r="5050" spans="3:19" x14ac:dyDescent="0.25">
      <c r="C5050" s="115"/>
      <c r="R5050" s="116"/>
      <c r="S5050" s="117"/>
    </row>
    <row r="5051" spans="3:19" x14ac:dyDescent="0.25">
      <c r="C5051" s="115"/>
      <c r="R5051" s="116"/>
      <c r="S5051" s="117"/>
    </row>
    <row r="5052" spans="3:19" x14ac:dyDescent="0.25">
      <c r="C5052" s="115"/>
      <c r="R5052" s="116"/>
      <c r="S5052" s="117"/>
    </row>
    <row r="5053" spans="3:19" x14ac:dyDescent="0.25">
      <c r="C5053" s="115"/>
      <c r="R5053" s="116"/>
      <c r="S5053" s="117"/>
    </row>
    <row r="5054" spans="3:19" x14ac:dyDescent="0.25">
      <c r="C5054" s="115"/>
      <c r="R5054" s="116"/>
      <c r="S5054" s="117"/>
    </row>
    <row r="5055" spans="3:19" x14ac:dyDescent="0.25">
      <c r="C5055" s="115"/>
      <c r="R5055" s="116"/>
      <c r="S5055" s="117"/>
    </row>
    <row r="5056" spans="3:19" x14ac:dyDescent="0.25">
      <c r="C5056" s="115"/>
      <c r="R5056" s="116"/>
      <c r="S5056" s="117"/>
    </row>
    <row r="5057" spans="3:19" x14ac:dyDescent="0.25">
      <c r="C5057" s="115"/>
      <c r="R5057" s="116"/>
      <c r="S5057" s="117"/>
    </row>
    <row r="5058" spans="3:19" x14ac:dyDescent="0.25">
      <c r="C5058" s="115"/>
      <c r="R5058" s="116"/>
      <c r="S5058" s="117"/>
    </row>
    <row r="5059" spans="3:19" x14ac:dyDescent="0.25">
      <c r="C5059" s="115"/>
      <c r="R5059" s="116"/>
      <c r="S5059" s="117"/>
    </row>
    <row r="5060" spans="3:19" x14ac:dyDescent="0.25">
      <c r="C5060" s="115"/>
      <c r="R5060" s="116"/>
      <c r="S5060" s="117"/>
    </row>
    <row r="5061" spans="3:19" x14ac:dyDescent="0.25">
      <c r="C5061" s="115"/>
      <c r="R5061" s="116"/>
      <c r="S5061" s="117"/>
    </row>
    <row r="5062" spans="3:19" x14ac:dyDescent="0.25">
      <c r="C5062" s="115"/>
      <c r="R5062" s="116"/>
      <c r="S5062" s="117"/>
    </row>
    <row r="5063" spans="3:19" x14ac:dyDescent="0.25">
      <c r="C5063" s="115"/>
      <c r="R5063" s="116"/>
      <c r="S5063" s="117"/>
    </row>
    <row r="5064" spans="3:19" x14ac:dyDescent="0.25">
      <c r="C5064" s="115"/>
      <c r="R5064" s="116"/>
      <c r="S5064" s="117"/>
    </row>
    <row r="5065" spans="3:19" x14ac:dyDescent="0.25">
      <c r="C5065" s="115"/>
      <c r="R5065" s="116"/>
      <c r="S5065" s="117"/>
    </row>
    <row r="5066" spans="3:19" x14ac:dyDescent="0.25">
      <c r="C5066" s="115"/>
      <c r="R5066" s="116"/>
      <c r="S5066" s="117"/>
    </row>
    <row r="5067" spans="3:19" x14ac:dyDescent="0.25">
      <c r="C5067" s="115"/>
      <c r="R5067" s="116"/>
      <c r="S5067" s="117"/>
    </row>
    <row r="5068" spans="3:19" x14ac:dyDescent="0.25">
      <c r="C5068" s="115"/>
      <c r="R5068" s="116"/>
      <c r="S5068" s="117"/>
    </row>
    <row r="5069" spans="3:19" x14ac:dyDescent="0.25">
      <c r="C5069" s="115"/>
      <c r="R5069" s="116"/>
      <c r="S5069" s="117"/>
    </row>
    <row r="5070" spans="3:19" x14ac:dyDescent="0.25">
      <c r="C5070" s="115"/>
      <c r="R5070" s="116"/>
      <c r="S5070" s="117"/>
    </row>
    <row r="5071" spans="3:19" x14ac:dyDescent="0.25">
      <c r="C5071" s="115"/>
      <c r="R5071" s="116"/>
      <c r="S5071" s="117"/>
    </row>
    <row r="5072" spans="3:19" x14ac:dyDescent="0.25">
      <c r="C5072" s="115"/>
      <c r="R5072" s="116"/>
      <c r="S5072" s="117"/>
    </row>
    <row r="5073" spans="3:19" x14ac:dyDescent="0.25">
      <c r="C5073" s="115"/>
      <c r="R5073" s="116"/>
      <c r="S5073" s="117"/>
    </row>
    <row r="5074" spans="3:19" x14ac:dyDescent="0.25">
      <c r="C5074" s="115"/>
      <c r="R5074" s="116"/>
      <c r="S5074" s="117"/>
    </row>
    <row r="5075" spans="3:19" x14ac:dyDescent="0.25">
      <c r="C5075" s="115"/>
      <c r="R5075" s="116"/>
      <c r="S5075" s="117"/>
    </row>
    <row r="5076" spans="3:19" x14ac:dyDescent="0.25">
      <c r="C5076" s="115"/>
      <c r="R5076" s="116"/>
      <c r="S5076" s="117"/>
    </row>
    <row r="5077" spans="3:19" x14ac:dyDescent="0.25">
      <c r="C5077" s="115"/>
      <c r="R5077" s="116"/>
      <c r="S5077" s="117"/>
    </row>
    <row r="5078" spans="3:19" x14ac:dyDescent="0.25">
      <c r="C5078" s="115"/>
      <c r="R5078" s="116"/>
      <c r="S5078" s="117"/>
    </row>
    <row r="5079" spans="3:19" x14ac:dyDescent="0.25">
      <c r="C5079" s="115"/>
      <c r="R5079" s="116"/>
      <c r="S5079" s="117"/>
    </row>
    <row r="5080" spans="3:19" x14ac:dyDescent="0.25">
      <c r="C5080" s="115"/>
      <c r="R5080" s="116"/>
      <c r="S5080" s="117"/>
    </row>
    <row r="5081" spans="3:19" x14ac:dyDescent="0.25">
      <c r="C5081" s="115"/>
      <c r="R5081" s="116"/>
      <c r="S5081" s="117"/>
    </row>
    <row r="5082" spans="3:19" x14ac:dyDescent="0.25">
      <c r="C5082" s="115"/>
      <c r="R5082" s="116"/>
      <c r="S5082" s="117"/>
    </row>
    <row r="5083" spans="3:19" x14ac:dyDescent="0.25">
      <c r="C5083" s="115"/>
      <c r="R5083" s="116"/>
      <c r="S5083" s="117"/>
    </row>
    <row r="5084" spans="3:19" x14ac:dyDescent="0.25">
      <c r="C5084" s="115"/>
      <c r="R5084" s="116"/>
      <c r="S5084" s="117"/>
    </row>
    <row r="5085" spans="3:19" x14ac:dyDescent="0.25">
      <c r="C5085" s="115"/>
      <c r="R5085" s="116"/>
      <c r="S5085" s="117"/>
    </row>
    <row r="5086" spans="3:19" x14ac:dyDescent="0.25">
      <c r="C5086" s="115"/>
      <c r="R5086" s="116"/>
      <c r="S5086" s="117"/>
    </row>
    <row r="5087" spans="3:19" x14ac:dyDescent="0.25">
      <c r="C5087" s="115"/>
      <c r="R5087" s="116"/>
      <c r="S5087" s="117"/>
    </row>
    <row r="5088" spans="3:19" x14ac:dyDescent="0.25">
      <c r="C5088" s="115"/>
      <c r="R5088" s="116"/>
      <c r="S5088" s="117"/>
    </row>
    <row r="5089" spans="3:19" x14ac:dyDescent="0.25">
      <c r="C5089" s="115"/>
      <c r="R5089" s="116"/>
      <c r="S5089" s="117"/>
    </row>
    <row r="5090" spans="3:19" x14ac:dyDescent="0.25">
      <c r="C5090" s="115"/>
      <c r="R5090" s="116"/>
      <c r="S5090" s="117"/>
    </row>
    <row r="5091" spans="3:19" x14ac:dyDescent="0.25">
      <c r="C5091" s="115"/>
      <c r="R5091" s="116"/>
      <c r="S5091" s="117"/>
    </row>
    <row r="5092" spans="3:19" x14ac:dyDescent="0.25">
      <c r="C5092" s="115"/>
      <c r="R5092" s="116"/>
      <c r="S5092" s="117"/>
    </row>
    <row r="5093" spans="3:19" x14ac:dyDescent="0.25">
      <c r="C5093" s="115"/>
      <c r="R5093" s="116"/>
      <c r="S5093" s="117"/>
    </row>
    <row r="5094" spans="3:19" x14ac:dyDescent="0.25">
      <c r="C5094" s="115"/>
      <c r="R5094" s="116"/>
      <c r="S5094" s="117"/>
    </row>
    <row r="5095" spans="3:19" x14ac:dyDescent="0.25">
      <c r="C5095" s="115"/>
      <c r="R5095" s="116"/>
      <c r="S5095" s="117"/>
    </row>
    <row r="5096" spans="3:19" x14ac:dyDescent="0.25">
      <c r="C5096" s="115"/>
      <c r="R5096" s="116"/>
      <c r="S5096" s="117"/>
    </row>
    <row r="5097" spans="3:19" x14ac:dyDescent="0.25">
      <c r="C5097" s="115"/>
      <c r="R5097" s="116"/>
      <c r="S5097" s="117"/>
    </row>
    <row r="5098" spans="3:19" x14ac:dyDescent="0.25">
      <c r="C5098" s="115"/>
      <c r="R5098" s="116"/>
      <c r="S5098" s="117"/>
    </row>
    <row r="5099" spans="3:19" x14ac:dyDescent="0.25">
      <c r="C5099" s="115"/>
      <c r="R5099" s="116"/>
      <c r="S5099" s="117"/>
    </row>
    <row r="5100" spans="3:19" x14ac:dyDescent="0.25">
      <c r="C5100" s="115"/>
      <c r="R5100" s="116"/>
      <c r="S5100" s="117"/>
    </row>
    <row r="5101" spans="3:19" x14ac:dyDescent="0.25">
      <c r="C5101" s="115"/>
      <c r="R5101" s="116"/>
      <c r="S5101" s="117"/>
    </row>
    <row r="5102" spans="3:19" x14ac:dyDescent="0.25">
      <c r="C5102" s="115"/>
      <c r="R5102" s="116"/>
      <c r="S5102" s="117"/>
    </row>
    <row r="5103" spans="3:19" x14ac:dyDescent="0.25">
      <c r="C5103" s="115"/>
      <c r="R5103" s="116"/>
      <c r="S5103" s="117"/>
    </row>
    <row r="5104" spans="3:19" x14ac:dyDescent="0.25">
      <c r="C5104" s="115"/>
      <c r="R5104" s="116"/>
      <c r="S5104" s="117"/>
    </row>
    <row r="5105" spans="3:19" x14ac:dyDescent="0.25">
      <c r="C5105" s="115"/>
      <c r="R5105" s="116"/>
      <c r="S5105" s="117"/>
    </row>
    <row r="5106" spans="3:19" x14ac:dyDescent="0.25">
      <c r="C5106" s="115"/>
      <c r="R5106" s="116"/>
      <c r="S5106" s="117"/>
    </row>
    <row r="5107" spans="3:19" x14ac:dyDescent="0.25">
      <c r="C5107" s="115"/>
      <c r="R5107" s="116"/>
      <c r="S5107" s="117"/>
    </row>
    <row r="5108" spans="3:19" x14ac:dyDescent="0.25">
      <c r="C5108" s="115"/>
      <c r="R5108" s="116"/>
      <c r="S5108" s="117"/>
    </row>
    <row r="5109" spans="3:19" x14ac:dyDescent="0.25">
      <c r="C5109" s="115"/>
      <c r="R5109" s="116"/>
      <c r="S5109" s="117"/>
    </row>
    <row r="5110" spans="3:19" x14ac:dyDescent="0.25">
      <c r="C5110" s="115"/>
      <c r="R5110" s="116"/>
      <c r="S5110" s="117"/>
    </row>
    <row r="5111" spans="3:19" x14ac:dyDescent="0.25">
      <c r="C5111" s="115"/>
      <c r="R5111" s="116"/>
      <c r="S5111" s="117"/>
    </row>
    <row r="5112" spans="3:19" x14ac:dyDescent="0.25">
      <c r="C5112" s="115"/>
      <c r="R5112" s="116"/>
      <c r="S5112" s="117"/>
    </row>
    <row r="5113" spans="3:19" x14ac:dyDescent="0.25">
      <c r="C5113" s="115"/>
      <c r="R5113" s="116"/>
      <c r="S5113" s="117"/>
    </row>
    <row r="5114" spans="3:19" x14ac:dyDescent="0.25">
      <c r="C5114" s="115"/>
      <c r="R5114" s="116"/>
      <c r="S5114" s="117"/>
    </row>
    <row r="5115" spans="3:19" x14ac:dyDescent="0.25">
      <c r="C5115" s="115"/>
      <c r="R5115" s="116"/>
      <c r="S5115" s="117"/>
    </row>
    <row r="5116" spans="3:19" x14ac:dyDescent="0.25">
      <c r="C5116" s="115"/>
      <c r="R5116" s="116"/>
      <c r="S5116" s="117"/>
    </row>
    <row r="5117" spans="3:19" x14ac:dyDescent="0.25">
      <c r="C5117" s="115"/>
      <c r="R5117" s="116"/>
      <c r="S5117" s="117"/>
    </row>
    <row r="5118" spans="3:19" x14ac:dyDescent="0.25">
      <c r="C5118" s="115"/>
      <c r="R5118" s="116"/>
      <c r="S5118" s="117"/>
    </row>
    <row r="5119" spans="3:19" x14ac:dyDescent="0.25">
      <c r="C5119" s="115"/>
      <c r="R5119" s="116"/>
      <c r="S5119" s="117"/>
    </row>
    <row r="5120" spans="3:19" x14ac:dyDescent="0.25">
      <c r="C5120" s="115"/>
      <c r="R5120" s="116"/>
      <c r="S5120" s="117"/>
    </row>
    <row r="5121" spans="3:19" x14ac:dyDescent="0.25">
      <c r="C5121" s="115"/>
      <c r="R5121" s="116"/>
      <c r="S5121" s="117"/>
    </row>
    <row r="5122" spans="3:19" x14ac:dyDescent="0.25">
      <c r="C5122" s="115"/>
      <c r="R5122" s="116"/>
      <c r="S5122" s="117"/>
    </row>
    <row r="5123" spans="3:19" x14ac:dyDescent="0.25">
      <c r="C5123" s="115"/>
      <c r="R5123" s="116"/>
      <c r="S5123" s="117"/>
    </row>
    <row r="5124" spans="3:19" x14ac:dyDescent="0.25">
      <c r="C5124" s="115"/>
      <c r="R5124" s="116"/>
      <c r="S5124" s="117"/>
    </row>
    <row r="5125" spans="3:19" x14ac:dyDescent="0.25">
      <c r="C5125" s="115"/>
      <c r="R5125" s="116"/>
      <c r="S5125" s="117"/>
    </row>
    <row r="5126" spans="3:19" x14ac:dyDescent="0.25">
      <c r="C5126" s="115"/>
      <c r="R5126" s="116"/>
      <c r="S5126" s="117"/>
    </row>
    <row r="5127" spans="3:19" x14ac:dyDescent="0.25">
      <c r="C5127" s="115"/>
      <c r="R5127" s="116"/>
      <c r="S5127" s="117"/>
    </row>
    <row r="5128" spans="3:19" x14ac:dyDescent="0.25">
      <c r="C5128" s="115"/>
      <c r="R5128" s="116"/>
      <c r="S5128" s="117"/>
    </row>
    <row r="5129" spans="3:19" x14ac:dyDescent="0.25">
      <c r="C5129" s="115"/>
      <c r="R5129" s="116"/>
      <c r="S5129" s="117"/>
    </row>
    <row r="5130" spans="3:19" x14ac:dyDescent="0.25">
      <c r="C5130" s="115"/>
      <c r="R5130" s="116"/>
      <c r="S5130" s="117"/>
    </row>
    <row r="5131" spans="3:19" x14ac:dyDescent="0.25">
      <c r="C5131" s="115"/>
      <c r="R5131" s="116"/>
      <c r="S5131" s="117"/>
    </row>
    <row r="5132" spans="3:19" x14ac:dyDescent="0.25">
      <c r="C5132" s="115"/>
      <c r="R5132" s="116"/>
      <c r="S5132" s="117"/>
    </row>
    <row r="5133" spans="3:19" x14ac:dyDescent="0.25">
      <c r="C5133" s="115"/>
      <c r="R5133" s="116"/>
      <c r="S5133" s="117"/>
    </row>
    <row r="5134" spans="3:19" x14ac:dyDescent="0.25">
      <c r="C5134" s="115"/>
      <c r="R5134" s="116"/>
      <c r="S5134" s="117"/>
    </row>
    <row r="5135" spans="3:19" x14ac:dyDescent="0.25">
      <c r="C5135" s="115"/>
      <c r="R5135" s="116"/>
      <c r="S5135" s="117"/>
    </row>
    <row r="5136" spans="3:19" x14ac:dyDescent="0.25">
      <c r="C5136" s="115"/>
      <c r="R5136" s="116"/>
      <c r="S5136" s="117"/>
    </row>
    <row r="5137" spans="3:19" x14ac:dyDescent="0.25">
      <c r="C5137" s="115"/>
      <c r="R5137" s="116"/>
      <c r="S5137" s="117"/>
    </row>
    <row r="5138" spans="3:19" x14ac:dyDescent="0.25">
      <c r="C5138" s="115"/>
      <c r="R5138" s="116"/>
      <c r="S5138" s="117"/>
    </row>
    <row r="5139" spans="3:19" x14ac:dyDescent="0.25">
      <c r="C5139" s="115"/>
      <c r="R5139" s="116"/>
      <c r="S5139" s="117"/>
    </row>
    <row r="5140" spans="3:19" x14ac:dyDescent="0.25">
      <c r="C5140" s="115"/>
      <c r="R5140" s="116"/>
      <c r="S5140" s="117"/>
    </row>
    <row r="5141" spans="3:19" x14ac:dyDescent="0.25">
      <c r="C5141" s="115"/>
      <c r="R5141" s="116"/>
      <c r="S5141" s="117"/>
    </row>
    <row r="5142" spans="3:19" x14ac:dyDescent="0.25">
      <c r="C5142" s="115"/>
      <c r="R5142" s="116"/>
      <c r="S5142" s="117"/>
    </row>
    <row r="5143" spans="3:19" x14ac:dyDescent="0.25">
      <c r="C5143" s="115"/>
      <c r="R5143" s="116"/>
      <c r="S5143" s="117"/>
    </row>
    <row r="5144" spans="3:19" x14ac:dyDescent="0.25">
      <c r="C5144" s="115"/>
      <c r="R5144" s="116"/>
      <c r="S5144" s="117"/>
    </row>
    <row r="5145" spans="3:19" x14ac:dyDescent="0.25">
      <c r="C5145" s="115"/>
      <c r="R5145" s="116"/>
      <c r="S5145" s="117"/>
    </row>
    <row r="5146" spans="3:19" x14ac:dyDescent="0.25">
      <c r="C5146" s="115"/>
      <c r="R5146" s="116"/>
      <c r="S5146" s="117"/>
    </row>
    <row r="5147" spans="3:19" x14ac:dyDescent="0.25">
      <c r="C5147" s="115"/>
      <c r="R5147" s="116"/>
      <c r="S5147" s="117"/>
    </row>
    <row r="5148" spans="3:19" x14ac:dyDescent="0.25">
      <c r="C5148" s="115"/>
      <c r="R5148" s="116"/>
      <c r="S5148" s="117"/>
    </row>
    <row r="5149" spans="3:19" x14ac:dyDescent="0.25">
      <c r="C5149" s="115"/>
      <c r="R5149" s="116"/>
      <c r="S5149" s="117"/>
    </row>
    <row r="5150" spans="3:19" x14ac:dyDescent="0.25">
      <c r="C5150" s="115"/>
      <c r="R5150" s="116"/>
      <c r="S5150" s="117"/>
    </row>
    <row r="5151" spans="3:19" x14ac:dyDescent="0.25">
      <c r="C5151" s="115"/>
      <c r="R5151" s="116"/>
      <c r="S5151" s="117"/>
    </row>
    <row r="5152" spans="3:19" x14ac:dyDescent="0.25">
      <c r="C5152" s="115"/>
      <c r="R5152" s="116"/>
      <c r="S5152" s="117"/>
    </row>
    <row r="5153" spans="3:19" x14ac:dyDescent="0.25">
      <c r="C5153" s="115"/>
      <c r="R5153" s="116"/>
      <c r="S5153" s="117"/>
    </row>
    <row r="5154" spans="3:19" x14ac:dyDescent="0.25">
      <c r="C5154" s="115"/>
      <c r="R5154" s="116"/>
      <c r="S5154" s="117"/>
    </row>
    <row r="5155" spans="3:19" x14ac:dyDescent="0.25">
      <c r="C5155" s="115"/>
      <c r="R5155" s="116"/>
      <c r="S5155" s="117"/>
    </row>
    <row r="5156" spans="3:19" x14ac:dyDescent="0.25">
      <c r="C5156" s="115"/>
      <c r="R5156" s="116"/>
      <c r="S5156" s="117"/>
    </row>
    <row r="5157" spans="3:19" x14ac:dyDescent="0.25">
      <c r="C5157" s="115"/>
      <c r="R5157" s="116"/>
      <c r="S5157" s="117"/>
    </row>
    <row r="5158" spans="3:19" x14ac:dyDescent="0.25">
      <c r="C5158" s="115"/>
      <c r="R5158" s="116"/>
      <c r="S5158" s="117"/>
    </row>
    <row r="5159" spans="3:19" x14ac:dyDescent="0.25">
      <c r="C5159" s="115"/>
      <c r="R5159" s="116"/>
      <c r="S5159" s="117"/>
    </row>
    <row r="5160" spans="3:19" x14ac:dyDescent="0.25">
      <c r="C5160" s="115"/>
      <c r="R5160" s="116"/>
      <c r="S5160" s="117"/>
    </row>
    <row r="5161" spans="3:19" x14ac:dyDescent="0.25">
      <c r="C5161" s="115"/>
      <c r="R5161" s="116"/>
      <c r="S5161" s="117"/>
    </row>
    <row r="5162" spans="3:19" x14ac:dyDescent="0.25">
      <c r="C5162" s="115"/>
      <c r="R5162" s="116"/>
      <c r="S5162" s="117"/>
    </row>
    <row r="5163" spans="3:19" x14ac:dyDescent="0.25">
      <c r="C5163" s="115"/>
      <c r="R5163" s="116"/>
      <c r="S5163" s="117"/>
    </row>
    <row r="5164" spans="3:19" x14ac:dyDescent="0.25">
      <c r="C5164" s="115"/>
      <c r="R5164" s="116"/>
      <c r="S5164" s="117"/>
    </row>
    <row r="5165" spans="3:19" x14ac:dyDescent="0.25">
      <c r="C5165" s="115"/>
      <c r="R5165" s="116"/>
      <c r="S5165" s="117"/>
    </row>
    <row r="5166" spans="3:19" x14ac:dyDescent="0.25">
      <c r="C5166" s="115"/>
      <c r="R5166" s="116"/>
      <c r="S5166" s="117"/>
    </row>
    <row r="5167" spans="3:19" x14ac:dyDescent="0.25">
      <c r="C5167" s="115"/>
      <c r="R5167" s="116"/>
      <c r="S5167" s="117"/>
    </row>
    <row r="5168" spans="3:19" x14ac:dyDescent="0.25">
      <c r="C5168" s="115"/>
      <c r="R5168" s="116"/>
      <c r="S5168" s="117"/>
    </row>
    <row r="5169" spans="3:19" x14ac:dyDescent="0.25">
      <c r="C5169" s="115"/>
      <c r="R5169" s="116"/>
      <c r="S5169" s="117"/>
    </row>
    <row r="5170" spans="3:19" x14ac:dyDescent="0.25">
      <c r="C5170" s="115"/>
      <c r="R5170" s="116"/>
      <c r="S5170" s="117"/>
    </row>
    <row r="5171" spans="3:19" x14ac:dyDescent="0.25">
      <c r="C5171" s="115"/>
      <c r="R5171" s="116"/>
      <c r="S5171" s="117"/>
    </row>
    <row r="5172" spans="3:19" x14ac:dyDescent="0.25">
      <c r="C5172" s="115"/>
      <c r="R5172" s="116"/>
      <c r="S5172" s="117"/>
    </row>
    <row r="5173" spans="3:19" x14ac:dyDescent="0.25">
      <c r="C5173" s="115"/>
      <c r="R5173" s="116"/>
      <c r="S5173" s="117"/>
    </row>
    <row r="5174" spans="3:19" x14ac:dyDescent="0.25">
      <c r="C5174" s="115"/>
      <c r="R5174" s="116"/>
      <c r="S5174" s="117"/>
    </row>
    <row r="5175" spans="3:19" x14ac:dyDescent="0.25">
      <c r="C5175" s="115"/>
      <c r="R5175" s="116"/>
      <c r="S5175" s="117"/>
    </row>
    <row r="5176" spans="3:19" x14ac:dyDescent="0.25">
      <c r="C5176" s="115"/>
      <c r="R5176" s="116"/>
      <c r="S5176" s="117"/>
    </row>
    <row r="5177" spans="3:19" x14ac:dyDescent="0.25">
      <c r="C5177" s="115"/>
      <c r="R5177" s="116"/>
      <c r="S5177" s="117"/>
    </row>
    <row r="5178" spans="3:19" x14ac:dyDescent="0.25">
      <c r="C5178" s="115"/>
      <c r="R5178" s="116"/>
      <c r="S5178" s="117"/>
    </row>
    <row r="5179" spans="3:19" x14ac:dyDescent="0.25">
      <c r="C5179" s="115"/>
      <c r="R5179" s="116"/>
      <c r="S5179" s="117"/>
    </row>
    <row r="5180" spans="3:19" x14ac:dyDescent="0.25">
      <c r="C5180" s="115"/>
      <c r="R5180" s="116"/>
      <c r="S5180" s="117"/>
    </row>
    <row r="5181" spans="3:19" x14ac:dyDescent="0.25">
      <c r="C5181" s="115"/>
      <c r="R5181" s="116"/>
      <c r="S5181" s="117"/>
    </row>
    <row r="5182" spans="3:19" x14ac:dyDescent="0.25">
      <c r="C5182" s="115"/>
      <c r="R5182" s="116"/>
      <c r="S5182" s="117"/>
    </row>
    <row r="5183" spans="3:19" x14ac:dyDescent="0.25">
      <c r="C5183" s="115"/>
      <c r="R5183" s="116"/>
      <c r="S5183" s="117"/>
    </row>
    <row r="5184" spans="3:19" x14ac:dyDescent="0.25">
      <c r="C5184" s="115"/>
      <c r="R5184" s="116"/>
      <c r="S5184" s="117"/>
    </row>
    <row r="5185" spans="3:19" x14ac:dyDescent="0.25">
      <c r="C5185" s="115"/>
      <c r="R5185" s="116"/>
      <c r="S5185" s="117"/>
    </row>
    <row r="5186" spans="3:19" x14ac:dyDescent="0.25">
      <c r="C5186" s="115"/>
      <c r="R5186" s="116"/>
      <c r="S5186" s="117"/>
    </row>
    <row r="5187" spans="3:19" x14ac:dyDescent="0.25">
      <c r="C5187" s="115"/>
      <c r="R5187" s="116"/>
      <c r="S5187" s="117"/>
    </row>
    <row r="5188" spans="3:19" x14ac:dyDescent="0.25">
      <c r="C5188" s="115"/>
      <c r="R5188" s="116"/>
      <c r="S5188" s="117"/>
    </row>
    <row r="5189" spans="3:19" x14ac:dyDescent="0.25">
      <c r="C5189" s="115"/>
      <c r="R5189" s="116"/>
      <c r="S5189" s="117"/>
    </row>
    <row r="5190" spans="3:19" x14ac:dyDescent="0.25">
      <c r="C5190" s="115"/>
      <c r="R5190" s="116"/>
      <c r="S5190" s="117"/>
    </row>
    <row r="5191" spans="3:19" x14ac:dyDescent="0.25">
      <c r="C5191" s="115"/>
      <c r="R5191" s="116"/>
      <c r="S5191" s="117"/>
    </row>
    <row r="5192" spans="3:19" x14ac:dyDescent="0.25">
      <c r="C5192" s="115"/>
      <c r="R5192" s="116"/>
      <c r="S5192" s="117"/>
    </row>
    <row r="5193" spans="3:19" x14ac:dyDescent="0.25">
      <c r="C5193" s="115"/>
      <c r="R5193" s="116"/>
      <c r="S5193" s="117"/>
    </row>
    <row r="5194" spans="3:19" x14ac:dyDescent="0.25">
      <c r="C5194" s="115"/>
      <c r="R5194" s="116"/>
      <c r="S5194" s="117"/>
    </row>
    <row r="5195" spans="3:19" x14ac:dyDescent="0.25">
      <c r="C5195" s="115"/>
      <c r="R5195" s="116"/>
      <c r="S5195" s="117"/>
    </row>
    <row r="5196" spans="3:19" x14ac:dyDescent="0.25">
      <c r="C5196" s="115"/>
      <c r="R5196" s="116"/>
      <c r="S5196" s="117"/>
    </row>
    <row r="5197" spans="3:19" x14ac:dyDescent="0.25">
      <c r="C5197" s="115"/>
      <c r="R5197" s="116"/>
      <c r="S5197" s="117"/>
    </row>
    <row r="5198" spans="3:19" x14ac:dyDescent="0.25">
      <c r="C5198" s="115"/>
      <c r="R5198" s="116"/>
      <c r="S5198" s="117"/>
    </row>
    <row r="5199" spans="3:19" x14ac:dyDescent="0.25">
      <c r="C5199" s="115"/>
      <c r="R5199" s="116"/>
      <c r="S5199" s="117"/>
    </row>
    <row r="5200" spans="3:19" x14ac:dyDescent="0.25">
      <c r="C5200" s="115"/>
      <c r="R5200" s="116"/>
      <c r="S5200" s="117"/>
    </row>
    <row r="5201" spans="3:19" x14ac:dyDescent="0.25">
      <c r="C5201" s="115"/>
      <c r="R5201" s="116"/>
      <c r="S5201" s="117"/>
    </row>
    <row r="5202" spans="3:19" x14ac:dyDescent="0.25">
      <c r="C5202" s="115"/>
      <c r="R5202" s="116"/>
      <c r="S5202" s="117"/>
    </row>
    <row r="5203" spans="3:19" x14ac:dyDescent="0.25">
      <c r="C5203" s="115"/>
      <c r="R5203" s="116"/>
      <c r="S5203" s="117"/>
    </row>
    <row r="5204" spans="3:19" x14ac:dyDescent="0.25">
      <c r="C5204" s="115"/>
      <c r="R5204" s="116"/>
      <c r="S5204" s="117"/>
    </row>
    <row r="5205" spans="3:19" x14ac:dyDescent="0.25">
      <c r="C5205" s="115"/>
      <c r="R5205" s="116"/>
      <c r="S5205" s="117"/>
    </row>
    <row r="5206" spans="3:19" x14ac:dyDescent="0.25">
      <c r="C5206" s="115"/>
      <c r="R5206" s="116"/>
      <c r="S5206" s="117"/>
    </row>
    <row r="5207" spans="3:19" x14ac:dyDescent="0.25">
      <c r="C5207" s="115"/>
      <c r="R5207" s="116"/>
      <c r="S5207" s="117"/>
    </row>
    <row r="5208" spans="3:19" x14ac:dyDescent="0.25">
      <c r="C5208" s="115"/>
      <c r="R5208" s="116"/>
      <c r="S5208" s="117"/>
    </row>
    <row r="5209" spans="3:19" x14ac:dyDescent="0.25">
      <c r="C5209" s="115"/>
      <c r="R5209" s="116"/>
      <c r="S5209" s="117"/>
    </row>
    <row r="5210" spans="3:19" x14ac:dyDescent="0.25">
      <c r="C5210" s="115"/>
      <c r="R5210" s="116"/>
      <c r="S5210" s="117"/>
    </row>
    <row r="5211" spans="3:19" x14ac:dyDescent="0.25">
      <c r="C5211" s="115"/>
      <c r="R5211" s="116"/>
      <c r="S5211" s="117"/>
    </row>
    <row r="5212" spans="3:19" x14ac:dyDescent="0.25">
      <c r="C5212" s="115"/>
      <c r="R5212" s="116"/>
      <c r="S5212" s="117"/>
    </row>
    <row r="5213" spans="3:19" x14ac:dyDescent="0.25">
      <c r="C5213" s="115"/>
      <c r="R5213" s="116"/>
      <c r="S5213" s="117"/>
    </row>
    <row r="5214" spans="3:19" x14ac:dyDescent="0.25">
      <c r="C5214" s="115"/>
      <c r="R5214" s="116"/>
      <c r="S5214" s="117"/>
    </row>
    <row r="5215" spans="3:19" x14ac:dyDescent="0.25">
      <c r="C5215" s="115"/>
      <c r="R5215" s="116"/>
      <c r="S5215" s="117"/>
    </row>
    <row r="5216" spans="3:19" x14ac:dyDescent="0.25">
      <c r="C5216" s="115"/>
      <c r="R5216" s="116"/>
      <c r="S5216" s="117"/>
    </row>
    <row r="5217" spans="3:19" x14ac:dyDescent="0.25">
      <c r="C5217" s="115"/>
      <c r="R5217" s="116"/>
      <c r="S5217" s="117"/>
    </row>
    <row r="5218" spans="3:19" x14ac:dyDescent="0.25">
      <c r="C5218" s="115"/>
      <c r="R5218" s="116"/>
      <c r="S5218" s="117"/>
    </row>
    <row r="5219" spans="3:19" x14ac:dyDescent="0.25">
      <c r="C5219" s="115"/>
      <c r="R5219" s="116"/>
      <c r="S5219" s="117"/>
    </row>
    <row r="5220" spans="3:19" x14ac:dyDescent="0.25">
      <c r="C5220" s="115"/>
      <c r="R5220" s="116"/>
      <c r="S5220" s="117"/>
    </row>
    <row r="5221" spans="3:19" x14ac:dyDescent="0.25">
      <c r="C5221" s="115"/>
      <c r="R5221" s="116"/>
      <c r="S5221" s="117"/>
    </row>
    <row r="5222" spans="3:19" x14ac:dyDescent="0.25">
      <c r="C5222" s="115"/>
      <c r="R5222" s="116"/>
      <c r="S5222" s="117"/>
    </row>
    <row r="5223" spans="3:19" x14ac:dyDescent="0.25">
      <c r="C5223" s="115"/>
      <c r="R5223" s="116"/>
      <c r="S5223" s="117"/>
    </row>
    <row r="5224" spans="3:19" x14ac:dyDescent="0.25">
      <c r="C5224" s="115"/>
      <c r="R5224" s="116"/>
      <c r="S5224" s="117"/>
    </row>
    <row r="5225" spans="3:19" x14ac:dyDescent="0.25">
      <c r="C5225" s="115"/>
      <c r="R5225" s="116"/>
      <c r="S5225" s="117"/>
    </row>
    <row r="5226" spans="3:19" x14ac:dyDescent="0.25">
      <c r="C5226" s="115"/>
      <c r="R5226" s="116"/>
      <c r="S5226" s="117"/>
    </row>
    <row r="5227" spans="3:19" x14ac:dyDescent="0.25">
      <c r="C5227" s="115"/>
      <c r="R5227" s="116"/>
      <c r="S5227" s="117"/>
    </row>
    <row r="5228" spans="3:19" x14ac:dyDescent="0.25">
      <c r="C5228" s="115"/>
      <c r="R5228" s="116"/>
      <c r="S5228" s="117"/>
    </row>
    <row r="5229" spans="3:19" x14ac:dyDescent="0.25">
      <c r="C5229" s="115"/>
      <c r="R5229" s="116"/>
      <c r="S5229" s="117"/>
    </row>
    <row r="5230" spans="3:19" x14ac:dyDescent="0.25">
      <c r="C5230" s="115"/>
      <c r="R5230" s="116"/>
      <c r="S5230" s="117"/>
    </row>
    <row r="5231" spans="3:19" x14ac:dyDescent="0.25">
      <c r="C5231" s="115"/>
      <c r="R5231" s="116"/>
      <c r="S5231" s="117"/>
    </row>
    <row r="5232" spans="3:19" x14ac:dyDescent="0.25">
      <c r="C5232" s="115"/>
      <c r="R5232" s="116"/>
      <c r="S5232" s="117"/>
    </row>
    <row r="5233" spans="3:19" x14ac:dyDescent="0.25">
      <c r="C5233" s="115"/>
      <c r="R5233" s="116"/>
      <c r="S5233" s="117"/>
    </row>
    <row r="5234" spans="3:19" x14ac:dyDescent="0.25">
      <c r="C5234" s="115"/>
      <c r="R5234" s="116"/>
      <c r="S5234" s="117"/>
    </row>
    <row r="5235" spans="3:19" x14ac:dyDescent="0.25">
      <c r="C5235" s="115"/>
      <c r="R5235" s="116"/>
      <c r="S5235" s="117"/>
    </row>
    <row r="5236" spans="3:19" x14ac:dyDescent="0.25">
      <c r="C5236" s="115"/>
      <c r="R5236" s="116"/>
      <c r="S5236" s="117"/>
    </row>
    <row r="5237" spans="3:19" x14ac:dyDescent="0.25">
      <c r="C5237" s="115"/>
      <c r="R5237" s="116"/>
      <c r="S5237" s="117"/>
    </row>
    <row r="5238" spans="3:19" x14ac:dyDescent="0.25">
      <c r="C5238" s="115"/>
      <c r="R5238" s="116"/>
      <c r="S5238" s="117"/>
    </row>
    <row r="5239" spans="3:19" x14ac:dyDescent="0.25">
      <c r="C5239" s="115"/>
      <c r="R5239" s="116"/>
      <c r="S5239" s="117"/>
    </row>
    <row r="5240" spans="3:19" x14ac:dyDescent="0.25">
      <c r="C5240" s="115"/>
      <c r="R5240" s="116"/>
      <c r="S5240" s="117"/>
    </row>
    <row r="5241" spans="3:19" x14ac:dyDescent="0.25">
      <c r="C5241" s="115"/>
      <c r="R5241" s="116"/>
      <c r="S5241" s="117"/>
    </row>
    <row r="5242" spans="3:19" x14ac:dyDescent="0.25">
      <c r="C5242" s="115"/>
      <c r="R5242" s="116"/>
      <c r="S5242" s="117"/>
    </row>
    <row r="5243" spans="3:19" x14ac:dyDescent="0.25">
      <c r="C5243" s="115"/>
      <c r="R5243" s="116"/>
      <c r="S5243" s="117"/>
    </row>
    <row r="5244" spans="3:19" x14ac:dyDescent="0.25">
      <c r="C5244" s="115"/>
      <c r="R5244" s="116"/>
      <c r="S5244" s="117"/>
    </row>
    <row r="5245" spans="3:19" x14ac:dyDescent="0.25">
      <c r="C5245" s="115"/>
      <c r="R5245" s="116"/>
      <c r="S5245" s="117"/>
    </row>
    <row r="5246" spans="3:19" x14ac:dyDescent="0.25">
      <c r="C5246" s="115"/>
      <c r="R5246" s="116"/>
      <c r="S5246" s="117"/>
    </row>
    <row r="5247" spans="3:19" x14ac:dyDescent="0.25">
      <c r="C5247" s="115"/>
      <c r="R5247" s="116"/>
      <c r="S5247" s="117"/>
    </row>
    <row r="5248" spans="3:19" x14ac:dyDescent="0.25">
      <c r="C5248" s="115"/>
      <c r="R5248" s="116"/>
      <c r="S5248" s="117"/>
    </row>
    <row r="5249" spans="3:19" x14ac:dyDescent="0.25">
      <c r="C5249" s="115"/>
      <c r="R5249" s="116"/>
      <c r="S5249" s="117"/>
    </row>
    <row r="5250" spans="3:19" x14ac:dyDescent="0.25">
      <c r="C5250" s="115"/>
      <c r="R5250" s="116"/>
      <c r="S5250" s="117"/>
    </row>
    <row r="5251" spans="3:19" x14ac:dyDescent="0.25">
      <c r="C5251" s="115"/>
      <c r="R5251" s="116"/>
      <c r="S5251" s="117"/>
    </row>
    <row r="5252" spans="3:19" x14ac:dyDescent="0.25">
      <c r="C5252" s="115"/>
      <c r="R5252" s="116"/>
      <c r="S5252" s="117"/>
    </row>
    <row r="5253" spans="3:19" x14ac:dyDescent="0.25">
      <c r="C5253" s="115"/>
      <c r="R5253" s="116"/>
      <c r="S5253" s="117"/>
    </row>
    <row r="5254" spans="3:19" x14ac:dyDescent="0.25">
      <c r="C5254" s="115"/>
      <c r="R5254" s="116"/>
      <c r="S5254" s="117"/>
    </row>
    <row r="5255" spans="3:19" x14ac:dyDescent="0.25">
      <c r="C5255" s="115"/>
      <c r="R5255" s="116"/>
      <c r="S5255" s="117"/>
    </row>
    <row r="5256" spans="3:19" x14ac:dyDescent="0.25">
      <c r="C5256" s="115"/>
      <c r="R5256" s="116"/>
      <c r="S5256" s="117"/>
    </row>
    <row r="5257" spans="3:19" x14ac:dyDescent="0.25">
      <c r="C5257" s="115"/>
      <c r="R5257" s="116"/>
      <c r="S5257" s="117"/>
    </row>
    <row r="5258" spans="3:19" x14ac:dyDescent="0.25">
      <c r="C5258" s="115"/>
      <c r="R5258" s="116"/>
      <c r="S5258" s="117"/>
    </row>
    <row r="5259" spans="3:19" x14ac:dyDescent="0.25">
      <c r="C5259" s="115"/>
      <c r="R5259" s="116"/>
      <c r="S5259" s="117"/>
    </row>
    <row r="5260" spans="3:19" x14ac:dyDescent="0.25">
      <c r="C5260" s="115"/>
      <c r="R5260" s="116"/>
      <c r="S5260" s="117"/>
    </row>
    <row r="5261" spans="3:19" x14ac:dyDescent="0.25">
      <c r="C5261" s="115"/>
      <c r="R5261" s="116"/>
      <c r="S5261" s="117"/>
    </row>
    <row r="5262" spans="3:19" x14ac:dyDescent="0.25">
      <c r="C5262" s="115"/>
      <c r="R5262" s="116"/>
      <c r="S5262" s="117"/>
    </row>
    <row r="5263" spans="3:19" x14ac:dyDescent="0.25">
      <c r="C5263" s="115"/>
      <c r="R5263" s="116"/>
      <c r="S5263" s="117"/>
    </row>
    <row r="5264" spans="3:19" x14ac:dyDescent="0.25">
      <c r="C5264" s="115"/>
      <c r="R5264" s="116"/>
      <c r="S5264" s="117"/>
    </row>
    <row r="5265" spans="3:19" x14ac:dyDescent="0.25">
      <c r="C5265" s="115"/>
      <c r="R5265" s="116"/>
      <c r="S5265" s="117"/>
    </row>
    <row r="5266" spans="3:19" x14ac:dyDescent="0.25">
      <c r="C5266" s="115"/>
      <c r="R5266" s="116"/>
      <c r="S5266" s="117"/>
    </row>
    <row r="5267" spans="3:19" x14ac:dyDescent="0.25">
      <c r="C5267" s="115"/>
      <c r="R5267" s="116"/>
      <c r="S5267" s="117"/>
    </row>
    <row r="5268" spans="3:19" x14ac:dyDescent="0.25">
      <c r="C5268" s="115"/>
      <c r="R5268" s="116"/>
      <c r="S5268" s="117"/>
    </row>
    <row r="5269" spans="3:19" x14ac:dyDescent="0.25">
      <c r="C5269" s="115"/>
      <c r="R5269" s="116"/>
      <c r="S5269" s="117"/>
    </row>
    <row r="5270" spans="3:19" x14ac:dyDescent="0.25">
      <c r="C5270" s="115"/>
      <c r="R5270" s="116"/>
      <c r="S5270" s="117"/>
    </row>
    <row r="5271" spans="3:19" x14ac:dyDescent="0.25">
      <c r="C5271" s="115"/>
      <c r="R5271" s="116"/>
      <c r="S5271" s="117"/>
    </row>
    <row r="5272" spans="3:19" x14ac:dyDescent="0.25">
      <c r="C5272" s="115"/>
      <c r="R5272" s="116"/>
      <c r="S5272" s="117"/>
    </row>
    <row r="5273" spans="3:19" x14ac:dyDescent="0.25">
      <c r="C5273" s="115"/>
      <c r="R5273" s="116"/>
      <c r="S5273" s="117"/>
    </row>
    <row r="5274" spans="3:19" x14ac:dyDescent="0.25">
      <c r="C5274" s="115"/>
      <c r="R5274" s="116"/>
      <c r="S5274" s="117"/>
    </row>
    <row r="5275" spans="3:19" x14ac:dyDescent="0.25">
      <c r="C5275" s="115"/>
      <c r="R5275" s="116"/>
      <c r="S5275" s="117"/>
    </row>
    <row r="5276" spans="3:19" x14ac:dyDescent="0.25">
      <c r="C5276" s="115"/>
      <c r="R5276" s="116"/>
      <c r="S5276" s="117"/>
    </row>
    <row r="5277" spans="3:19" x14ac:dyDescent="0.25">
      <c r="C5277" s="115"/>
      <c r="R5277" s="116"/>
      <c r="S5277" s="117"/>
    </row>
    <row r="5278" spans="3:19" x14ac:dyDescent="0.25">
      <c r="C5278" s="115"/>
      <c r="R5278" s="116"/>
      <c r="S5278" s="117"/>
    </row>
    <row r="5279" spans="3:19" x14ac:dyDescent="0.25">
      <c r="C5279" s="115"/>
      <c r="R5279" s="116"/>
      <c r="S5279" s="117"/>
    </row>
    <row r="5280" spans="3:19" x14ac:dyDescent="0.25">
      <c r="C5280" s="115"/>
      <c r="R5280" s="116"/>
      <c r="S5280" s="117"/>
    </row>
    <row r="5281" spans="3:19" x14ac:dyDescent="0.25">
      <c r="C5281" s="115"/>
      <c r="R5281" s="116"/>
      <c r="S5281" s="117"/>
    </row>
    <row r="5282" spans="3:19" x14ac:dyDescent="0.25">
      <c r="C5282" s="115"/>
      <c r="R5282" s="116"/>
      <c r="S5282" s="117"/>
    </row>
    <row r="5283" spans="3:19" x14ac:dyDescent="0.25">
      <c r="C5283" s="115"/>
      <c r="R5283" s="116"/>
      <c r="S5283" s="117"/>
    </row>
    <row r="5284" spans="3:19" x14ac:dyDescent="0.25">
      <c r="C5284" s="115"/>
      <c r="R5284" s="116"/>
      <c r="S5284" s="117"/>
    </row>
    <row r="5285" spans="3:19" x14ac:dyDescent="0.25">
      <c r="C5285" s="115"/>
      <c r="R5285" s="116"/>
      <c r="S5285" s="117"/>
    </row>
    <row r="5286" spans="3:19" x14ac:dyDescent="0.25">
      <c r="C5286" s="115"/>
      <c r="R5286" s="116"/>
      <c r="S5286" s="117"/>
    </row>
    <row r="5287" spans="3:19" x14ac:dyDescent="0.25">
      <c r="C5287" s="115"/>
      <c r="R5287" s="116"/>
      <c r="S5287" s="117"/>
    </row>
    <row r="5288" spans="3:19" x14ac:dyDescent="0.25">
      <c r="C5288" s="115"/>
      <c r="R5288" s="116"/>
      <c r="S5288" s="117"/>
    </row>
    <row r="5289" spans="3:19" x14ac:dyDescent="0.25">
      <c r="C5289" s="115"/>
      <c r="R5289" s="116"/>
      <c r="S5289" s="117"/>
    </row>
    <row r="5290" spans="3:19" x14ac:dyDescent="0.25">
      <c r="C5290" s="115"/>
      <c r="R5290" s="116"/>
      <c r="S5290" s="117"/>
    </row>
    <row r="5291" spans="3:19" x14ac:dyDescent="0.25">
      <c r="C5291" s="115"/>
      <c r="R5291" s="116"/>
      <c r="S5291" s="117"/>
    </row>
    <row r="5292" spans="3:19" x14ac:dyDescent="0.25">
      <c r="C5292" s="115"/>
      <c r="R5292" s="116"/>
      <c r="S5292" s="117"/>
    </row>
    <row r="5293" spans="3:19" x14ac:dyDescent="0.25">
      <c r="C5293" s="115"/>
      <c r="R5293" s="116"/>
      <c r="S5293" s="117"/>
    </row>
    <row r="5294" spans="3:19" x14ac:dyDescent="0.25">
      <c r="C5294" s="115"/>
      <c r="R5294" s="116"/>
      <c r="S5294" s="117"/>
    </row>
    <row r="5295" spans="3:19" x14ac:dyDescent="0.25">
      <c r="C5295" s="115"/>
      <c r="R5295" s="116"/>
      <c r="S5295" s="117"/>
    </row>
    <row r="5296" spans="3:19" x14ac:dyDescent="0.25">
      <c r="C5296" s="115"/>
      <c r="R5296" s="116"/>
      <c r="S5296" s="117"/>
    </row>
    <row r="5297" spans="3:19" x14ac:dyDescent="0.25">
      <c r="C5297" s="115"/>
      <c r="R5297" s="116"/>
      <c r="S5297" s="117"/>
    </row>
    <row r="5298" spans="3:19" x14ac:dyDescent="0.25">
      <c r="C5298" s="115"/>
      <c r="R5298" s="116"/>
      <c r="S5298" s="117"/>
    </row>
    <row r="5299" spans="3:19" x14ac:dyDescent="0.25">
      <c r="C5299" s="115"/>
      <c r="R5299" s="116"/>
      <c r="S5299" s="117"/>
    </row>
    <row r="5300" spans="3:19" x14ac:dyDescent="0.25">
      <c r="C5300" s="115"/>
      <c r="R5300" s="116"/>
      <c r="S5300" s="117"/>
    </row>
    <row r="5301" spans="3:19" x14ac:dyDescent="0.25">
      <c r="C5301" s="115"/>
      <c r="R5301" s="116"/>
      <c r="S5301" s="117"/>
    </row>
    <row r="5302" spans="3:19" x14ac:dyDescent="0.25">
      <c r="C5302" s="115"/>
      <c r="R5302" s="116"/>
      <c r="S5302" s="117"/>
    </row>
    <row r="5303" spans="3:19" x14ac:dyDescent="0.25">
      <c r="C5303" s="115"/>
      <c r="R5303" s="116"/>
      <c r="S5303" s="117"/>
    </row>
    <row r="5304" spans="3:19" x14ac:dyDescent="0.25">
      <c r="C5304" s="115"/>
      <c r="R5304" s="116"/>
      <c r="S5304" s="117"/>
    </row>
    <row r="5305" spans="3:19" x14ac:dyDescent="0.25">
      <c r="C5305" s="115"/>
      <c r="R5305" s="116"/>
      <c r="S5305" s="117"/>
    </row>
    <row r="5306" spans="3:19" x14ac:dyDescent="0.25">
      <c r="C5306" s="115"/>
      <c r="R5306" s="116"/>
      <c r="S5306" s="117"/>
    </row>
    <row r="5307" spans="3:19" x14ac:dyDescent="0.25">
      <c r="C5307" s="115"/>
      <c r="R5307" s="116"/>
      <c r="S5307" s="117"/>
    </row>
    <row r="5308" spans="3:19" x14ac:dyDescent="0.25">
      <c r="C5308" s="115"/>
      <c r="R5308" s="116"/>
      <c r="S5308" s="117"/>
    </row>
    <row r="5309" spans="3:19" x14ac:dyDescent="0.25">
      <c r="C5309" s="115"/>
      <c r="R5309" s="116"/>
      <c r="S5309" s="117"/>
    </row>
    <row r="5310" spans="3:19" x14ac:dyDescent="0.25">
      <c r="C5310" s="115"/>
      <c r="R5310" s="116"/>
      <c r="S5310" s="117"/>
    </row>
    <row r="5311" spans="3:19" x14ac:dyDescent="0.25">
      <c r="C5311" s="115"/>
      <c r="R5311" s="116"/>
      <c r="S5311" s="117"/>
    </row>
    <row r="5312" spans="3:19" x14ac:dyDescent="0.25">
      <c r="C5312" s="115"/>
      <c r="R5312" s="116"/>
      <c r="S5312" s="117"/>
    </row>
    <row r="5313" spans="3:19" x14ac:dyDescent="0.25">
      <c r="C5313" s="115"/>
      <c r="R5313" s="116"/>
      <c r="S5313" s="117"/>
    </row>
    <row r="5314" spans="3:19" x14ac:dyDescent="0.25">
      <c r="C5314" s="115"/>
      <c r="R5314" s="116"/>
      <c r="S5314" s="117"/>
    </row>
    <row r="5315" spans="3:19" x14ac:dyDescent="0.25">
      <c r="C5315" s="115"/>
      <c r="R5315" s="116"/>
      <c r="S5315" s="117"/>
    </row>
    <row r="5316" spans="3:19" x14ac:dyDescent="0.25">
      <c r="C5316" s="115"/>
      <c r="R5316" s="116"/>
      <c r="S5316" s="117"/>
    </row>
    <row r="5317" spans="3:19" x14ac:dyDescent="0.25">
      <c r="C5317" s="115"/>
      <c r="R5317" s="116"/>
      <c r="S5317" s="117"/>
    </row>
    <row r="5318" spans="3:19" x14ac:dyDescent="0.25">
      <c r="C5318" s="115"/>
      <c r="R5318" s="116"/>
      <c r="S5318" s="117"/>
    </row>
    <row r="5319" spans="3:19" x14ac:dyDescent="0.25">
      <c r="C5319" s="115"/>
      <c r="R5319" s="116"/>
      <c r="S5319" s="117"/>
    </row>
    <row r="5320" spans="3:19" x14ac:dyDescent="0.25">
      <c r="C5320" s="115"/>
      <c r="R5320" s="116"/>
      <c r="S5320" s="117"/>
    </row>
    <row r="5321" spans="3:19" x14ac:dyDescent="0.25">
      <c r="C5321" s="115"/>
      <c r="R5321" s="116"/>
      <c r="S5321" s="117"/>
    </row>
    <row r="5322" spans="3:19" x14ac:dyDescent="0.25">
      <c r="C5322" s="115"/>
      <c r="R5322" s="116"/>
      <c r="S5322" s="117"/>
    </row>
    <row r="5323" spans="3:19" x14ac:dyDescent="0.25">
      <c r="C5323" s="115"/>
      <c r="R5323" s="116"/>
      <c r="S5323" s="117"/>
    </row>
    <row r="5324" spans="3:19" x14ac:dyDescent="0.25">
      <c r="C5324" s="115"/>
      <c r="R5324" s="116"/>
      <c r="S5324" s="117"/>
    </row>
    <row r="5325" spans="3:19" x14ac:dyDescent="0.25">
      <c r="C5325" s="115"/>
      <c r="R5325" s="116"/>
      <c r="S5325" s="117"/>
    </row>
    <row r="5326" spans="3:19" x14ac:dyDescent="0.25">
      <c r="C5326" s="115"/>
      <c r="R5326" s="116"/>
      <c r="S5326" s="117"/>
    </row>
    <row r="5327" spans="3:19" x14ac:dyDescent="0.25">
      <c r="C5327" s="115"/>
      <c r="R5327" s="116"/>
      <c r="S5327" s="117"/>
    </row>
    <row r="5328" spans="3:19" x14ac:dyDescent="0.25">
      <c r="C5328" s="115"/>
      <c r="R5328" s="116"/>
      <c r="S5328" s="117"/>
    </row>
    <row r="5329" spans="3:19" x14ac:dyDescent="0.25">
      <c r="C5329" s="115"/>
      <c r="R5329" s="116"/>
      <c r="S5329" s="117"/>
    </row>
    <row r="5330" spans="3:19" x14ac:dyDescent="0.25">
      <c r="C5330" s="115"/>
      <c r="R5330" s="116"/>
      <c r="S5330" s="117"/>
    </row>
    <row r="5331" spans="3:19" x14ac:dyDescent="0.25">
      <c r="C5331" s="115"/>
      <c r="R5331" s="116"/>
      <c r="S5331" s="117"/>
    </row>
    <row r="5332" spans="3:19" x14ac:dyDescent="0.25">
      <c r="C5332" s="115"/>
      <c r="R5332" s="116"/>
      <c r="S5332" s="117"/>
    </row>
    <row r="5333" spans="3:19" x14ac:dyDescent="0.25">
      <c r="C5333" s="115"/>
      <c r="R5333" s="116"/>
      <c r="S5333" s="117"/>
    </row>
    <row r="5334" spans="3:19" x14ac:dyDescent="0.25">
      <c r="C5334" s="115"/>
      <c r="R5334" s="116"/>
      <c r="S5334" s="117"/>
    </row>
    <row r="5335" spans="3:19" x14ac:dyDescent="0.25">
      <c r="C5335" s="115"/>
      <c r="R5335" s="116"/>
      <c r="S5335" s="117"/>
    </row>
    <row r="5336" spans="3:19" x14ac:dyDescent="0.25">
      <c r="C5336" s="115"/>
      <c r="R5336" s="116"/>
      <c r="S5336" s="117"/>
    </row>
    <row r="5337" spans="3:19" x14ac:dyDescent="0.25">
      <c r="C5337" s="115"/>
      <c r="R5337" s="116"/>
      <c r="S5337" s="117"/>
    </row>
    <row r="5338" spans="3:19" x14ac:dyDescent="0.25">
      <c r="C5338" s="115"/>
      <c r="R5338" s="116"/>
      <c r="S5338" s="117"/>
    </row>
    <row r="5339" spans="3:19" x14ac:dyDescent="0.25">
      <c r="C5339" s="115"/>
      <c r="R5339" s="116"/>
      <c r="S5339" s="117"/>
    </row>
    <row r="5340" spans="3:19" x14ac:dyDescent="0.25">
      <c r="C5340" s="115"/>
      <c r="R5340" s="116"/>
      <c r="S5340" s="117"/>
    </row>
    <row r="5341" spans="3:19" x14ac:dyDescent="0.25">
      <c r="C5341" s="115"/>
      <c r="R5341" s="116"/>
      <c r="S5341" s="117"/>
    </row>
    <row r="5342" spans="3:19" x14ac:dyDescent="0.25">
      <c r="C5342" s="115"/>
      <c r="R5342" s="116"/>
      <c r="S5342" s="117"/>
    </row>
    <row r="5343" spans="3:19" x14ac:dyDescent="0.25">
      <c r="C5343" s="115"/>
      <c r="R5343" s="116"/>
      <c r="S5343" s="117"/>
    </row>
    <row r="5344" spans="3:19" x14ac:dyDescent="0.25">
      <c r="C5344" s="115"/>
      <c r="R5344" s="116"/>
      <c r="S5344" s="117"/>
    </row>
    <row r="5345" spans="3:19" x14ac:dyDescent="0.25">
      <c r="C5345" s="115"/>
      <c r="R5345" s="116"/>
      <c r="S5345" s="117"/>
    </row>
    <row r="5346" spans="3:19" x14ac:dyDescent="0.25">
      <c r="C5346" s="115"/>
      <c r="R5346" s="116"/>
      <c r="S5346" s="117"/>
    </row>
    <row r="5347" spans="3:19" x14ac:dyDescent="0.25">
      <c r="C5347" s="115"/>
      <c r="R5347" s="116"/>
      <c r="S5347" s="117"/>
    </row>
    <row r="5348" spans="3:19" x14ac:dyDescent="0.25">
      <c r="C5348" s="115"/>
      <c r="R5348" s="116"/>
      <c r="S5348" s="117"/>
    </row>
    <row r="5349" spans="3:19" x14ac:dyDescent="0.25">
      <c r="C5349" s="115"/>
      <c r="R5349" s="116"/>
      <c r="S5349" s="117"/>
    </row>
    <row r="5350" spans="3:19" x14ac:dyDescent="0.25">
      <c r="C5350" s="115"/>
      <c r="R5350" s="116"/>
      <c r="S5350" s="117"/>
    </row>
    <row r="5351" spans="3:19" x14ac:dyDescent="0.25">
      <c r="C5351" s="115"/>
      <c r="R5351" s="116"/>
      <c r="S5351" s="117"/>
    </row>
    <row r="5352" spans="3:19" x14ac:dyDescent="0.25">
      <c r="C5352" s="115"/>
      <c r="R5352" s="116"/>
      <c r="S5352" s="117"/>
    </row>
    <row r="5353" spans="3:19" x14ac:dyDescent="0.25">
      <c r="C5353" s="115"/>
      <c r="R5353" s="116"/>
      <c r="S5353" s="117"/>
    </row>
    <row r="5354" spans="3:19" x14ac:dyDescent="0.25">
      <c r="C5354" s="115"/>
      <c r="R5354" s="116"/>
      <c r="S5354" s="117"/>
    </row>
    <row r="5355" spans="3:19" x14ac:dyDescent="0.25">
      <c r="C5355" s="115"/>
      <c r="R5355" s="116"/>
      <c r="S5355" s="117"/>
    </row>
    <row r="5356" spans="3:19" x14ac:dyDescent="0.25">
      <c r="C5356" s="115"/>
      <c r="R5356" s="116"/>
      <c r="S5356" s="117"/>
    </row>
    <row r="5357" spans="3:19" x14ac:dyDescent="0.25">
      <c r="C5357" s="115"/>
      <c r="R5357" s="116"/>
      <c r="S5357" s="117"/>
    </row>
    <row r="5358" spans="3:19" x14ac:dyDescent="0.25">
      <c r="C5358" s="115"/>
      <c r="R5358" s="116"/>
      <c r="S5358" s="117"/>
    </row>
    <row r="5359" spans="3:19" x14ac:dyDescent="0.25">
      <c r="C5359" s="115"/>
      <c r="R5359" s="116"/>
      <c r="S5359" s="117"/>
    </row>
    <row r="5360" spans="3:19" x14ac:dyDescent="0.25">
      <c r="C5360" s="115"/>
      <c r="R5360" s="116"/>
      <c r="S5360" s="117"/>
    </row>
    <row r="5361" spans="3:19" x14ac:dyDescent="0.25">
      <c r="C5361" s="115"/>
      <c r="R5361" s="116"/>
      <c r="S5361" s="117"/>
    </row>
    <row r="5362" spans="3:19" x14ac:dyDescent="0.25">
      <c r="C5362" s="115"/>
      <c r="R5362" s="116"/>
      <c r="S5362" s="117"/>
    </row>
    <row r="5363" spans="3:19" x14ac:dyDescent="0.25">
      <c r="C5363" s="115"/>
      <c r="R5363" s="116"/>
      <c r="S5363" s="117"/>
    </row>
    <row r="5364" spans="3:19" x14ac:dyDescent="0.25">
      <c r="C5364" s="115"/>
      <c r="R5364" s="116"/>
      <c r="S5364" s="117"/>
    </row>
    <row r="5365" spans="3:19" x14ac:dyDescent="0.25">
      <c r="C5365" s="115"/>
      <c r="R5365" s="116"/>
      <c r="S5365" s="117"/>
    </row>
    <row r="5366" spans="3:19" x14ac:dyDescent="0.25">
      <c r="C5366" s="115"/>
      <c r="R5366" s="116"/>
      <c r="S5366" s="117"/>
    </row>
    <row r="5367" spans="3:19" x14ac:dyDescent="0.25">
      <c r="C5367" s="115"/>
      <c r="R5367" s="116"/>
      <c r="S5367" s="117"/>
    </row>
    <row r="5368" spans="3:19" x14ac:dyDescent="0.25">
      <c r="C5368" s="115"/>
      <c r="R5368" s="116"/>
      <c r="S5368" s="117"/>
    </row>
    <row r="5369" spans="3:19" x14ac:dyDescent="0.25">
      <c r="C5369" s="115"/>
      <c r="R5369" s="116"/>
      <c r="S5369" s="117"/>
    </row>
    <row r="5370" spans="3:19" x14ac:dyDescent="0.25">
      <c r="C5370" s="115"/>
      <c r="R5370" s="116"/>
      <c r="S5370" s="117"/>
    </row>
    <row r="5371" spans="3:19" x14ac:dyDescent="0.25">
      <c r="C5371" s="115"/>
      <c r="R5371" s="116"/>
      <c r="S5371" s="117"/>
    </row>
    <row r="5372" spans="3:19" x14ac:dyDescent="0.25">
      <c r="C5372" s="115"/>
      <c r="R5372" s="116"/>
      <c r="S5372" s="117"/>
    </row>
    <row r="5373" spans="3:19" x14ac:dyDescent="0.25">
      <c r="C5373" s="115"/>
      <c r="R5373" s="116"/>
      <c r="S5373" s="117"/>
    </row>
    <row r="5374" spans="3:19" x14ac:dyDescent="0.25">
      <c r="C5374" s="115"/>
      <c r="R5374" s="116"/>
      <c r="S5374" s="117"/>
    </row>
    <row r="5375" spans="3:19" x14ac:dyDescent="0.25">
      <c r="C5375" s="115"/>
      <c r="R5375" s="116"/>
      <c r="S5375" s="117"/>
    </row>
    <row r="5376" spans="3:19" x14ac:dyDescent="0.25">
      <c r="C5376" s="115"/>
      <c r="R5376" s="116"/>
      <c r="S5376" s="117"/>
    </row>
    <row r="5377" spans="3:19" x14ac:dyDescent="0.25">
      <c r="C5377" s="115"/>
      <c r="R5377" s="116"/>
      <c r="S5377" s="117"/>
    </row>
    <row r="5378" spans="3:19" x14ac:dyDescent="0.25">
      <c r="C5378" s="115"/>
      <c r="R5378" s="116"/>
      <c r="S5378" s="117"/>
    </row>
    <row r="5379" spans="3:19" x14ac:dyDescent="0.25">
      <c r="C5379" s="115"/>
      <c r="R5379" s="116"/>
      <c r="S5379" s="117"/>
    </row>
    <row r="5380" spans="3:19" x14ac:dyDescent="0.25">
      <c r="C5380" s="115"/>
      <c r="R5380" s="116"/>
      <c r="S5380" s="117"/>
    </row>
    <row r="5381" spans="3:19" x14ac:dyDescent="0.25">
      <c r="C5381" s="115"/>
      <c r="R5381" s="116"/>
      <c r="S5381" s="117"/>
    </row>
    <row r="5382" spans="3:19" x14ac:dyDescent="0.25">
      <c r="C5382" s="115"/>
      <c r="R5382" s="116"/>
      <c r="S5382" s="117"/>
    </row>
    <row r="5383" spans="3:19" x14ac:dyDescent="0.25">
      <c r="C5383" s="115"/>
      <c r="R5383" s="116"/>
      <c r="S5383" s="117"/>
    </row>
    <row r="5384" spans="3:19" x14ac:dyDescent="0.25">
      <c r="C5384" s="115"/>
      <c r="R5384" s="116"/>
      <c r="S5384" s="117"/>
    </row>
    <row r="5385" spans="3:19" x14ac:dyDescent="0.25">
      <c r="C5385" s="115"/>
      <c r="R5385" s="116"/>
      <c r="S5385" s="117"/>
    </row>
    <row r="5386" spans="3:19" x14ac:dyDescent="0.25">
      <c r="C5386" s="115"/>
      <c r="R5386" s="116"/>
      <c r="S5386" s="117"/>
    </row>
    <row r="5387" spans="3:19" x14ac:dyDescent="0.25">
      <c r="C5387" s="115"/>
      <c r="R5387" s="116"/>
      <c r="S5387" s="117"/>
    </row>
    <row r="5388" spans="3:19" x14ac:dyDescent="0.25">
      <c r="C5388" s="115"/>
      <c r="R5388" s="116"/>
      <c r="S5388" s="117"/>
    </row>
    <row r="5389" spans="3:19" x14ac:dyDescent="0.25">
      <c r="C5389" s="115"/>
      <c r="R5389" s="116"/>
      <c r="S5389" s="117"/>
    </row>
    <row r="5390" spans="3:19" x14ac:dyDescent="0.25">
      <c r="C5390" s="115"/>
      <c r="R5390" s="116"/>
      <c r="S5390" s="117"/>
    </row>
    <row r="5391" spans="3:19" x14ac:dyDescent="0.25">
      <c r="C5391" s="115"/>
      <c r="R5391" s="116"/>
      <c r="S5391" s="117"/>
    </row>
    <row r="5392" spans="3:19" x14ac:dyDescent="0.25">
      <c r="C5392" s="115"/>
      <c r="R5392" s="116"/>
      <c r="S5392" s="117"/>
    </row>
    <row r="5393" spans="3:19" x14ac:dyDescent="0.25">
      <c r="C5393" s="115"/>
      <c r="R5393" s="116"/>
      <c r="S5393" s="117"/>
    </row>
    <row r="5394" spans="3:19" x14ac:dyDescent="0.25">
      <c r="C5394" s="115"/>
      <c r="R5394" s="116"/>
      <c r="S5394" s="117"/>
    </row>
    <row r="5395" spans="3:19" x14ac:dyDescent="0.25">
      <c r="C5395" s="115"/>
      <c r="R5395" s="116"/>
      <c r="S5395" s="117"/>
    </row>
    <row r="5396" spans="3:19" x14ac:dyDescent="0.25">
      <c r="C5396" s="115"/>
      <c r="R5396" s="116"/>
      <c r="S5396" s="117"/>
    </row>
    <row r="5397" spans="3:19" x14ac:dyDescent="0.25">
      <c r="C5397" s="115"/>
      <c r="R5397" s="116"/>
      <c r="S5397" s="117"/>
    </row>
    <row r="5398" spans="3:19" x14ac:dyDescent="0.25">
      <c r="C5398" s="115"/>
      <c r="R5398" s="116"/>
      <c r="S5398" s="117"/>
    </row>
    <row r="5399" spans="3:19" x14ac:dyDescent="0.25">
      <c r="C5399" s="115"/>
      <c r="R5399" s="116"/>
      <c r="S5399" s="117"/>
    </row>
    <row r="5400" spans="3:19" x14ac:dyDescent="0.25">
      <c r="C5400" s="115"/>
      <c r="R5400" s="116"/>
      <c r="S5400" s="117"/>
    </row>
    <row r="5401" spans="3:19" x14ac:dyDescent="0.25">
      <c r="C5401" s="115"/>
      <c r="R5401" s="116"/>
      <c r="S5401" s="117"/>
    </row>
    <row r="5402" spans="3:19" x14ac:dyDescent="0.25">
      <c r="C5402" s="115"/>
      <c r="R5402" s="116"/>
      <c r="S5402" s="117"/>
    </row>
    <row r="5403" spans="3:19" x14ac:dyDescent="0.25">
      <c r="C5403" s="115"/>
      <c r="R5403" s="116"/>
      <c r="S5403" s="117"/>
    </row>
    <row r="5404" spans="3:19" x14ac:dyDescent="0.25">
      <c r="C5404" s="115"/>
      <c r="R5404" s="116"/>
      <c r="S5404" s="117"/>
    </row>
    <row r="5405" spans="3:19" x14ac:dyDescent="0.25">
      <c r="C5405" s="115"/>
      <c r="R5405" s="116"/>
      <c r="S5405" s="117"/>
    </row>
    <row r="5406" spans="3:19" x14ac:dyDescent="0.25">
      <c r="C5406" s="115"/>
      <c r="R5406" s="116"/>
      <c r="S5406" s="117"/>
    </row>
    <row r="5407" spans="3:19" x14ac:dyDescent="0.25">
      <c r="C5407" s="115"/>
      <c r="R5407" s="116"/>
      <c r="S5407" s="117"/>
    </row>
    <row r="5408" spans="3:19" x14ac:dyDescent="0.25">
      <c r="C5408" s="115"/>
      <c r="R5408" s="116"/>
      <c r="S5408" s="117"/>
    </row>
    <row r="5409" spans="3:19" x14ac:dyDescent="0.25">
      <c r="C5409" s="115"/>
      <c r="R5409" s="116"/>
      <c r="S5409" s="117"/>
    </row>
    <row r="5410" spans="3:19" x14ac:dyDescent="0.25">
      <c r="C5410" s="115"/>
      <c r="R5410" s="116"/>
      <c r="S5410" s="117"/>
    </row>
    <row r="5411" spans="3:19" x14ac:dyDescent="0.25">
      <c r="C5411" s="115"/>
      <c r="R5411" s="116"/>
      <c r="S5411" s="117"/>
    </row>
    <row r="5412" spans="3:19" x14ac:dyDescent="0.25">
      <c r="C5412" s="115"/>
      <c r="R5412" s="116"/>
      <c r="S5412" s="117"/>
    </row>
    <row r="5413" spans="3:19" x14ac:dyDescent="0.25">
      <c r="C5413" s="115"/>
      <c r="R5413" s="116"/>
      <c r="S5413" s="117"/>
    </row>
    <row r="5414" spans="3:19" x14ac:dyDescent="0.25">
      <c r="C5414" s="115"/>
      <c r="R5414" s="116"/>
      <c r="S5414" s="117"/>
    </row>
    <row r="5415" spans="3:19" x14ac:dyDescent="0.25">
      <c r="C5415" s="115"/>
      <c r="R5415" s="116"/>
      <c r="S5415" s="117"/>
    </row>
    <row r="5416" spans="3:19" x14ac:dyDescent="0.25">
      <c r="C5416" s="115"/>
      <c r="R5416" s="116"/>
      <c r="S5416" s="117"/>
    </row>
    <row r="5417" spans="3:19" x14ac:dyDescent="0.25">
      <c r="C5417" s="115"/>
      <c r="R5417" s="116"/>
      <c r="S5417" s="117"/>
    </row>
    <row r="5418" spans="3:19" x14ac:dyDescent="0.25">
      <c r="C5418" s="115"/>
      <c r="R5418" s="116"/>
      <c r="S5418" s="117"/>
    </row>
    <row r="5419" spans="3:19" x14ac:dyDescent="0.25">
      <c r="C5419" s="115"/>
      <c r="R5419" s="116"/>
      <c r="S5419" s="117"/>
    </row>
    <row r="5420" spans="3:19" x14ac:dyDescent="0.25">
      <c r="C5420" s="115"/>
      <c r="R5420" s="116"/>
      <c r="S5420" s="117"/>
    </row>
    <row r="5421" spans="3:19" x14ac:dyDescent="0.25">
      <c r="C5421" s="115"/>
      <c r="R5421" s="116"/>
      <c r="S5421" s="117"/>
    </row>
    <row r="5422" spans="3:19" x14ac:dyDescent="0.25">
      <c r="C5422" s="115"/>
      <c r="R5422" s="116"/>
      <c r="S5422" s="117"/>
    </row>
    <row r="5423" spans="3:19" x14ac:dyDescent="0.25">
      <c r="C5423" s="115"/>
      <c r="R5423" s="116"/>
      <c r="S5423" s="117"/>
    </row>
    <row r="5424" spans="3:19" x14ac:dyDescent="0.25">
      <c r="C5424" s="115"/>
      <c r="R5424" s="116"/>
      <c r="S5424" s="117"/>
    </row>
    <row r="5425" spans="3:19" x14ac:dyDescent="0.25">
      <c r="C5425" s="115"/>
      <c r="R5425" s="116"/>
      <c r="S5425" s="117"/>
    </row>
    <row r="5426" spans="3:19" x14ac:dyDescent="0.25">
      <c r="C5426" s="115"/>
      <c r="R5426" s="116"/>
      <c r="S5426" s="117"/>
    </row>
    <row r="5427" spans="3:19" x14ac:dyDescent="0.25">
      <c r="C5427" s="115"/>
      <c r="R5427" s="116"/>
      <c r="S5427" s="117"/>
    </row>
    <row r="5428" spans="3:19" x14ac:dyDescent="0.25">
      <c r="C5428" s="115"/>
      <c r="R5428" s="116"/>
      <c r="S5428" s="117"/>
    </row>
    <row r="5429" spans="3:19" x14ac:dyDescent="0.25">
      <c r="C5429" s="115"/>
      <c r="R5429" s="116"/>
      <c r="S5429" s="117"/>
    </row>
    <row r="5430" spans="3:19" x14ac:dyDescent="0.25">
      <c r="C5430" s="115"/>
      <c r="R5430" s="116"/>
      <c r="S5430" s="117"/>
    </row>
    <row r="5431" spans="3:19" x14ac:dyDescent="0.25">
      <c r="C5431" s="115"/>
      <c r="R5431" s="116"/>
      <c r="S5431" s="117"/>
    </row>
    <row r="5432" spans="3:19" x14ac:dyDescent="0.25">
      <c r="C5432" s="115"/>
      <c r="R5432" s="116"/>
      <c r="S5432" s="117"/>
    </row>
    <row r="5433" spans="3:19" x14ac:dyDescent="0.25">
      <c r="C5433" s="115"/>
      <c r="R5433" s="116"/>
      <c r="S5433" s="117"/>
    </row>
    <row r="5434" spans="3:19" x14ac:dyDescent="0.25">
      <c r="C5434" s="115"/>
      <c r="R5434" s="116"/>
      <c r="S5434" s="117"/>
    </row>
    <row r="5435" spans="3:19" x14ac:dyDescent="0.25">
      <c r="C5435" s="115"/>
      <c r="R5435" s="116"/>
      <c r="S5435" s="117"/>
    </row>
    <row r="5436" spans="3:19" x14ac:dyDescent="0.25">
      <c r="C5436" s="115"/>
      <c r="R5436" s="116"/>
      <c r="S5436" s="117"/>
    </row>
    <row r="5437" spans="3:19" x14ac:dyDescent="0.25">
      <c r="C5437" s="115"/>
      <c r="R5437" s="116"/>
      <c r="S5437" s="117"/>
    </row>
    <row r="5438" spans="3:19" x14ac:dyDescent="0.25">
      <c r="C5438" s="115"/>
      <c r="R5438" s="116"/>
      <c r="S5438" s="117"/>
    </row>
    <row r="5439" spans="3:19" x14ac:dyDescent="0.25">
      <c r="C5439" s="115"/>
      <c r="R5439" s="116"/>
      <c r="S5439" s="117"/>
    </row>
    <row r="5440" spans="3:19" x14ac:dyDescent="0.25">
      <c r="C5440" s="115"/>
      <c r="R5440" s="116"/>
      <c r="S5440" s="117"/>
    </row>
    <row r="5441" spans="3:19" x14ac:dyDescent="0.25">
      <c r="C5441" s="115"/>
      <c r="R5441" s="116"/>
      <c r="S5441" s="117"/>
    </row>
    <row r="5442" spans="3:19" x14ac:dyDescent="0.25">
      <c r="C5442" s="115"/>
      <c r="R5442" s="116"/>
      <c r="S5442" s="117"/>
    </row>
    <row r="5443" spans="3:19" x14ac:dyDescent="0.25">
      <c r="C5443" s="115"/>
      <c r="R5443" s="116"/>
      <c r="S5443" s="117"/>
    </row>
    <row r="5444" spans="3:19" x14ac:dyDescent="0.25">
      <c r="C5444" s="115"/>
      <c r="R5444" s="116"/>
      <c r="S5444" s="117"/>
    </row>
    <row r="5445" spans="3:19" x14ac:dyDescent="0.25">
      <c r="C5445" s="115"/>
      <c r="R5445" s="116"/>
      <c r="S5445" s="117"/>
    </row>
    <row r="5446" spans="3:19" x14ac:dyDescent="0.25">
      <c r="C5446" s="115"/>
      <c r="R5446" s="116"/>
      <c r="S5446" s="117"/>
    </row>
    <row r="5447" spans="3:19" x14ac:dyDescent="0.25">
      <c r="C5447" s="115"/>
      <c r="R5447" s="116"/>
      <c r="S5447" s="117"/>
    </row>
    <row r="5448" spans="3:19" x14ac:dyDescent="0.25">
      <c r="C5448" s="115"/>
      <c r="R5448" s="116"/>
      <c r="S5448" s="117"/>
    </row>
    <row r="5449" spans="3:19" x14ac:dyDescent="0.25">
      <c r="C5449" s="115"/>
      <c r="R5449" s="116"/>
      <c r="S5449" s="117"/>
    </row>
    <row r="5450" spans="3:19" x14ac:dyDescent="0.25">
      <c r="C5450" s="115"/>
      <c r="R5450" s="116"/>
      <c r="S5450" s="117"/>
    </row>
    <row r="5451" spans="3:19" x14ac:dyDescent="0.25">
      <c r="C5451" s="115"/>
      <c r="R5451" s="116"/>
      <c r="S5451" s="117"/>
    </row>
    <row r="5452" spans="3:19" x14ac:dyDescent="0.25">
      <c r="C5452" s="115"/>
      <c r="R5452" s="116"/>
      <c r="S5452" s="117"/>
    </row>
    <row r="5453" spans="3:19" x14ac:dyDescent="0.25">
      <c r="C5453" s="115"/>
      <c r="R5453" s="116"/>
      <c r="S5453" s="117"/>
    </row>
    <row r="5454" spans="3:19" x14ac:dyDescent="0.25">
      <c r="C5454" s="115"/>
      <c r="R5454" s="116"/>
      <c r="S5454" s="117"/>
    </row>
    <row r="5455" spans="3:19" x14ac:dyDescent="0.25">
      <c r="C5455" s="115"/>
      <c r="R5455" s="116"/>
      <c r="S5455" s="117"/>
    </row>
    <row r="5456" spans="3:19" x14ac:dyDescent="0.25">
      <c r="C5456" s="115"/>
      <c r="R5456" s="116"/>
      <c r="S5456" s="117"/>
    </row>
    <row r="5457" spans="3:19" x14ac:dyDescent="0.25">
      <c r="C5457" s="115"/>
      <c r="R5457" s="116"/>
      <c r="S5457" s="117"/>
    </row>
    <row r="5458" spans="3:19" x14ac:dyDescent="0.25">
      <c r="C5458" s="115"/>
      <c r="R5458" s="116"/>
      <c r="S5458" s="117"/>
    </row>
    <row r="5459" spans="3:19" x14ac:dyDescent="0.25">
      <c r="C5459" s="115"/>
      <c r="R5459" s="116"/>
      <c r="S5459" s="117"/>
    </row>
    <row r="5460" spans="3:19" x14ac:dyDescent="0.25">
      <c r="C5460" s="115"/>
      <c r="R5460" s="116"/>
      <c r="S5460" s="117"/>
    </row>
    <row r="5461" spans="3:19" x14ac:dyDescent="0.25">
      <c r="C5461" s="115"/>
      <c r="R5461" s="116"/>
      <c r="S5461" s="117"/>
    </row>
    <row r="5462" spans="3:19" x14ac:dyDescent="0.25">
      <c r="C5462" s="115"/>
      <c r="R5462" s="116"/>
      <c r="S5462" s="117"/>
    </row>
    <row r="5463" spans="3:19" x14ac:dyDescent="0.25">
      <c r="C5463" s="115"/>
      <c r="R5463" s="116"/>
      <c r="S5463" s="117"/>
    </row>
    <row r="5464" spans="3:19" x14ac:dyDescent="0.25">
      <c r="C5464" s="115"/>
      <c r="R5464" s="116"/>
      <c r="S5464" s="117"/>
    </row>
    <row r="5465" spans="3:19" x14ac:dyDescent="0.25">
      <c r="C5465" s="115"/>
      <c r="R5465" s="116"/>
      <c r="S5465" s="117"/>
    </row>
    <row r="5466" spans="3:19" x14ac:dyDescent="0.25">
      <c r="C5466" s="115"/>
      <c r="R5466" s="116"/>
      <c r="S5466" s="117"/>
    </row>
    <row r="5467" spans="3:19" x14ac:dyDescent="0.25">
      <c r="C5467" s="115"/>
      <c r="R5467" s="116"/>
      <c r="S5467" s="117"/>
    </row>
    <row r="5468" spans="3:19" x14ac:dyDescent="0.25">
      <c r="C5468" s="115"/>
      <c r="R5468" s="116"/>
      <c r="S5468" s="117"/>
    </row>
    <row r="5469" spans="3:19" x14ac:dyDescent="0.25">
      <c r="C5469" s="115"/>
      <c r="R5469" s="116"/>
      <c r="S5469" s="117"/>
    </row>
    <row r="5470" spans="3:19" x14ac:dyDescent="0.25">
      <c r="C5470" s="115"/>
      <c r="R5470" s="116"/>
      <c r="S5470" s="117"/>
    </row>
    <row r="5471" spans="3:19" x14ac:dyDescent="0.25">
      <c r="C5471" s="115"/>
      <c r="R5471" s="116"/>
      <c r="S5471" s="117"/>
    </row>
    <row r="5472" spans="3:19" x14ac:dyDescent="0.25">
      <c r="C5472" s="115"/>
      <c r="R5472" s="116"/>
      <c r="S5472" s="117"/>
    </row>
    <row r="5473" spans="3:19" x14ac:dyDescent="0.25">
      <c r="C5473" s="115"/>
      <c r="R5473" s="116"/>
      <c r="S5473" s="117"/>
    </row>
    <row r="5474" spans="3:19" x14ac:dyDescent="0.25">
      <c r="C5474" s="115"/>
      <c r="R5474" s="116"/>
      <c r="S5474" s="117"/>
    </row>
    <row r="5475" spans="3:19" x14ac:dyDescent="0.25">
      <c r="C5475" s="115"/>
      <c r="R5475" s="116"/>
      <c r="S5475" s="117"/>
    </row>
    <row r="5476" spans="3:19" x14ac:dyDescent="0.25">
      <c r="C5476" s="115"/>
      <c r="R5476" s="116"/>
      <c r="S5476" s="117"/>
    </row>
    <row r="5477" spans="3:19" x14ac:dyDescent="0.25">
      <c r="C5477" s="115"/>
      <c r="R5477" s="116"/>
      <c r="S5477" s="117"/>
    </row>
    <row r="5478" spans="3:19" x14ac:dyDescent="0.25">
      <c r="C5478" s="115"/>
      <c r="R5478" s="116"/>
      <c r="S5478" s="117"/>
    </row>
    <row r="5479" spans="3:19" x14ac:dyDescent="0.25">
      <c r="C5479" s="115"/>
      <c r="R5479" s="116"/>
      <c r="S5479" s="117"/>
    </row>
    <row r="5480" spans="3:19" x14ac:dyDescent="0.25">
      <c r="C5480" s="115"/>
      <c r="R5480" s="116"/>
      <c r="S5480" s="117"/>
    </row>
    <row r="5481" spans="3:19" x14ac:dyDescent="0.25">
      <c r="C5481" s="115"/>
      <c r="R5481" s="116"/>
      <c r="S5481" s="117"/>
    </row>
    <row r="5482" spans="3:19" x14ac:dyDescent="0.25">
      <c r="C5482" s="115"/>
      <c r="R5482" s="116"/>
      <c r="S5482" s="117"/>
    </row>
    <row r="5483" spans="3:19" x14ac:dyDescent="0.25">
      <c r="C5483" s="115"/>
      <c r="R5483" s="116"/>
      <c r="S5483" s="117"/>
    </row>
    <row r="5484" spans="3:19" x14ac:dyDescent="0.25">
      <c r="C5484" s="115"/>
      <c r="R5484" s="116"/>
      <c r="S5484" s="117"/>
    </row>
    <row r="5485" spans="3:19" x14ac:dyDescent="0.25">
      <c r="C5485" s="115"/>
      <c r="R5485" s="116"/>
      <c r="S5485" s="117"/>
    </row>
    <row r="5486" spans="3:19" x14ac:dyDescent="0.25">
      <c r="C5486" s="115"/>
      <c r="R5486" s="116"/>
      <c r="S5486" s="117"/>
    </row>
    <row r="5487" spans="3:19" x14ac:dyDescent="0.25">
      <c r="C5487" s="115"/>
      <c r="R5487" s="116"/>
      <c r="S5487" s="117"/>
    </row>
    <row r="5488" spans="3:19" x14ac:dyDescent="0.25">
      <c r="C5488" s="115"/>
      <c r="R5488" s="116"/>
      <c r="S5488" s="117"/>
    </row>
    <row r="5489" spans="3:19" x14ac:dyDescent="0.25">
      <c r="C5489" s="115"/>
      <c r="R5489" s="116"/>
      <c r="S5489" s="117"/>
    </row>
    <row r="5490" spans="3:19" x14ac:dyDescent="0.25">
      <c r="C5490" s="115"/>
      <c r="R5490" s="116"/>
      <c r="S5490" s="117"/>
    </row>
    <row r="5491" spans="3:19" x14ac:dyDescent="0.25">
      <c r="C5491" s="115"/>
      <c r="R5491" s="116"/>
      <c r="S5491" s="117"/>
    </row>
    <row r="5492" spans="3:19" x14ac:dyDescent="0.25">
      <c r="C5492" s="115"/>
      <c r="R5492" s="116"/>
      <c r="S5492" s="117"/>
    </row>
    <row r="5493" spans="3:19" x14ac:dyDescent="0.25">
      <c r="C5493" s="115"/>
      <c r="R5493" s="116"/>
      <c r="S5493" s="117"/>
    </row>
    <row r="5494" spans="3:19" x14ac:dyDescent="0.25">
      <c r="C5494" s="115"/>
      <c r="R5494" s="116"/>
      <c r="S5494" s="117"/>
    </row>
    <row r="5495" spans="3:19" x14ac:dyDescent="0.25">
      <c r="C5495" s="115"/>
      <c r="R5495" s="116"/>
      <c r="S5495" s="117"/>
    </row>
    <row r="5496" spans="3:19" x14ac:dyDescent="0.25">
      <c r="C5496" s="115"/>
      <c r="R5496" s="116"/>
      <c r="S5496" s="117"/>
    </row>
    <row r="5497" spans="3:19" x14ac:dyDescent="0.25">
      <c r="C5497" s="115"/>
      <c r="R5497" s="116"/>
      <c r="S5497" s="117"/>
    </row>
    <row r="5498" spans="3:19" x14ac:dyDescent="0.25">
      <c r="C5498" s="115"/>
      <c r="R5498" s="116"/>
      <c r="S5498" s="117"/>
    </row>
    <row r="5499" spans="3:19" x14ac:dyDescent="0.25">
      <c r="C5499" s="115"/>
      <c r="R5499" s="116"/>
      <c r="S5499" s="117"/>
    </row>
    <row r="5500" spans="3:19" x14ac:dyDescent="0.25">
      <c r="C5500" s="115"/>
      <c r="R5500" s="116"/>
      <c r="S5500" s="117"/>
    </row>
    <row r="5501" spans="3:19" x14ac:dyDescent="0.25">
      <c r="C5501" s="115"/>
      <c r="R5501" s="116"/>
      <c r="S5501" s="117"/>
    </row>
    <row r="5502" spans="3:19" x14ac:dyDescent="0.25">
      <c r="C5502" s="115"/>
      <c r="R5502" s="116"/>
      <c r="S5502" s="117"/>
    </row>
    <row r="5503" spans="3:19" x14ac:dyDescent="0.25">
      <c r="C5503" s="115"/>
      <c r="R5503" s="116"/>
      <c r="S5503" s="117"/>
    </row>
    <row r="5504" spans="3:19" x14ac:dyDescent="0.25">
      <c r="C5504" s="115"/>
      <c r="R5504" s="116"/>
      <c r="S5504" s="117"/>
    </row>
    <row r="5505" spans="3:19" x14ac:dyDescent="0.25">
      <c r="C5505" s="115"/>
      <c r="R5505" s="116"/>
      <c r="S5505" s="117"/>
    </row>
    <row r="5506" spans="3:19" x14ac:dyDescent="0.25">
      <c r="C5506" s="115"/>
      <c r="R5506" s="116"/>
      <c r="S5506" s="117"/>
    </row>
    <row r="5507" spans="3:19" x14ac:dyDescent="0.25">
      <c r="C5507" s="115"/>
      <c r="R5507" s="116"/>
      <c r="S5507" s="117"/>
    </row>
    <row r="5508" spans="3:19" x14ac:dyDescent="0.25">
      <c r="C5508" s="115"/>
      <c r="R5508" s="116"/>
      <c r="S5508" s="117"/>
    </row>
    <row r="5509" spans="3:19" x14ac:dyDescent="0.25">
      <c r="C5509" s="115"/>
      <c r="R5509" s="116"/>
      <c r="S5509" s="117"/>
    </row>
    <row r="5510" spans="3:19" x14ac:dyDescent="0.25">
      <c r="C5510" s="115"/>
      <c r="R5510" s="116"/>
      <c r="S5510" s="117"/>
    </row>
    <row r="5511" spans="3:19" x14ac:dyDescent="0.25">
      <c r="C5511" s="115"/>
      <c r="R5511" s="116"/>
      <c r="S5511" s="117"/>
    </row>
    <row r="5512" spans="3:19" x14ac:dyDescent="0.25">
      <c r="C5512" s="115"/>
      <c r="R5512" s="116"/>
      <c r="S5512" s="117"/>
    </row>
    <row r="5513" spans="3:19" x14ac:dyDescent="0.25">
      <c r="C5513" s="115"/>
      <c r="R5513" s="116"/>
      <c r="S5513" s="117"/>
    </row>
    <row r="5514" spans="3:19" x14ac:dyDescent="0.25">
      <c r="C5514" s="115"/>
      <c r="R5514" s="116"/>
      <c r="S5514" s="117"/>
    </row>
    <row r="5515" spans="3:19" x14ac:dyDescent="0.25">
      <c r="C5515" s="115"/>
      <c r="R5515" s="116"/>
      <c r="S5515" s="117"/>
    </row>
    <row r="5516" spans="3:19" x14ac:dyDescent="0.25">
      <c r="C5516" s="115"/>
      <c r="R5516" s="116"/>
      <c r="S5516" s="117"/>
    </row>
    <row r="5517" spans="3:19" x14ac:dyDescent="0.25">
      <c r="C5517" s="115"/>
      <c r="R5517" s="116"/>
      <c r="S5517" s="117"/>
    </row>
    <row r="5518" spans="3:19" x14ac:dyDescent="0.25">
      <c r="C5518" s="115"/>
      <c r="R5518" s="116"/>
      <c r="S5518" s="117"/>
    </row>
    <row r="5519" spans="3:19" x14ac:dyDescent="0.25">
      <c r="C5519" s="115"/>
      <c r="R5519" s="116"/>
      <c r="S5519" s="117"/>
    </row>
    <row r="5520" spans="3:19" x14ac:dyDescent="0.25">
      <c r="C5520" s="115"/>
      <c r="R5520" s="116"/>
      <c r="S5520" s="117"/>
    </row>
    <row r="5521" spans="3:19" x14ac:dyDescent="0.25">
      <c r="C5521" s="115"/>
      <c r="R5521" s="116"/>
      <c r="S5521" s="117"/>
    </row>
    <row r="5522" spans="3:19" x14ac:dyDescent="0.25">
      <c r="C5522" s="115"/>
      <c r="R5522" s="116"/>
      <c r="S5522" s="117"/>
    </row>
    <row r="5523" spans="3:19" x14ac:dyDescent="0.25">
      <c r="C5523" s="115"/>
      <c r="R5523" s="116"/>
      <c r="S5523" s="117"/>
    </row>
    <row r="5524" spans="3:19" x14ac:dyDescent="0.25">
      <c r="C5524" s="115"/>
      <c r="R5524" s="116"/>
      <c r="S5524" s="117"/>
    </row>
    <row r="5525" spans="3:19" x14ac:dyDescent="0.25">
      <c r="C5525" s="115"/>
      <c r="R5525" s="116"/>
      <c r="S5525" s="117"/>
    </row>
    <row r="5526" spans="3:19" x14ac:dyDescent="0.25">
      <c r="C5526" s="115"/>
      <c r="R5526" s="116"/>
      <c r="S5526" s="117"/>
    </row>
    <row r="5527" spans="3:19" x14ac:dyDescent="0.25">
      <c r="C5527" s="115"/>
      <c r="R5527" s="116"/>
      <c r="S5527" s="117"/>
    </row>
    <row r="5528" spans="3:19" x14ac:dyDescent="0.25">
      <c r="C5528" s="115"/>
      <c r="R5528" s="116"/>
      <c r="S5528" s="117"/>
    </row>
    <row r="5529" spans="3:19" x14ac:dyDescent="0.25">
      <c r="C5529" s="115"/>
      <c r="R5529" s="116"/>
      <c r="S5529" s="117"/>
    </row>
    <row r="5530" spans="3:19" x14ac:dyDescent="0.25">
      <c r="C5530" s="115"/>
      <c r="R5530" s="116"/>
      <c r="S5530" s="117"/>
    </row>
    <row r="5531" spans="3:19" x14ac:dyDescent="0.25">
      <c r="C5531" s="115"/>
      <c r="R5531" s="116"/>
      <c r="S5531" s="117"/>
    </row>
    <row r="5532" spans="3:19" x14ac:dyDescent="0.25">
      <c r="C5532" s="115"/>
      <c r="R5532" s="116"/>
      <c r="S5532" s="117"/>
    </row>
    <row r="5533" spans="3:19" x14ac:dyDescent="0.25">
      <c r="C5533" s="115"/>
      <c r="R5533" s="116"/>
      <c r="S5533" s="117"/>
    </row>
    <row r="5534" spans="3:19" x14ac:dyDescent="0.25">
      <c r="C5534" s="115"/>
      <c r="R5534" s="116"/>
      <c r="S5534" s="117"/>
    </row>
    <row r="5535" spans="3:19" x14ac:dyDescent="0.25">
      <c r="C5535" s="115"/>
      <c r="R5535" s="116"/>
      <c r="S5535" s="117"/>
    </row>
    <row r="5536" spans="3:19" x14ac:dyDescent="0.25">
      <c r="C5536" s="115"/>
      <c r="R5536" s="116"/>
      <c r="S5536" s="117"/>
    </row>
    <row r="5537" spans="3:19" x14ac:dyDescent="0.25">
      <c r="C5537" s="115"/>
      <c r="R5537" s="116"/>
      <c r="S5537" s="117"/>
    </row>
    <row r="5538" spans="3:19" x14ac:dyDescent="0.25">
      <c r="C5538" s="115"/>
      <c r="R5538" s="116"/>
      <c r="S5538" s="117"/>
    </row>
    <row r="5539" spans="3:19" x14ac:dyDescent="0.25">
      <c r="C5539" s="115"/>
      <c r="R5539" s="116"/>
      <c r="S5539" s="117"/>
    </row>
    <row r="5540" spans="3:19" x14ac:dyDescent="0.25">
      <c r="C5540" s="115"/>
      <c r="R5540" s="116"/>
      <c r="S5540" s="117"/>
    </row>
    <row r="5541" spans="3:19" x14ac:dyDescent="0.25">
      <c r="C5541" s="115"/>
      <c r="R5541" s="116"/>
      <c r="S5541" s="117"/>
    </row>
    <row r="5542" spans="3:19" x14ac:dyDescent="0.25">
      <c r="C5542" s="115"/>
      <c r="R5542" s="116"/>
      <c r="S5542" s="117"/>
    </row>
    <row r="5543" spans="3:19" x14ac:dyDescent="0.25">
      <c r="C5543" s="115"/>
      <c r="R5543" s="116"/>
      <c r="S5543" s="117"/>
    </row>
    <row r="5544" spans="3:19" x14ac:dyDescent="0.25">
      <c r="C5544" s="115"/>
      <c r="R5544" s="116"/>
      <c r="S5544" s="117"/>
    </row>
    <row r="5545" spans="3:19" x14ac:dyDescent="0.25">
      <c r="C5545" s="115"/>
      <c r="R5545" s="116"/>
      <c r="S5545" s="117"/>
    </row>
    <row r="5546" spans="3:19" x14ac:dyDescent="0.25">
      <c r="C5546" s="115"/>
      <c r="R5546" s="116"/>
      <c r="S5546" s="117"/>
    </row>
    <row r="5547" spans="3:19" x14ac:dyDescent="0.25">
      <c r="C5547" s="115"/>
      <c r="R5547" s="116"/>
      <c r="S5547" s="117"/>
    </row>
    <row r="5548" spans="3:19" x14ac:dyDescent="0.25">
      <c r="C5548" s="115"/>
      <c r="R5548" s="116"/>
      <c r="S5548" s="117"/>
    </row>
    <row r="5549" spans="3:19" x14ac:dyDescent="0.25">
      <c r="C5549" s="115"/>
      <c r="R5549" s="116"/>
      <c r="S5549" s="117"/>
    </row>
    <row r="5550" spans="3:19" x14ac:dyDescent="0.25">
      <c r="C5550" s="115"/>
      <c r="R5550" s="116"/>
      <c r="S5550" s="117"/>
    </row>
    <row r="5551" spans="3:19" x14ac:dyDescent="0.25">
      <c r="C5551" s="115"/>
      <c r="R5551" s="116"/>
      <c r="S5551" s="117"/>
    </row>
    <row r="5552" spans="3:19" x14ac:dyDescent="0.25">
      <c r="C5552" s="115"/>
      <c r="R5552" s="116"/>
      <c r="S5552" s="117"/>
    </row>
    <row r="5553" spans="3:19" x14ac:dyDescent="0.25">
      <c r="C5553" s="115"/>
      <c r="R5553" s="116"/>
      <c r="S5553" s="117"/>
    </row>
    <row r="5554" spans="3:19" x14ac:dyDescent="0.25">
      <c r="C5554" s="115"/>
      <c r="R5554" s="116"/>
      <c r="S5554" s="117"/>
    </row>
    <row r="5555" spans="3:19" x14ac:dyDescent="0.25">
      <c r="C5555" s="115"/>
      <c r="R5555" s="116"/>
      <c r="S5555" s="117"/>
    </row>
    <row r="5556" spans="3:19" x14ac:dyDescent="0.25">
      <c r="C5556" s="115"/>
      <c r="R5556" s="116"/>
      <c r="S5556" s="117"/>
    </row>
    <row r="5557" spans="3:19" x14ac:dyDescent="0.25">
      <c r="C5557" s="115"/>
      <c r="R5557" s="116"/>
      <c r="S5557" s="117"/>
    </row>
    <row r="5558" spans="3:19" x14ac:dyDescent="0.25">
      <c r="C5558" s="115"/>
      <c r="R5558" s="116"/>
      <c r="S5558" s="117"/>
    </row>
    <row r="5559" spans="3:19" x14ac:dyDescent="0.25">
      <c r="C5559" s="115"/>
      <c r="R5559" s="116"/>
      <c r="S5559" s="117"/>
    </row>
    <row r="5560" spans="3:19" x14ac:dyDescent="0.25">
      <c r="C5560" s="115"/>
      <c r="R5560" s="116"/>
      <c r="S5560" s="117"/>
    </row>
    <row r="5561" spans="3:19" x14ac:dyDescent="0.25">
      <c r="C5561" s="115"/>
      <c r="R5561" s="116"/>
      <c r="S5561" s="117"/>
    </row>
    <row r="5562" spans="3:19" x14ac:dyDescent="0.25">
      <c r="C5562" s="115"/>
      <c r="R5562" s="116"/>
      <c r="S5562" s="117"/>
    </row>
    <row r="5563" spans="3:19" x14ac:dyDescent="0.25">
      <c r="C5563" s="115"/>
      <c r="R5563" s="116"/>
      <c r="S5563" s="117"/>
    </row>
    <row r="5564" spans="3:19" x14ac:dyDescent="0.25">
      <c r="C5564" s="115"/>
      <c r="R5564" s="116"/>
      <c r="S5564" s="117"/>
    </row>
    <row r="5565" spans="3:19" x14ac:dyDescent="0.25">
      <c r="C5565" s="115"/>
      <c r="R5565" s="116"/>
      <c r="S5565" s="117"/>
    </row>
    <row r="5566" spans="3:19" x14ac:dyDescent="0.25">
      <c r="C5566" s="115"/>
      <c r="R5566" s="116"/>
      <c r="S5566" s="117"/>
    </row>
    <row r="5567" spans="3:19" x14ac:dyDescent="0.25">
      <c r="C5567" s="115"/>
      <c r="R5567" s="116"/>
      <c r="S5567" s="117"/>
    </row>
    <row r="5568" spans="3:19" x14ac:dyDescent="0.25">
      <c r="C5568" s="115"/>
      <c r="R5568" s="116"/>
      <c r="S5568" s="117"/>
    </row>
    <row r="5569" spans="3:19" x14ac:dyDescent="0.25">
      <c r="C5569" s="115"/>
      <c r="R5569" s="116"/>
      <c r="S5569" s="117"/>
    </row>
    <row r="5570" spans="3:19" x14ac:dyDescent="0.25">
      <c r="C5570" s="115"/>
      <c r="R5570" s="116"/>
      <c r="S5570" s="117"/>
    </row>
    <row r="5571" spans="3:19" x14ac:dyDescent="0.25">
      <c r="C5571" s="115"/>
      <c r="R5571" s="116"/>
      <c r="S5571" s="117"/>
    </row>
    <row r="5572" spans="3:19" x14ac:dyDescent="0.25">
      <c r="C5572" s="115"/>
      <c r="R5572" s="116"/>
      <c r="S5572" s="117"/>
    </row>
    <row r="5573" spans="3:19" x14ac:dyDescent="0.25">
      <c r="C5573" s="115"/>
      <c r="R5573" s="116"/>
      <c r="S5573" s="117"/>
    </row>
    <row r="5574" spans="3:19" x14ac:dyDescent="0.25">
      <c r="C5574" s="115"/>
      <c r="R5574" s="116"/>
      <c r="S5574" s="117"/>
    </row>
    <row r="5575" spans="3:19" x14ac:dyDescent="0.25">
      <c r="C5575" s="115"/>
      <c r="R5575" s="116"/>
      <c r="S5575" s="117"/>
    </row>
    <row r="5576" spans="3:19" x14ac:dyDescent="0.25">
      <c r="C5576" s="115"/>
      <c r="R5576" s="116"/>
      <c r="S5576" s="117"/>
    </row>
    <row r="5577" spans="3:19" x14ac:dyDescent="0.25">
      <c r="C5577" s="115"/>
      <c r="R5577" s="116"/>
      <c r="S5577" s="117"/>
    </row>
    <row r="5578" spans="3:19" x14ac:dyDescent="0.25">
      <c r="C5578" s="115"/>
      <c r="R5578" s="116"/>
      <c r="S5578" s="117"/>
    </row>
    <row r="5579" spans="3:19" x14ac:dyDescent="0.25">
      <c r="C5579" s="115"/>
      <c r="R5579" s="116"/>
      <c r="S5579" s="117"/>
    </row>
    <row r="5580" spans="3:19" x14ac:dyDescent="0.25">
      <c r="C5580" s="115"/>
      <c r="R5580" s="116"/>
      <c r="S5580" s="117"/>
    </row>
    <row r="5581" spans="3:19" x14ac:dyDescent="0.25">
      <c r="C5581" s="115"/>
      <c r="R5581" s="116"/>
      <c r="S5581" s="117"/>
    </row>
    <row r="5582" spans="3:19" x14ac:dyDescent="0.25">
      <c r="C5582" s="115"/>
      <c r="R5582" s="116"/>
      <c r="S5582" s="117"/>
    </row>
    <row r="5583" spans="3:19" x14ac:dyDescent="0.25">
      <c r="C5583" s="115"/>
      <c r="R5583" s="116"/>
      <c r="S5583" s="117"/>
    </row>
    <row r="5584" spans="3:19" x14ac:dyDescent="0.25">
      <c r="C5584" s="115"/>
      <c r="R5584" s="116"/>
      <c r="S5584" s="117"/>
    </row>
    <row r="5585" spans="3:19" x14ac:dyDescent="0.25">
      <c r="C5585" s="115"/>
      <c r="R5585" s="116"/>
      <c r="S5585" s="117"/>
    </row>
    <row r="5586" spans="3:19" x14ac:dyDescent="0.25">
      <c r="C5586" s="115"/>
      <c r="R5586" s="116"/>
      <c r="S5586" s="117"/>
    </row>
    <row r="5587" spans="3:19" x14ac:dyDescent="0.25">
      <c r="C5587" s="115"/>
      <c r="R5587" s="116"/>
      <c r="S5587" s="117"/>
    </row>
    <row r="5588" spans="3:19" x14ac:dyDescent="0.25">
      <c r="C5588" s="115"/>
      <c r="R5588" s="116"/>
      <c r="S5588" s="117"/>
    </row>
    <row r="5589" spans="3:19" x14ac:dyDescent="0.25">
      <c r="C5589" s="115"/>
      <c r="R5589" s="116"/>
      <c r="S5589" s="117"/>
    </row>
    <row r="5590" spans="3:19" x14ac:dyDescent="0.25">
      <c r="C5590" s="115"/>
      <c r="R5590" s="116"/>
      <c r="S5590" s="117"/>
    </row>
    <row r="5591" spans="3:19" x14ac:dyDescent="0.25">
      <c r="C5591" s="115"/>
      <c r="R5591" s="116"/>
      <c r="S5591" s="117"/>
    </row>
    <row r="5592" spans="3:19" x14ac:dyDescent="0.25">
      <c r="C5592" s="115"/>
      <c r="R5592" s="116"/>
      <c r="S5592" s="117"/>
    </row>
    <row r="5593" spans="3:19" x14ac:dyDescent="0.25">
      <c r="C5593" s="115"/>
      <c r="R5593" s="116"/>
      <c r="S5593" s="117"/>
    </row>
    <row r="5594" spans="3:19" x14ac:dyDescent="0.25">
      <c r="C5594" s="115"/>
      <c r="R5594" s="116"/>
      <c r="S5594" s="117"/>
    </row>
    <row r="5595" spans="3:19" x14ac:dyDescent="0.25">
      <c r="C5595" s="115"/>
      <c r="R5595" s="116"/>
      <c r="S5595" s="117"/>
    </row>
    <row r="5596" spans="3:19" x14ac:dyDescent="0.25">
      <c r="C5596" s="115"/>
      <c r="R5596" s="116"/>
      <c r="S5596" s="117"/>
    </row>
    <row r="5597" spans="3:19" x14ac:dyDescent="0.25">
      <c r="C5597" s="115"/>
      <c r="R5597" s="116"/>
      <c r="S5597" s="117"/>
    </row>
    <row r="5598" spans="3:19" x14ac:dyDescent="0.25">
      <c r="C5598" s="115"/>
      <c r="R5598" s="116"/>
      <c r="S5598" s="117"/>
    </row>
    <row r="5599" spans="3:19" x14ac:dyDescent="0.25">
      <c r="C5599" s="115"/>
      <c r="R5599" s="116"/>
      <c r="S5599" s="117"/>
    </row>
    <row r="5600" spans="3:19" x14ac:dyDescent="0.25">
      <c r="C5600" s="115"/>
      <c r="R5600" s="116"/>
      <c r="S5600" s="117"/>
    </row>
    <row r="5601" spans="3:19" x14ac:dyDescent="0.25">
      <c r="C5601" s="115"/>
      <c r="R5601" s="116"/>
      <c r="S5601" s="117"/>
    </row>
    <row r="5602" spans="3:19" x14ac:dyDescent="0.25">
      <c r="C5602" s="115"/>
      <c r="R5602" s="116"/>
      <c r="S5602" s="117"/>
    </row>
    <row r="5603" spans="3:19" x14ac:dyDescent="0.25">
      <c r="C5603" s="115"/>
      <c r="R5603" s="116"/>
      <c r="S5603" s="117"/>
    </row>
    <row r="5604" spans="3:19" x14ac:dyDescent="0.25">
      <c r="C5604" s="115"/>
      <c r="R5604" s="116"/>
      <c r="S5604" s="117"/>
    </row>
    <row r="5605" spans="3:19" x14ac:dyDescent="0.25">
      <c r="C5605" s="115"/>
      <c r="R5605" s="116"/>
      <c r="S5605" s="117"/>
    </row>
    <row r="5606" spans="3:19" x14ac:dyDescent="0.25">
      <c r="C5606" s="115"/>
      <c r="R5606" s="116"/>
      <c r="S5606" s="117"/>
    </row>
    <row r="5607" spans="3:19" x14ac:dyDescent="0.25">
      <c r="C5607" s="115"/>
      <c r="R5607" s="116"/>
      <c r="S5607" s="117"/>
    </row>
    <row r="5608" spans="3:19" x14ac:dyDescent="0.25">
      <c r="C5608" s="115"/>
      <c r="R5608" s="116"/>
      <c r="S5608" s="117"/>
    </row>
    <row r="5609" spans="3:19" x14ac:dyDescent="0.25">
      <c r="C5609" s="115"/>
      <c r="R5609" s="116"/>
      <c r="S5609" s="117"/>
    </row>
    <row r="5610" spans="3:19" x14ac:dyDescent="0.25">
      <c r="C5610" s="115"/>
      <c r="R5610" s="116"/>
      <c r="S5610" s="117"/>
    </row>
    <row r="5611" spans="3:19" x14ac:dyDescent="0.25">
      <c r="C5611" s="115"/>
      <c r="R5611" s="116"/>
      <c r="S5611" s="117"/>
    </row>
    <row r="5612" spans="3:19" x14ac:dyDescent="0.25">
      <c r="C5612" s="115"/>
      <c r="R5612" s="116"/>
      <c r="S5612" s="117"/>
    </row>
    <row r="5613" spans="3:19" x14ac:dyDescent="0.25">
      <c r="C5613" s="115"/>
      <c r="R5613" s="116"/>
      <c r="S5613" s="117"/>
    </row>
    <row r="5614" spans="3:19" x14ac:dyDescent="0.25">
      <c r="C5614" s="115"/>
      <c r="R5614" s="116"/>
      <c r="S5614" s="117"/>
    </row>
    <row r="5615" spans="3:19" x14ac:dyDescent="0.25">
      <c r="C5615" s="115"/>
      <c r="R5615" s="116"/>
      <c r="S5615" s="117"/>
    </row>
    <row r="5616" spans="3:19" x14ac:dyDescent="0.25">
      <c r="C5616" s="115"/>
      <c r="R5616" s="116"/>
      <c r="S5616" s="117"/>
    </row>
    <row r="5617" spans="3:19" x14ac:dyDescent="0.25">
      <c r="C5617" s="115"/>
      <c r="R5617" s="116"/>
      <c r="S5617" s="117"/>
    </row>
    <row r="5618" spans="3:19" x14ac:dyDescent="0.25">
      <c r="C5618" s="115"/>
      <c r="R5618" s="116"/>
      <c r="S5618" s="117"/>
    </row>
    <row r="5619" spans="3:19" x14ac:dyDescent="0.25">
      <c r="C5619" s="115"/>
      <c r="R5619" s="116"/>
      <c r="S5619" s="117"/>
    </row>
    <row r="5620" spans="3:19" x14ac:dyDescent="0.25">
      <c r="C5620" s="115"/>
      <c r="R5620" s="116"/>
      <c r="S5620" s="117"/>
    </row>
    <row r="5621" spans="3:19" x14ac:dyDescent="0.25">
      <c r="C5621" s="115"/>
      <c r="R5621" s="116"/>
      <c r="S5621" s="117"/>
    </row>
    <row r="5622" spans="3:19" x14ac:dyDescent="0.25">
      <c r="C5622" s="115"/>
      <c r="R5622" s="116"/>
      <c r="S5622" s="117"/>
    </row>
    <row r="5623" spans="3:19" x14ac:dyDescent="0.25">
      <c r="C5623" s="115"/>
      <c r="R5623" s="116"/>
      <c r="S5623" s="117"/>
    </row>
    <row r="5624" spans="3:19" x14ac:dyDescent="0.25">
      <c r="C5624" s="115"/>
      <c r="R5624" s="116"/>
      <c r="S5624" s="117"/>
    </row>
    <row r="5625" spans="3:19" x14ac:dyDescent="0.25">
      <c r="C5625" s="115"/>
      <c r="R5625" s="116"/>
      <c r="S5625" s="117"/>
    </row>
    <row r="5626" spans="3:19" x14ac:dyDescent="0.25">
      <c r="C5626" s="115"/>
      <c r="R5626" s="116"/>
      <c r="S5626" s="117"/>
    </row>
    <row r="5627" spans="3:19" x14ac:dyDescent="0.25">
      <c r="C5627" s="115"/>
      <c r="R5627" s="116"/>
      <c r="S5627" s="117"/>
    </row>
    <row r="5628" spans="3:19" x14ac:dyDescent="0.25">
      <c r="C5628" s="115"/>
      <c r="R5628" s="116"/>
      <c r="S5628" s="117"/>
    </row>
    <row r="5629" spans="3:19" x14ac:dyDescent="0.25">
      <c r="C5629" s="115"/>
      <c r="R5629" s="116"/>
      <c r="S5629" s="117"/>
    </row>
    <row r="5630" spans="3:19" x14ac:dyDescent="0.25">
      <c r="C5630" s="115"/>
      <c r="R5630" s="116"/>
      <c r="S5630" s="117"/>
    </row>
    <row r="5631" spans="3:19" x14ac:dyDescent="0.25">
      <c r="C5631" s="115"/>
      <c r="R5631" s="116"/>
      <c r="S5631" s="117"/>
    </row>
    <row r="5632" spans="3:19" x14ac:dyDescent="0.25">
      <c r="C5632" s="115"/>
      <c r="R5632" s="116"/>
      <c r="S5632" s="117"/>
    </row>
    <row r="5633" spans="3:19" x14ac:dyDescent="0.25">
      <c r="C5633" s="115"/>
      <c r="R5633" s="116"/>
      <c r="S5633" s="117"/>
    </row>
    <row r="5634" spans="3:19" x14ac:dyDescent="0.25">
      <c r="C5634" s="115"/>
      <c r="R5634" s="116"/>
      <c r="S5634" s="117"/>
    </row>
    <row r="5635" spans="3:19" x14ac:dyDescent="0.25">
      <c r="C5635" s="115"/>
      <c r="R5635" s="116"/>
      <c r="S5635" s="117"/>
    </row>
    <row r="5636" spans="3:19" x14ac:dyDescent="0.25">
      <c r="C5636" s="115"/>
      <c r="R5636" s="116"/>
      <c r="S5636" s="117"/>
    </row>
    <row r="5637" spans="3:19" x14ac:dyDescent="0.25">
      <c r="C5637" s="115"/>
      <c r="R5637" s="116"/>
      <c r="S5637" s="117"/>
    </row>
    <row r="5638" spans="3:19" x14ac:dyDescent="0.25">
      <c r="C5638" s="115"/>
      <c r="R5638" s="116"/>
      <c r="S5638" s="117"/>
    </row>
    <row r="5639" spans="3:19" x14ac:dyDescent="0.25">
      <c r="C5639" s="115"/>
      <c r="R5639" s="116"/>
      <c r="S5639" s="117"/>
    </row>
    <row r="5640" spans="3:19" x14ac:dyDescent="0.25">
      <c r="C5640" s="115"/>
      <c r="R5640" s="116"/>
      <c r="S5640" s="117"/>
    </row>
    <row r="5641" spans="3:19" x14ac:dyDescent="0.25">
      <c r="C5641" s="115"/>
      <c r="R5641" s="116"/>
      <c r="S5641" s="117"/>
    </row>
    <row r="5642" spans="3:19" x14ac:dyDescent="0.25">
      <c r="C5642" s="115"/>
      <c r="R5642" s="116"/>
      <c r="S5642" s="117"/>
    </row>
    <row r="5643" spans="3:19" x14ac:dyDescent="0.25">
      <c r="C5643" s="115"/>
      <c r="R5643" s="116"/>
      <c r="S5643" s="117"/>
    </row>
    <row r="5644" spans="3:19" x14ac:dyDescent="0.25">
      <c r="C5644" s="115"/>
      <c r="R5644" s="116"/>
      <c r="S5644" s="117"/>
    </row>
    <row r="5645" spans="3:19" x14ac:dyDescent="0.25">
      <c r="C5645" s="115"/>
      <c r="R5645" s="116"/>
      <c r="S5645" s="117"/>
    </row>
    <row r="5646" spans="3:19" x14ac:dyDescent="0.25">
      <c r="C5646" s="115"/>
      <c r="R5646" s="116"/>
      <c r="S5646" s="117"/>
    </row>
    <row r="5647" spans="3:19" x14ac:dyDescent="0.25">
      <c r="C5647" s="115"/>
      <c r="R5647" s="116"/>
      <c r="S5647" s="117"/>
    </row>
    <row r="5648" spans="3:19" x14ac:dyDescent="0.25">
      <c r="C5648" s="115"/>
      <c r="R5648" s="116"/>
      <c r="S5648" s="117"/>
    </row>
    <row r="5649" spans="3:19" x14ac:dyDescent="0.25">
      <c r="C5649" s="115"/>
      <c r="R5649" s="116"/>
      <c r="S5649" s="117"/>
    </row>
    <row r="5650" spans="3:19" x14ac:dyDescent="0.25">
      <c r="C5650" s="115"/>
      <c r="R5650" s="116"/>
      <c r="S5650" s="117"/>
    </row>
    <row r="5651" spans="3:19" x14ac:dyDescent="0.25">
      <c r="C5651" s="115"/>
      <c r="R5651" s="116"/>
      <c r="S5651" s="117"/>
    </row>
    <row r="5652" spans="3:19" x14ac:dyDescent="0.25">
      <c r="C5652" s="115"/>
      <c r="R5652" s="116"/>
      <c r="S5652" s="117"/>
    </row>
    <row r="5653" spans="3:19" x14ac:dyDescent="0.25">
      <c r="C5653" s="115"/>
      <c r="R5653" s="116"/>
      <c r="S5653" s="117"/>
    </row>
    <row r="5654" spans="3:19" x14ac:dyDescent="0.25">
      <c r="C5654" s="115"/>
      <c r="R5654" s="116"/>
      <c r="S5654" s="117"/>
    </row>
    <row r="5655" spans="3:19" x14ac:dyDescent="0.25">
      <c r="C5655" s="115"/>
      <c r="R5655" s="116"/>
      <c r="S5655" s="117"/>
    </row>
    <row r="5656" spans="3:19" x14ac:dyDescent="0.25">
      <c r="C5656" s="115"/>
      <c r="R5656" s="116"/>
      <c r="S5656" s="117"/>
    </row>
    <row r="5657" spans="3:19" x14ac:dyDescent="0.25">
      <c r="C5657" s="115"/>
      <c r="R5657" s="116"/>
      <c r="S5657" s="117"/>
    </row>
    <row r="5658" spans="3:19" x14ac:dyDescent="0.25">
      <c r="C5658" s="115"/>
      <c r="R5658" s="116"/>
      <c r="S5658" s="117"/>
    </row>
    <row r="5659" spans="3:19" x14ac:dyDescent="0.25">
      <c r="C5659" s="115"/>
      <c r="R5659" s="116"/>
      <c r="S5659" s="117"/>
    </row>
    <row r="5660" spans="3:19" x14ac:dyDescent="0.25">
      <c r="C5660" s="115"/>
      <c r="R5660" s="116"/>
      <c r="S5660" s="117"/>
    </row>
    <row r="5661" spans="3:19" x14ac:dyDescent="0.25">
      <c r="C5661" s="115"/>
      <c r="R5661" s="116"/>
      <c r="S5661" s="117"/>
    </row>
    <row r="5662" spans="3:19" x14ac:dyDescent="0.25">
      <c r="C5662" s="115"/>
      <c r="R5662" s="116"/>
      <c r="S5662" s="117"/>
    </row>
    <row r="5663" spans="3:19" x14ac:dyDescent="0.25">
      <c r="C5663" s="115"/>
      <c r="R5663" s="116"/>
      <c r="S5663" s="117"/>
    </row>
    <row r="5664" spans="3:19" x14ac:dyDescent="0.25">
      <c r="C5664" s="115"/>
      <c r="R5664" s="116"/>
      <c r="S5664" s="117"/>
    </row>
    <row r="5665" spans="3:19" x14ac:dyDescent="0.25">
      <c r="C5665" s="115"/>
      <c r="R5665" s="116"/>
      <c r="S5665" s="117"/>
    </row>
    <row r="5666" spans="3:19" x14ac:dyDescent="0.25">
      <c r="C5666" s="115"/>
      <c r="R5666" s="116"/>
      <c r="S5666" s="117"/>
    </row>
    <row r="5667" spans="3:19" x14ac:dyDescent="0.25">
      <c r="C5667" s="115"/>
      <c r="R5667" s="116"/>
      <c r="S5667" s="117"/>
    </row>
    <row r="5668" spans="3:19" x14ac:dyDescent="0.25">
      <c r="C5668" s="115"/>
      <c r="R5668" s="116"/>
      <c r="S5668" s="117"/>
    </row>
    <row r="5669" spans="3:19" x14ac:dyDescent="0.25">
      <c r="C5669" s="115"/>
      <c r="R5669" s="116"/>
      <c r="S5669" s="117"/>
    </row>
    <row r="5670" spans="3:19" x14ac:dyDescent="0.25">
      <c r="C5670" s="115"/>
      <c r="R5670" s="116"/>
      <c r="S5670" s="117"/>
    </row>
    <row r="5671" spans="3:19" x14ac:dyDescent="0.25">
      <c r="C5671" s="115"/>
      <c r="R5671" s="116"/>
      <c r="S5671" s="117"/>
    </row>
    <row r="5672" spans="3:19" x14ac:dyDescent="0.25">
      <c r="C5672" s="115"/>
      <c r="R5672" s="116"/>
      <c r="S5672" s="117"/>
    </row>
    <row r="5673" spans="3:19" x14ac:dyDescent="0.25">
      <c r="C5673" s="115"/>
      <c r="R5673" s="116"/>
      <c r="S5673" s="117"/>
    </row>
    <row r="5674" spans="3:19" x14ac:dyDescent="0.25">
      <c r="C5674" s="115"/>
      <c r="R5674" s="116"/>
      <c r="S5674" s="117"/>
    </row>
    <row r="5675" spans="3:19" x14ac:dyDescent="0.25">
      <c r="C5675" s="115"/>
      <c r="R5675" s="116"/>
      <c r="S5675" s="117"/>
    </row>
    <row r="5676" spans="3:19" x14ac:dyDescent="0.25">
      <c r="C5676" s="115"/>
      <c r="R5676" s="116"/>
      <c r="S5676" s="117"/>
    </row>
    <row r="5677" spans="3:19" x14ac:dyDescent="0.25">
      <c r="C5677" s="115"/>
      <c r="R5677" s="116"/>
      <c r="S5677" s="117"/>
    </row>
    <row r="5678" spans="3:19" x14ac:dyDescent="0.25">
      <c r="C5678" s="115"/>
      <c r="R5678" s="116"/>
      <c r="S5678" s="117"/>
    </row>
    <row r="5679" spans="3:19" x14ac:dyDescent="0.25">
      <c r="C5679" s="115"/>
      <c r="R5679" s="116"/>
      <c r="S5679" s="117"/>
    </row>
    <row r="5680" spans="3:19" x14ac:dyDescent="0.25">
      <c r="C5680" s="115"/>
      <c r="R5680" s="116"/>
      <c r="S5680" s="117"/>
    </row>
    <row r="5681" spans="3:19" x14ac:dyDescent="0.25">
      <c r="C5681" s="115"/>
      <c r="R5681" s="116"/>
      <c r="S5681" s="117"/>
    </row>
    <row r="5682" spans="3:19" x14ac:dyDescent="0.25">
      <c r="C5682" s="115"/>
      <c r="R5682" s="116"/>
      <c r="S5682" s="117"/>
    </row>
    <row r="5683" spans="3:19" x14ac:dyDescent="0.25">
      <c r="C5683" s="115"/>
      <c r="R5683" s="116"/>
      <c r="S5683" s="117"/>
    </row>
    <row r="5684" spans="3:19" x14ac:dyDescent="0.25">
      <c r="C5684" s="115"/>
      <c r="R5684" s="116"/>
      <c r="S5684" s="117"/>
    </row>
    <row r="5685" spans="3:19" x14ac:dyDescent="0.25">
      <c r="C5685" s="115"/>
      <c r="R5685" s="116"/>
      <c r="S5685" s="117"/>
    </row>
    <row r="5686" spans="3:19" x14ac:dyDescent="0.25">
      <c r="C5686" s="115"/>
      <c r="R5686" s="116"/>
      <c r="S5686" s="117"/>
    </row>
    <row r="5687" spans="3:19" x14ac:dyDescent="0.25">
      <c r="C5687" s="115"/>
      <c r="R5687" s="116"/>
      <c r="S5687" s="117"/>
    </row>
    <row r="5688" spans="3:19" x14ac:dyDescent="0.25">
      <c r="C5688" s="115"/>
      <c r="R5688" s="116"/>
      <c r="S5688" s="117"/>
    </row>
    <row r="5689" spans="3:19" x14ac:dyDescent="0.25">
      <c r="C5689" s="115"/>
      <c r="R5689" s="116"/>
      <c r="S5689" s="117"/>
    </row>
    <row r="5690" spans="3:19" x14ac:dyDescent="0.25">
      <c r="C5690" s="115"/>
      <c r="R5690" s="116"/>
      <c r="S5690" s="117"/>
    </row>
    <row r="5691" spans="3:19" x14ac:dyDescent="0.25">
      <c r="C5691" s="115"/>
      <c r="R5691" s="116"/>
      <c r="S5691" s="117"/>
    </row>
    <row r="5692" spans="3:19" x14ac:dyDescent="0.25">
      <c r="C5692" s="115"/>
      <c r="R5692" s="116"/>
      <c r="S5692" s="117"/>
    </row>
    <row r="5693" spans="3:19" x14ac:dyDescent="0.25">
      <c r="C5693" s="115"/>
      <c r="R5693" s="116"/>
      <c r="S5693" s="117"/>
    </row>
    <row r="5694" spans="3:19" x14ac:dyDescent="0.25">
      <c r="C5694" s="115"/>
      <c r="R5694" s="116"/>
      <c r="S5694" s="117"/>
    </row>
    <row r="5695" spans="3:19" x14ac:dyDescent="0.25">
      <c r="C5695" s="115"/>
      <c r="R5695" s="116"/>
      <c r="S5695" s="117"/>
    </row>
    <row r="5696" spans="3:19" x14ac:dyDescent="0.25">
      <c r="C5696" s="115"/>
      <c r="R5696" s="116"/>
      <c r="S5696" s="117"/>
    </row>
    <row r="5697" spans="3:19" x14ac:dyDescent="0.25">
      <c r="C5697" s="115"/>
      <c r="R5697" s="116"/>
      <c r="S5697" s="117"/>
    </row>
    <row r="5698" spans="3:19" x14ac:dyDescent="0.25">
      <c r="C5698" s="115"/>
      <c r="R5698" s="116"/>
      <c r="S5698" s="117"/>
    </row>
    <row r="5699" spans="3:19" x14ac:dyDescent="0.25">
      <c r="C5699" s="115"/>
      <c r="R5699" s="116"/>
      <c r="S5699" s="117"/>
    </row>
    <row r="5700" spans="3:19" x14ac:dyDescent="0.25">
      <c r="C5700" s="115"/>
      <c r="R5700" s="116"/>
      <c r="S5700" s="117"/>
    </row>
    <row r="5701" spans="3:19" x14ac:dyDescent="0.25">
      <c r="C5701" s="115"/>
      <c r="R5701" s="116"/>
      <c r="S5701" s="117"/>
    </row>
    <row r="5702" spans="3:19" x14ac:dyDescent="0.25">
      <c r="C5702" s="115"/>
      <c r="R5702" s="116"/>
      <c r="S5702" s="117"/>
    </row>
    <row r="5703" spans="3:19" x14ac:dyDescent="0.25">
      <c r="C5703" s="115"/>
      <c r="R5703" s="116"/>
      <c r="S5703" s="117"/>
    </row>
    <row r="5704" spans="3:19" x14ac:dyDescent="0.25">
      <c r="C5704" s="115"/>
      <c r="R5704" s="116"/>
      <c r="S5704" s="117"/>
    </row>
    <row r="5705" spans="3:19" x14ac:dyDescent="0.25">
      <c r="C5705" s="115"/>
      <c r="R5705" s="116"/>
      <c r="S5705" s="117"/>
    </row>
    <row r="5706" spans="3:19" x14ac:dyDescent="0.25">
      <c r="C5706" s="115"/>
      <c r="R5706" s="116"/>
      <c r="S5706" s="117"/>
    </row>
    <row r="5707" spans="3:19" x14ac:dyDescent="0.25">
      <c r="C5707" s="115"/>
      <c r="R5707" s="116"/>
      <c r="S5707" s="117"/>
    </row>
    <row r="5708" spans="3:19" x14ac:dyDescent="0.25">
      <c r="C5708" s="115"/>
      <c r="R5708" s="116"/>
      <c r="S5708" s="117"/>
    </row>
    <row r="5709" spans="3:19" x14ac:dyDescent="0.25">
      <c r="C5709" s="115"/>
      <c r="R5709" s="116"/>
      <c r="S5709" s="117"/>
    </row>
    <row r="5710" spans="3:19" x14ac:dyDescent="0.25">
      <c r="C5710" s="115"/>
      <c r="R5710" s="116"/>
      <c r="S5710" s="117"/>
    </row>
    <row r="5711" spans="3:19" x14ac:dyDescent="0.25">
      <c r="C5711" s="115"/>
      <c r="R5711" s="116"/>
      <c r="S5711" s="117"/>
    </row>
    <row r="5712" spans="3:19" x14ac:dyDescent="0.25">
      <c r="C5712" s="115"/>
      <c r="R5712" s="116"/>
      <c r="S5712" s="117"/>
    </row>
    <row r="5713" spans="3:19" x14ac:dyDescent="0.25">
      <c r="C5713" s="115"/>
      <c r="R5713" s="116"/>
      <c r="S5713" s="117"/>
    </row>
    <row r="5714" spans="3:19" x14ac:dyDescent="0.25">
      <c r="C5714" s="115"/>
      <c r="R5714" s="116"/>
      <c r="S5714" s="117"/>
    </row>
    <row r="5715" spans="3:19" x14ac:dyDescent="0.25">
      <c r="C5715" s="115"/>
      <c r="R5715" s="116"/>
      <c r="S5715" s="117"/>
    </row>
    <row r="5716" spans="3:19" x14ac:dyDescent="0.25">
      <c r="C5716" s="115"/>
      <c r="R5716" s="116"/>
      <c r="S5716" s="117"/>
    </row>
    <row r="5717" spans="3:19" x14ac:dyDescent="0.25">
      <c r="C5717" s="115"/>
      <c r="R5717" s="116"/>
      <c r="S5717" s="117"/>
    </row>
    <row r="5718" spans="3:19" x14ac:dyDescent="0.25">
      <c r="C5718" s="115"/>
      <c r="R5718" s="116"/>
      <c r="S5718" s="117"/>
    </row>
    <row r="5719" spans="3:19" x14ac:dyDescent="0.25">
      <c r="C5719" s="115"/>
      <c r="R5719" s="116"/>
      <c r="S5719" s="117"/>
    </row>
    <row r="5720" spans="3:19" x14ac:dyDescent="0.25">
      <c r="C5720" s="115"/>
      <c r="R5720" s="116"/>
      <c r="S5720" s="117"/>
    </row>
    <row r="5721" spans="3:19" x14ac:dyDescent="0.25">
      <c r="C5721" s="115"/>
      <c r="R5721" s="116"/>
      <c r="S5721" s="117"/>
    </row>
    <row r="5722" spans="3:19" x14ac:dyDescent="0.25">
      <c r="C5722" s="115"/>
      <c r="R5722" s="116"/>
      <c r="S5722" s="117"/>
    </row>
    <row r="5723" spans="3:19" x14ac:dyDescent="0.25">
      <c r="C5723" s="115"/>
      <c r="R5723" s="116"/>
      <c r="S5723" s="117"/>
    </row>
    <row r="5724" spans="3:19" x14ac:dyDescent="0.25">
      <c r="C5724" s="115"/>
      <c r="R5724" s="116"/>
      <c r="S5724" s="117"/>
    </row>
    <row r="5725" spans="3:19" x14ac:dyDescent="0.25">
      <c r="C5725" s="115"/>
      <c r="R5725" s="116"/>
      <c r="S5725" s="117"/>
    </row>
    <row r="5726" spans="3:19" x14ac:dyDescent="0.25">
      <c r="C5726" s="115"/>
      <c r="R5726" s="116"/>
      <c r="S5726" s="117"/>
    </row>
    <row r="5727" spans="3:19" x14ac:dyDescent="0.25">
      <c r="C5727" s="115"/>
      <c r="R5727" s="116"/>
      <c r="S5727" s="117"/>
    </row>
    <row r="5728" spans="3:19" x14ac:dyDescent="0.25">
      <c r="C5728" s="115"/>
      <c r="R5728" s="116"/>
      <c r="S5728" s="117"/>
    </row>
    <row r="5729" spans="3:19" x14ac:dyDescent="0.25">
      <c r="C5729" s="115"/>
      <c r="R5729" s="116"/>
      <c r="S5729" s="117"/>
    </row>
    <row r="5730" spans="3:19" x14ac:dyDescent="0.25">
      <c r="C5730" s="115"/>
      <c r="R5730" s="116"/>
      <c r="S5730" s="117"/>
    </row>
    <row r="5731" spans="3:19" x14ac:dyDescent="0.25">
      <c r="C5731" s="115"/>
      <c r="R5731" s="116"/>
      <c r="S5731" s="117"/>
    </row>
    <row r="5732" spans="3:19" x14ac:dyDescent="0.25">
      <c r="C5732" s="115"/>
      <c r="R5732" s="116"/>
      <c r="S5732" s="117"/>
    </row>
    <row r="5733" spans="3:19" x14ac:dyDescent="0.25">
      <c r="C5733" s="115"/>
      <c r="R5733" s="116"/>
      <c r="S5733" s="117"/>
    </row>
    <row r="5734" spans="3:19" x14ac:dyDescent="0.25">
      <c r="C5734" s="115"/>
      <c r="R5734" s="116"/>
      <c r="S5734" s="117"/>
    </row>
    <row r="5735" spans="3:19" x14ac:dyDescent="0.25">
      <c r="C5735" s="115"/>
      <c r="R5735" s="116"/>
      <c r="S5735" s="117"/>
    </row>
    <row r="5736" spans="3:19" x14ac:dyDescent="0.25">
      <c r="C5736" s="115"/>
      <c r="R5736" s="116"/>
      <c r="S5736" s="117"/>
    </row>
    <row r="5737" spans="3:19" x14ac:dyDescent="0.25">
      <c r="C5737" s="115"/>
      <c r="R5737" s="116"/>
      <c r="S5737" s="117"/>
    </row>
    <row r="5738" spans="3:19" x14ac:dyDescent="0.25">
      <c r="C5738" s="115"/>
      <c r="R5738" s="116"/>
      <c r="S5738" s="117"/>
    </row>
    <row r="5739" spans="3:19" x14ac:dyDescent="0.25">
      <c r="C5739" s="115"/>
      <c r="R5739" s="116"/>
      <c r="S5739" s="117"/>
    </row>
    <row r="5740" spans="3:19" x14ac:dyDescent="0.25">
      <c r="C5740" s="115"/>
      <c r="R5740" s="116"/>
      <c r="S5740" s="117"/>
    </row>
    <row r="5741" spans="3:19" x14ac:dyDescent="0.25">
      <c r="C5741" s="115"/>
      <c r="R5741" s="116"/>
      <c r="S5741" s="117"/>
    </row>
    <row r="5742" spans="3:19" x14ac:dyDescent="0.25">
      <c r="C5742" s="115"/>
      <c r="R5742" s="116"/>
      <c r="S5742" s="117"/>
    </row>
    <row r="5743" spans="3:19" x14ac:dyDescent="0.25">
      <c r="C5743" s="115"/>
      <c r="R5743" s="116"/>
      <c r="S5743" s="117"/>
    </row>
    <row r="5744" spans="3:19" x14ac:dyDescent="0.25">
      <c r="C5744" s="115"/>
      <c r="R5744" s="116"/>
      <c r="S5744" s="117"/>
    </row>
    <row r="5745" spans="3:19" x14ac:dyDescent="0.25">
      <c r="C5745" s="115"/>
      <c r="R5745" s="116"/>
      <c r="S5745" s="117"/>
    </row>
    <row r="5746" spans="3:19" x14ac:dyDescent="0.25">
      <c r="C5746" s="115"/>
      <c r="R5746" s="116"/>
      <c r="S5746" s="117"/>
    </row>
    <row r="5747" spans="3:19" x14ac:dyDescent="0.25">
      <c r="C5747" s="115"/>
      <c r="R5747" s="116"/>
      <c r="S5747" s="117"/>
    </row>
    <row r="5748" spans="3:19" x14ac:dyDescent="0.25">
      <c r="C5748" s="115"/>
      <c r="R5748" s="116"/>
      <c r="S5748" s="117"/>
    </row>
    <row r="5749" spans="3:19" x14ac:dyDescent="0.25">
      <c r="C5749" s="115"/>
      <c r="R5749" s="116"/>
      <c r="S5749" s="117"/>
    </row>
    <row r="5750" spans="3:19" x14ac:dyDescent="0.25">
      <c r="C5750" s="115"/>
      <c r="R5750" s="116"/>
      <c r="S5750" s="117"/>
    </row>
    <row r="5751" spans="3:19" x14ac:dyDescent="0.25">
      <c r="C5751" s="115"/>
      <c r="R5751" s="116"/>
      <c r="S5751" s="117"/>
    </row>
    <row r="5752" spans="3:19" x14ac:dyDescent="0.25">
      <c r="C5752" s="115"/>
      <c r="R5752" s="116"/>
      <c r="S5752" s="117"/>
    </row>
    <row r="5753" spans="3:19" x14ac:dyDescent="0.25">
      <c r="C5753" s="115"/>
      <c r="R5753" s="116"/>
      <c r="S5753" s="117"/>
    </row>
    <row r="5754" spans="3:19" x14ac:dyDescent="0.25">
      <c r="C5754" s="115"/>
      <c r="R5754" s="116"/>
      <c r="S5754" s="117"/>
    </row>
    <row r="5755" spans="3:19" x14ac:dyDescent="0.25">
      <c r="C5755" s="115"/>
      <c r="R5755" s="116"/>
      <c r="S5755" s="117"/>
    </row>
    <row r="5756" spans="3:19" x14ac:dyDescent="0.25">
      <c r="C5756" s="115"/>
      <c r="R5756" s="116"/>
      <c r="S5756" s="117"/>
    </row>
    <row r="5757" spans="3:19" x14ac:dyDescent="0.25">
      <c r="C5757" s="115"/>
      <c r="R5757" s="116"/>
      <c r="S5757" s="117"/>
    </row>
    <row r="5758" spans="3:19" x14ac:dyDescent="0.25">
      <c r="C5758" s="115"/>
      <c r="R5758" s="116"/>
      <c r="S5758" s="117"/>
    </row>
    <row r="5759" spans="3:19" x14ac:dyDescent="0.25">
      <c r="C5759" s="115"/>
      <c r="R5759" s="116"/>
      <c r="S5759" s="117"/>
    </row>
    <row r="5760" spans="3:19" x14ac:dyDescent="0.25">
      <c r="C5760" s="115"/>
      <c r="R5760" s="116"/>
      <c r="S5760" s="117"/>
    </row>
    <row r="5761" spans="3:19" x14ac:dyDescent="0.25">
      <c r="C5761" s="115"/>
      <c r="R5761" s="116"/>
      <c r="S5761" s="117"/>
    </row>
    <row r="5762" spans="3:19" x14ac:dyDescent="0.25">
      <c r="C5762" s="115"/>
      <c r="R5762" s="116"/>
      <c r="S5762" s="117"/>
    </row>
    <row r="5763" spans="3:19" x14ac:dyDescent="0.25">
      <c r="C5763" s="115"/>
      <c r="R5763" s="116"/>
      <c r="S5763" s="117"/>
    </row>
    <row r="5764" spans="3:19" x14ac:dyDescent="0.25">
      <c r="C5764" s="115"/>
      <c r="R5764" s="116"/>
      <c r="S5764" s="117"/>
    </row>
    <row r="5765" spans="3:19" x14ac:dyDescent="0.25">
      <c r="C5765" s="115"/>
      <c r="R5765" s="116"/>
      <c r="S5765" s="117"/>
    </row>
    <row r="5766" spans="3:19" x14ac:dyDescent="0.25">
      <c r="C5766" s="115"/>
      <c r="R5766" s="116"/>
      <c r="S5766" s="117"/>
    </row>
    <row r="5767" spans="3:19" x14ac:dyDescent="0.25">
      <c r="C5767" s="115"/>
      <c r="R5767" s="116"/>
      <c r="S5767" s="117"/>
    </row>
    <row r="5768" spans="3:19" x14ac:dyDescent="0.25">
      <c r="C5768" s="115"/>
      <c r="R5768" s="116"/>
      <c r="S5768" s="117"/>
    </row>
    <row r="5769" spans="3:19" x14ac:dyDescent="0.25">
      <c r="C5769" s="115"/>
      <c r="R5769" s="116"/>
      <c r="S5769" s="117"/>
    </row>
    <row r="5770" spans="3:19" x14ac:dyDescent="0.25">
      <c r="C5770" s="115"/>
      <c r="R5770" s="116"/>
      <c r="S5770" s="117"/>
    </row>
    <row r="5771" spans="3:19" x14ac:dyDescent="0.25">
      <c r="C5771" s="115"/>
      <c r="R5771" s="116"/>
      <c r="S5771" s="117"/>
    </row>
    <row r="5772" spans="3:19" x14ac:dyDescent="0.25">
      <c r="C5772" s="115"/>
      <c r="R5772" s="116"/>
      <c r="S5772" s="117"/>
    </row>
    <row r="5773" spans="3:19" x14ac:dyDescent="0.25">
      <c r="C5773" s="115"/>
      <c r="R5773" s="116"/>
      <c r="S5773" s="117"/>
    </row>
    <row r="5774" spans="3:19" x14ac:dyDescent="0.25">
      <c r="C5774" s="115"/>
      <c r="R5774" s="116"/>
      <c r="S5774" s="117"/>
    </row>
    <row r="5775" spans="3:19" x14ac:dyDescent="0.25">
      <c r="C5775" s="115"/>
      <c r="R5775" s="116"/>
      <c r="S5775" s="117"/>
    </row>
    <row r="5776" spans="3:19" x14ac:dyDescent="0.25">
      <c r="C5776" s="115"/>
      <c r="R5776" s="116"/>
      <c r="S5776" s="117"/>
    </row>
    <row r="5777" spans="3:19" x14ac:dyDescent="0.25">
      <c r="C5777" s="115"/>
      <c r="R5777" s="116"/>
      <c r="S5777" s="117"/>
    </row>
    <row r="5778" spans="3:19" x14ac:dyDescent="0.25">
      <c r="C5778" s="115"/>
      <c r="R5778" s="116"/>
      <c r="S5778" s="117"/>
    </row>
    <row r="5779" spans="3:19" x14ac:dyDescent="0.25">
      <c r="C5779" s="115"/>
      <c r="R5779" s="116"/>
      <c r="S5779" s="117"/>
    </row>
    <row r="5780" spans="3:19" x14ac:dyDescent="0.25">
      <c r="C5780" s="115"/>
      <c r="R5780" s="116"/>
      <c r="S5780" s="117"/>
    </row>
    <row r="5781" spans="3:19" x14ac:dyDescent="0.25">
      <c r="C5781" s="115"/>
      <c r="R5781" s="116"/>
      <c r="S5781" s="117"/>
    </row>
    <row r="5782" spans="3:19" x14ac:dyDescent="0.25">
      <c r="C5782" s="115"/>
      <c r="R5782" s="116"/>
      <c r="S5782" s="117"/>
    </row>
    <row r="5783" spans="3:19" x14ac:dyDescent="0.25">
      <c r="C5783" s="115"/>
      <c r="R5783" s="116"/>
      <c r="S5783" s="117"/>
    </row>
    <row r="5784" spans="3:19" x14ac:dyDescent="0.25">
      <c r="C5784" s="115"/>
      <c r="R5784" s="116"/>
      <c r="S5784" s="117"/>
    </row>
    <row r="5785" spans="3:19" x14ac:dyDescent="0.25">
      <c r="C5785" s="115"/>
      <c r="R5785" s="116"/>
      <c r="S5785" s="117"/>
    </row>
    <row r="5786" spans="3:19" x14ac:dyDescent="0.25">
      <c r="C5786" s="115"/>
      <c r="R5786" s="116"/>
      <c r="S5786" s="117"/>
    </row>
    <row r="5787" spans="3:19" x14ac:dyDescent="0.25">
      <c r="C5787" s="115"/>
      <c r="R5787" s="116"/>
      <c r="S5787" s="117"/>
    </row>
    <row r="5788" spans="3:19" x14ac:dyDescent="0.25">
      <c r="C5788" s="115"/>
      <c r="R5788" s="116"/>
      <c r="S5788" s="117"/>
    </row>
    <row r="5789" spans="3:19" x14ac:dyDescent="0.25">
      <c r="C5789" s="115"/>
      <c r="R5789" s="116"/>
      <c r="S5789" s="117"/>
    </row>
    <row r="5790" spans="3:19" x14ac:dyDescent="0.25">
      <c r="C5790" s="115"/>
      <c r="R5790" s="116"/>
      <c r="S5790" s="117"/>
    </row>
    <row r="5791" spans="3:19" x14ac:dyDescent="0.25">
      <c r="C5791" s="115"/>
      <c r="R5791" s="116"/>
      <c r="S5791" s="117"/>
    </row>
    <row r="5792" spans="3:19" x14ac:dyDescent="0.25">
      <c r="C5792" s="115"/>
      <c r="R5792" s="116"/>
      <c r="S5792" s="117"/>
    </row>
    <row r="5793" spans="3:19" x14ac:dyDescent="0.25">
      <c r="C5793" s="115"/>
      <c r="R5793" s="116"/>
      <c r="S5793" s="117"/>
    </row>
    <row r="5794" spans="3:19" x14ac:dyDescent="0.25">
      <c r="C5794" s="115"/>
      <c r="R5794" s="116"/>
      <c r="S5794" s="117"/>
    </row>
    <row r="5795" spans="3:19" x14ac:dyDescent="0.25">
      <c r="C5795" s="115"/>
      <c r="R5795" s="116"/>
      <c r="S5795" s="117"/>
    </row>
    <row r="5796" spans="3:19" x14ac:dyDescent="0.25">
      <c r="C5796" s="115"/>
      <c r="R5796" s="116"/>
      <c r="S5796" s="117"/>
    </row>
    <row r="5797" spans="3:19" x14ac:dyDescent="0.25">
      <c r="C5797" s="115"/>
      <c r="R5797" s="116"/>
      <c r="S5797" s="117"/>
    </row>
    <row r="5798" spans="3:19" x14ac:dyDescent="0.25">
      <c r="C5798" s="115"/>
      <c r="R5798" s="116"/>
      <c r="S5798" s="117"/>
    </row>
    <row r="5799" spans="3:19" x14ac:dyDescent="0.25">
      <c r="C5799" s="115"/>
      <c r="R5799" s="116"/>
      <c r="S5799" s="117"/>
    </row>
    <row r="5800" spans="3:19" x14ac:dyDescent="0.25">
      <c r="C5800" s="115"/>
      <c r="R5800" s="116"/>
      <c r="S5800" s="117"/>
    </row>
    <row r="5801" spans="3:19" x14ac:dyDescent="0.25">
      <c r="C5801" s="115"/>
      <c r="R5801" s="116"/>
      <c r="S5801" s="117"/>
    </row>
    <row r="5802" spans="3:19" x14ac:dyDescent="0.25">
      <c r="C5802" s="115"/>
      <c r="R5802" s="116"/>
      <c r="S5802" s="117"/>
    </row>
    <row r="5803" spans="3:19" x14ac:dyDescent="0.25">
      <c r="C5803" s="115"/>
      <c r="R5803" s="116"/>
      <c r="S5803" s="117"/>
    </row>
    <row r="5804" spans="3:19" x14ac:dyDescent="0.25">
      <c r="C5804" s="115"/>
      <c r="R5804" s="116"/>
      <c r="S5804" s="117"/>
    </row>
    <row r="5805" spans="3:19" x14ac:dyDescent="0.25">
      <c r="C5805" s="115"/>
      <c r="R5805" s="116"/>
      <c r="S5805" s="117"/>
    </row>
    <row r="5806" spans="3:19" x14ac:dyDescent="0.25">
      <c r="C5806" s="115"/>
      <c r="R5806" s="116"/>
      <c r="S5806" s="117"/>
    </row>
    <row r="5807" spans="3:19" x14ac:dyDescent="0.25">
      <c r="C5807" s="115"/>
      <c r="R5807" s="116"/>
      <c r="S5807" s="117"/>
    </row>
    <row r="5808" spans="3:19" x14ac:dyDescent="0.25">
      <c r="C5808" s="115"/>
      <c r="R5808" s="116"/>
      <c r="S5808" s="117"/>
    </row>
    <row r="5809" spans="3:19" x14ac:dyDescent="0.25">
      <c r="C5809" s="115"/>
      <c r="R5809" s="116"/>
      <c r="S5809" s="117"/>
    </row>
    <row r="5810" spans="3:19" x14ac:dyDescent="0.25">
      <c r="C5810" s="115"/>
      <c r="R5810" s="116"/>
      <c r="S5810" s="117"/>
    </row>
    <row r="5811" spans="3:19" x14ac:dyDescent="0.25">
      <c r="C5811" s="115"/>
      <c r="R5811" s="116"/>
      <c r="S5811" s="117"/>
    </row>
    <row r="5812" spans="3:19" x14ac:dyDescent="0.25">
      <c r="C5812" s="115"/>
      <c r="R5812" s="116"/>
      <c r="S5812" s="117"/>
    </row>
    <row r="5813" spans="3:19" x14ac:dyDescent="0.25">
      <c r="C5813" s="115">
        <v>0</v>
      </c>
      <c r="R5813" s="116"/>
      <c r="S5813" s="117"/>
    </row>
    <row r="5814" spans="3:19" x14ac:dyDescent="0.25">
      <c r="C5814" s="115"/>
      <c r="R5814" s="116"/>
      <c r="S5814" s="117"/>
    </row>
    <row r="5815" spans="3:19" x14ac:dyDescent="0.25">
      <c r="C5815" s="115"/>
      <c r="R5815" s="116"/>
      <c r="S5815" s="117"/>
    </row>
    <row r="5816" spans="3:19" x14ac:dyDescent="0.25">
      <c r="C5816" s="115"/>
      <c r="R5816" s="116"/>
      <c r="S5816" s="117"/>
    </row>
    <row r="5817" spans="3:19" x14ac:dyDescent="0.25">
      <c r="C5817" s="115"/>
      <c r="R5817" s="116"/>
      <c r="S5817" s="117"/>
    </row>
    <row r="5818" spans="3:19" x14ac:dyDescent="0.25">
      <c r="C5818" s="115"/>
      <c r="R5818" s="116"/>
      <c r="S5818" s="117"/>
    </row>
    <row r="5819" spans="3:19" x14ac:dyDescent="0.25">
      <c r="C5819" s="115"/>
      <c r="R5819" s="116"/>
      <c r="S5819" s="117"/>
    </row>
    <row r="5820" spans="3:19" x14ac:dyDescent="0.25">
      <c r="C5820" s="115"/>
      <c r="R5820" s="116"/>
      <c r="S5820" s="117"/>
    </row>
    <row r="5821" spans="3:19" x14ac:dyDescent="0.25">
      <c r="C5821" s="115"/>
      <c r="R5821" s="116"/>
      <c r="S5821" s="117"/>
    </row>
    <row r="5822" spans="3:19" x14ac:dyDescent="0.25">
      <c r="C5822" s="115"/>
      <c r="R5822" s="116"/>
      <c r="S5822" s="117"/>
    </row>
    <row r="5823" spans="3:19" x14ac:dyDescent="0.25">
      <c r="C5823" s="115"/>
      <c r="R5823" s="116"/>
      <c r="S5823" s="117"/>
    </row>
    <row r="5824" spans="3:19" x14ac:dyDescent="0.25">
      <c r="C5824" s="115"/>
      <c r="R5824" s="116"/>
      <c r="S5824" s="117"/>
    </row>
    <row r="5825" spans="3:19" x14ac:dyDescent="0.25">
      <c r="C5825" s="115"/>
      <c r="R5825" s="116"/>
      <c r="S5825" s="117"/>
    </row>
    <row r="5826" spans="3:19" x14ac:dyDescent="0.25">
      <c r="C5826" s="115"/>
      <c r="R5826" s="116"/>
      <c r="S5826" s="117"/>
    </row>
    <row r="5827" spans="3:19" x14ac:dyDescent="0.25">
      <c r="C5827" s="115"/>
      <c r="R5827" s="116"/>
      <c r="S5827" s="117"/>
    </row>
    <row r="5828" spans="3:19" x14ac:dyDescent="0.25">
      <c r="C5828" s="115"/>
      <c r="R5828" s="116"/>
      <c r="S5828" s="117"/>
    </row>
    <row r="5829" spans="3:19" x14ac:dyDescent="0.25">
      <c r="C5829" s="115"/>
      <c r="R5829" s="116"/>
      <c r="S5829" s="117"/>
    </row>
    <row r="5830" spans="3:19" x14ac:dyDescent="0.25">
      <c r="C5830" s="115"/>
      <c r="R5830" s="116"/>
      <c r="S5830" s="117"/>
    </row>
    <row r="5831" spans="3:19" x14ac:dyDescent="0.25">
      <c r="C5831" s="115"/>
      <c r="R5831" s="116"/>
      <c r="S5831" s="117"/>
    </row>
    <row r="5832" spans="3:19" x14ac:dyDescent="0.25">
      <c r="C5832" s="115"/>
      <c r="R5832" s="116"/>
      <c r="S5832" s="117"/>
    </row>
    <row r="5833" spans="3:19" x14ac:dyDescent="0.25">
      <c r="C5833" s="115"/>
      <c r="R5833" s="116"/>
      <c r="S5833" s="117"/>
    </row>
    <row r="5834" spans="3:19" x14ac:dyDescent="0.25">
      <c r="C5834" s="115"/>
      <c r="R5834" s="116"/>
      <c r="S5834" s="117"/>
    </row>
    <row r="5835" spans="3:19" x14ac:dyDescent="0.25">
      <c r="C5835" s="115"/>
      <c r="R5835" s="116"/>
      <c r="S5835" s="117"/>
    </row>
    <row r="5836" spans="3:19" x14ac:dyDescent="0.25">
      <c r="C5836" s="115"/>
      <c r="R5836" s="116"/>
      <c r="S5836" s="117"/>
    </row>
    <row r="5837" spans="3:19" x14ac:dyDescent="0.25">
      <c r="C5837" s="115"/>
      <c r="R5837" s="116"/>
      <c r="S5837" s="117"/>
    </row>
    <row r="5838" spans="3:19" x14ac:dyDescent="0.25">
      <c r="C5838" s="115"/>
      <c r="R5838" s="116"/>
      <c r="S5838" s="117"/>
    </row>
    <row r="5839" spans="3:19" x14ac:dyDescent="0.25">
      <c r="C5839" s="115"/>
      <c r="R5839" s="116"/>
      <c r="S5839" s="117"/>
    </row>
    <row r="5840" spans="3:19" x14ac:dyDescent="0.25">
      <c r="C5840" s="115"/>
      <c r="R5840" s="116"/>
      <c r="S5840" s="117"/>
    </row>
    <row r="5841" spans="3:19" x14ac:dyDescent="0.25">
      <c r="C5841" s="115"/>
      <c r="R5841" s="116"/>
      <c r="S5841" s="117"/>
    </row>
    <row r="5842" spans="3:19" x14ac:dyDescent="0.25">
      <c r="C5842" s="115"/>
      <c r="R5842" s="116"/>
      <c r="S5842" s="117"/>
    </row>
    <row r="5843" spans="3:19" x14ac:dyDescent="0.25">
      <c r="C5843" s="115"/>
      <c r="R5843" s="116"/>
      <c r="S5843" s="117"/>
    </row>
    <row r="5844" spans="3:19" x14ac:dyDescent="0.25">
      <c r="C5844" s="115"/>
      <c r="R5844" s="116"/>
      <c r="S5844" s="117"/>
    </row>
    <row r="5845" spans="3:19" x14ac:dyDescent="0.25">
      <c r="C5845" s="115"/>
      <c r="R5845" s="116"/>
      <c r="S5845" s="117"/>
    </row>
    <row r="5846" spans="3:19" x14ac:dyDescent="0.25">
      <c r="C5846" s="115"/>
      <c r="R5846" s="116"/>
      <c r="S5846" s="117"/>
    </row>
    <row r="5847" spans="3:19" x14ac:dyDescent="0.25">
      <c r="C5847" s="115"/>
      <c r="R5847" s="116"/>
      <c r="S5847" s="117"/>
    </row>
    <row r="5848" spans="3:19" x14ac:dyDescent="0.25">
      <c r="C5848" s="115"/>
      <c r="R5848" s="116"/>
      <c r="S5848" s="117"/>
    </row>
    <row r="5849" spans="3:19" x14ac:dyDescent="0.25">
      <c r="C5849" s="115"/>
      <c r="R5849" s="116"/>
      <c r="S5849" s="117"/>
    </row>
    <row r="5850" spans="3:19" x14ac:dyDescent="0.25">
      <c r="C5850" s="115"/>
      <c r="R5850" s="116"/>
      <c r="S5850" s="117"/>
    </row>
    <row r="5851" spans="3:19" x14ac:dyDescent="0.25">
      <c r="C5851" s="115"/>
      <c r="R5851" s="116"/>
      <c r="S5851" s="117"/>
    </row>
    <row r="5852" spans="3:19" x14ac:dyDescent="0.25">
      <c r="C5852" s="115"/>
      <c r="R5852" s="116"/>
      <c r="S5852" s="117"/>
    </row>
    <row r="5853" spans="3:19" x14ac:dyDescent="0.25">
      <c r="C5853" s="115"/>
      <c r="R5853" s="116"/>
      <c r="S5853" s="117"/>
    </row>
    <row r="5854" spans="3:19" x14ac:dyDescent="0.25">
      <c r="C5854" s="115"/>
      <c r="R5854" s="116"/>
      <c r="S5854" s="117"/>
    </row>
    <row r="5855" spans="3:19" x14ac:dyDescent="0.25">
      <c r="C5855" s="115"/>
      <c r="R5855" s="116"/>
      <c r="S5855" s="117"/>
    </row>
    <row r="5856" spans="3:19" x14ac:dyDescent="0.25">
      <c r="C5856" s="115"/>
      <c r="R5856" s="116"/>
      <c r="S5856" s="117"/>
    </row>
    <row r="5857" spans="3:19" x14ac:dyDescent="0.25">
      <c r="C5857" s="115"/>
      <c r="R5857" s="116"/>
      <c r="S5857" s="117"/>
    </row>
    <row r="5858" spans="3:19" x14ac:dyDescent="0.25">
      <c r="C5858" s="115"/>
      <c r="R5858" s="116"/>
      <c r="S5858" s="117"/>
    </row>
    <row r="5859" spans="3:19" x14ac:dyDescent="0.25">
      <c r="C5859" s="115"/>
      <c r="R5859" s="116"/>
      <c r="S5859" s="117"/>
    </row>
    <row r="5860" spans="3:19" x14ac:dyDescent="0.25">
      <c r="C5860" s="115"/>
      <c r="R5860" s="116"/>
      <c r="S5860" s="117"/>
    </row>
    <row r="5861" spans="3:19" x14ac:dyDescent="0.25">
      <c r="C5861" s="115"/>
      <c r="R5861" s="116"/>
      <c r="S5861" s="117"/>
    </row>
    <row r="5862" spans="3:19" x14ac:dyDescent="0.25">
      <c r="C5862" s="115"/>
      <c r="R5862" s="116"/>
      <c r="S5862" s="117"/>
    </row>
    <row r="5863" spans="3:19" x14ac:dyDescent="0.25">
      <c r="C5863" s="115"/>
      <c r="R5863" s="116"/>
      <c r="S5863" s="117"/>
    </row>
    <row r="5864" spans="3:19" x14ac:dyDescent="0.25">
      <c r="C5864" s="115"/>
      <c r="R5864" s="116"/>
      <c r="S5864" s="117"/>
    </row>
    <row r="5865" spans="3:19" x14ac:dyDescent="0.25">
      <c r="C5865" s="115"/>
      <c r="R5865" s="116"/>
      <c r="S5865" s="117"/>
    </row>
    <row r="5866" spans="3:19" x14ac:dyDescent="0.25">
      <c r="C5866" s="115"/>
      <c r="R5866" s="116"/>
      <c r="S5866" s="117"/>
    </row>
    <row r="5867" spans="3:19" x14ac:dyDescent="0.25">
      <c r="C5867" s="115"/>
      <c r="R5867" s="116"/>
      <c r="S5867" s="117"/>
    </row>
    <row r="5868" spans="3:19" x14ac:dyDescent="0.25">
      <c r="C5868" s="115"/>
      <c r="R5868" s="116"/>
      <c r="S5868" s="117"/>
    </row>
    <row r="5869" spans="3:19" x14ac:dyDescent="0.25">
      <c r="C5869" s="115"/>
      <c r="R5869" s="116"/>
      <c r="S5869" s="117"/>
    </row>
    <row r="5870" spans="3:19" x14ac:dyDescent="0.25">
      <c r="C5870" s="115"/>
      <c r="R5870" s="116"/>
      <c r="S5870" s="117"/>
    </row>
    <row r="5871" spans="3:19" x14ac:dyDescent="0.25">
      <c r="C5871" s="115"/>
      <c r="R5871" s="116"/>
      <c r="S5871" s="117"/>
    </row>
    <row r="5872" spans="3:19" x14ac:dyDescent="0.25">
      <c r="C5872" s="115"/>
      <c r="R5872" s="116"/>
      <c r="S5872" s="117"/>
    </row>
    <row r="5873" spans="3:19" x14ac:dyDescent="0.25">
      <c r="C5873" s="115"/>
      <c r="R5873" s="116"/>
      <c r="S5873" s="117"/>
    </row>
    <row r="5874" spans="3:19" x14ac:dyDescent="0.25">
      <c r="C5874" s="115"/>
      <c r="R5874" s="116"/>
      <c r="S5874" s="117"/>
    </row>
    <row r="5875" spans="3:19" x14ac:dyDescent="0.25">
      <c r="C5875" s="115"/>
      <c r="R5875" s="116"/>
      <c r="S5875" s="117"/>
    </row>
    <row r="5876" spans="3:19" x14ac:dyDescent="0.25">
      <c r="C5876" s="115"/>
      <c r="R5876" s="116"/>
      <c r="S5876" s="117"/>
    </row>
    <row r="5877" spans="3:19" x14ac:dyDescent="0.25">
      <c r="C5877" s="115"/>
      <c r="R5877" s="116"/>
      <c r="S5877" s="117"/>
    </row>
    <row r="5878" spans="3:19" x14ac:dyDescent="0.25">
      <c r="C5878" s="115"/>
      <c r="R5878" s="116"/>
      <c r="S5878" s="117"/>
    </row>
    <row r="5879" spans="3:19" x14ac:dyDescent="0.25">
      <c r="C5879" s="115"/>
      <c r="R5879" s="116"/>
      <c r="S5879" s="117"/>
    </row>
    <row r="5880" spans="3:19" x14ac:dyDescent="0.25">
      <c r="C5880" s="115"/>
      <c r="R5880" s="116"/>
      <c r="S5880" s="117"/>
    </row>
    <row r="5881" spans="3:19" x14ac:dyDescent="0.25">
      <c r="C5881" s="115"/>
      <c r="R5881" s="116"/>
      <c r="S5881" s="117"/>
    </row>
    <row r="5882" spans="3:19" x14ac:dyDescent="0.25">
      <c r="C5882" s="115"/>
      <c r="R5882" s="116"/>
      <c r="S5882" s="117"/>
    </row>
    <row r="5883" spans="3:19" x14ac:dyDescent="0.25">
      <c r="C5883" s="115"/>
      <c r="R5883" s="116"/>
      <c r="S5883" s="117"/>
    </row>
    <row r="5884" spans="3:19" x14ac:dyDescent="0.25">
      <c r="C5884" s="115"/>
      <c r="R5884" s="116"/>
      <c r="S5884" s="117"/>
    </row>
    <row r="5885" spans="3:19" x14ac:dyDescent="0.25">
      <c r="C5885" s="115"/>
      <c r="R5885" s="116"/>
      <c r="S5885" s="117"/>
    </row>
    <row r="5886" spans="3:19" x14ac:dyDescent="0.25">
      <c r="C5886" s="115"/>
      <c r="R5886" s="116"/>
      <c r="S5886" s="117"/>
    </row>
    <row r="5887" spans="3:19" x14ac:dyDescent="0.25">
      <c r="C5887" s="115"/>
      <c r="R5887" s="116"/>
      <c r="S5887" s="117"/>
    </row>
    <row r="5888" spans="3:19" x14ac:dyDescent="0.25">
      <c r="C5888" s="115"/>
      <c r="R5888" s="116"/>
      <c r="S5888" s="117"/>
    </row>
    <row r="5889" spans="3:19" x14ac:dyDescent="0.25">
      <c r="C5889" s="115"/>
      <c r="R5889" s="116"/>
      <c r="S5889" s="117"/>
    </row>
    <row r="5890" spans="3:19" x14ac:dyDescent="0.25">
      <c r="C5890" s="115"/>
      <c r="R5890" s="116"/>
      <c r="S5890" s="117"/>
    </row>
    <row r="5891" spans="3:19" x14ac:dyDescent="0.25">
      <c r="C5891" s="115"/>
      <c r="R5891" s="116"/>
      <c r="S5891" s="117"/>
    </row>
    <row r="5892" spans="3:19" x14ac:dyDescent="0.25">
      <c r="C5892" s="115"/>
      <c r="R5892" s="116"/>
      <c r="S5892" s="117"/>
    </row>
    <row r="5893" spans="3:19" x14ac:dyDescent="0.25">
      <c r="C5893" s="115"/>
      <c r="R5893" s="116"/>
      <c r="S5893" s="117"/>
    </row>
    <row r="5894" spans="3:19" x14ac:dyDescent="0.25">
      <c r="C5894" s="115"/>
      <c r="R5894" s="116"/>
      <c r="S5894" s="117"/>
    </row>
    <row r="5895" spans="3:19" x14ac:dyDescent="0.25">
      <c r="C5895" s="115"/>
      <c r="R5895" s="116"/>
      <c r="S5895" s="117"/>
    </row>
    <row r="5896" spans="3:19" x14ac:dyDescent="0.25">
      <c r="C5896" s="115"/>
      <c r="R5896" s="116"/>
      <c r="S5896" s="117"/>
    </row>
    <row r="5897" spans="3:19" x14ac:dyDescent="0.25">
      <c r="C5897" s="115"/>
      <c r="R5897" s="116"/>
      <c r="S5897" s="117"/>
    </row>
    <row r="5898" spans="3:19" x14ac:dyDescent="0.25">
      <c r="C5898" s="115"/>
      <c r="R5898" s="116"/>
      <c r="S5898" s="117"/>
    </row>
    <row r="5899" spans="3:19" x14ac:dyDescent="0.25">
      <c r="C5899" s="115"/>
      <c r="R5899" s="116"/>
      <c r="S5899" s="117"/>
    </row>
    <row r="5900" spans="3:19" x14ac:dyDescent="0.25">
      <c r="C5900" s="115"/>
      <c r="R5900" s="116"/>
      <c r="S5900" s="117"/>
    </row>
    <row r="5901" spans="3:19" x14ac:dyDescent="0.25">
      <c r="C5901" s="115"/>
      <c r="R5901" s="116"/>
      <c r="S5901" s="117"/>
    </row>
    <row r="5902" spans="3:19" x14ac:dyDescent="0.25">
      <c r="C5902" s="115"/>
      <c r="R5902" s="116"/>
      <c r="S5902" s="117"/>
    </row>
    <row r="5903" spans="3:19" x14ac:dyDescent="0.25">
      <c r="C5903" s="115"/>
      <c r="R5903" s="116"/>
      <c r="S5903" s="117"/>
    </row>
    <row r="5904" spans="3:19" x14ac:dyDescent="0.25">
      <c r="C5904" s="115"/>
      <c r="R5904" s="116"/>
      <c r="S5904" s="117"/>
    </row>
    <row r="5905" spans="3:19" x14ac:dyDescent="0.25">
      <c r="C5905" s="115"/>
      <c r="R5905" s="116"/>
      <c r="S5905" s="117"/>
    </row>
    <row r="5906" spans="3:19" x14ac:dyDescent="0.25">
      <c r="C5906" s="115"/>
      <c r="R5906" s="116"/>
      <c r="S5906" s="117"/>
    </row>
    <row r="5907" spans="3:19" x14ac:dyDescent="0.25">
      <c r="C5907" s="115"/>
      <c r="R5907" s="116"/>
      <c r="S5907" s="117"/>
    </row>
    <row r="5908" spans="3:19" x14ac:dyDescent="0.25">
      <c r="C5908" s="115"/>
      <c r="R5908" s="116"/>
      <c r="S5908" s="117"/>
    </row>
    <row r="5909" spans="3:19" x14ac:dyDescent="0.25">
      <c r="C5909" s="115"/>
      <c r="R5909" s="116"/>
      <c r="S5909" s="117"/>
    </row>
    <row r="5910" spans="3:19" x14ac:dyDescent="0.25">
      <c r="C5910" s="115"/>
      <c r="R5910" s="116"/>
      <c r="S5910" s="117"/>
    </row>
    <row r="5911" spans="3:19" x14ac:dyDescent="0.25">
      <c r="C5911" s="115"/>
      <c r="R5911" s="116"/>
      <c r="S5911" s="117"/>
    </row>
    <row r="5912" spans="3:19" x14ac:dyDescent="0.25">
      <c r="C5912" s="115"/>
      <c r="R5912" s="116"/>
      <c r="S5912" s="117"/>
    </row>
    <row r="5913" spans="3:19" x14ac:dyDescent="0.25">
      <c r="C5913" s="115"/>
      <c r="R5913" s="116"/>
      <c r="S5913" s="117"/>
    </row>
    <row r="5914" spans="3:19" x14ac:dyDescent="0.25">
      <c r="C5914" s="115"/>
      <c r="R5914" s="116"/>
      <c r="S5914" s="117"/>
    </row>
    <row r="5915" spans="3:19" x14ac:dyDescent="0.25">
      <c r="C5915" s="115"/>
      <c r="R5915" s="116"/>
      <c r="S5915" s="117"/>
    </row>
    <row r="5916" spans="3:19" x14ac:dyDescent="0.25">
      <c r="C5916" s="115"/>
      <c r="R5916" s="116"/>
      <c r="S5916" s="117"/>
    </row>
    <row r="5917" spans="3:19" x14ac:dyDescent="0.25">
      <c r="C5917" s="115"/>
      <c r="R5917" s="116"/>
      <c r="S5917" s="117"/>
    </row>
    <row r="5918" spans="3:19" x14ac:dyDescent="0.25">
      <c r="C5918" s="115"/>
      <c r="R5918" s="116"/>
      <c r="S5918" s="117"/>
    </row>
    <row r="5919" spans="3:19" x14ac:dyDescent="0.25">
      <c r="C5919" s="115"/>
      <c r="R5919" s="116"/>
      <c r="S5919" s="117"/>
    </row>
    <row r="5920" spans="3:19" x14ac:dyDescent="0.25">
      <c r="C5920" s="115"/>
      <c r="R5920" s="116"/>
      <c r="S5920" s="117"/>
    </row>
    <row r="5921" spans="3:19" x14ac:dyDescent="0.25">
      <c r="C5921" s="115"/>
      <c r="R5921" s="116"/>
      <c r="S5921" s="117"/>
    </row>
    <row r="5922" spans="3:19" x14ac:dyDescent="0.25">
      <c r="C5922" s="115"/>
      <c r="R5922" s="116"/>
      <c r="S5922" s="117"/>
    </row>
    <row r="5923" spans="3:19" x14ac:dyDescent="0.25">
      <c r="C5923" s="115"/>
      <c r="R5923" s="116"/>
      <c r="S5923" s="117"/>
    </row>
    <row r="5924" spans="3:19" x14ac:dyDescent="0.25">
      <c r="C5924" s="115"/>
      <c r="R5924" s="116"/>
      <c r="S5924" s="117"/>
    </row>
    <row r="5925" spans="3:19" x14ac:dyDescent="0.25">
      <c r="C5925" s="115"/>
      <c r="R5925" s="116"/>
      <c r="S5925" s="117"/>
    </row>
    <row r="5926" spans="3:19" x14ac:dyDescent="0.25">
      <c r="C5926" s="115"/>
      <c r="R5926" s="116"/>
      <c r="S5926" s="117"/>
    </row>
    <row r="5927" spans="3:19" x14ac:dyDescent="0.25">
      <c r="C5927" s="115"/>
      <c r="R5927" s="116"/>
      <c r="S5927" s="117"/>
    </row>
    <row r="5928" spans="3:19" x14ac:dyDescent="0.25">
      <c r="C5928" s="115"/>
      <c r="R5928" s="116"/>
      <c r="S5928" s="117"/>
    </row>
    <row r="5929" spans="3:19" x14ac:dyDescent="0.25">
      <c r="C5929" s="115"/>
      <c r="R5929" s="116"/>
      <c r="S5929" s="117"/>
    </row>
    <row r="5930" spans="3:19" x14ac:dyDescent="0.25">
      <c r="C5930" s="115"/>
      <c r="R5930" s="116"/>
      <c r="S5930" s="117"/>
    </row>
    <row r="5931" spans="3:19" x14ac:dyDescent="0.25">
      <c r="C5931" s="115"/>
      <c r="R5931" s="116"/>
      <c r="S5931" s="117"/>
    </row>
    <row r="5932" spans="3:19" x14ac:dyDescent="0.25">
      <c r="C5932" s="115"/>
      <c r="R5932" s="116"/>
      <c r="S5932" s="117"/>
    </row>
    <row r="5933" spans="3:19" x14ac:dyDescent="0.25">
      <c r="C5933" s="115"/>
      <c r="R5933" s="116"/>
      <c r="S5933" s="117"/>
    </row>
    <row r="5934" spans="3:19" x14ac:dyDescent="0.25">
      <c r="C5934" s="115"/>
      <c r="R5934" s="116"/>
      <c r="S5934" s="117"/>
    </row>
    <row r="5935" spans="3:19" x14ac:dyDescent="0.25">
      <c r="C5935" s="115"/>
      <c r="R5935" s="116"/>
      <c r="S5935" s="117"/>
    </row>
    <row r="5936" spans="3:19" x14ac:dyDescent="0.25">
      <c r="C5936" s="115"/>
      <c r="R5936" s="116"/>
      <c r="S5936" s="117"/>
    </row>
    <row r="5937" spans="3:19" x14ac:dyDescent="0.25">
      <c r="C5937" s="115"/>
      <c r="R5937" s="116"/>
      <c r="S5937" s="117"/>
    </row>
    <row r="5938" spans="3:19" x14ac:dyDescent="0.25">
      <c r="C5938" s="115"/>
      <c r="R5938" s="116"/>
      <c r="S5938" s="117"/>
    </row>
    <row r="5939" spans="3:19" x14ac:dyDescent="0.25">
      <c r="C5939" s="115"/>
      <c r="R5939" s="116"/>
      <c r="S5939" s="117"/>
    </row>
    <row r="5940" spans="3:19" x14ac:dyDescent="0.25">
      <c r="C5940" s="115"/>
      <c r="R5940" s="116"/>
      <c r="S5940" s="117"/>
    </row>
    <row r="5941" spans="3:19" x14ac:dyDescent="0.25">
      <c r="C5941" s="115"/>
      <c r="R5941" s="116"/>
      <c r="S5941" s="117"/>
    </row>
    <row r="5942" spans="3:19" x14ac:dyDescent="0.25">
      <c r="C5942" s="115"/>
      <c r="R5942" s="116"/>
      <c r="S5942" s="117"/>
    </row>
    <row r="5943" spans="3:19" x14ac:dyDescent="0.25">
      <c r="C5943" s="115"/>
      <c r="R5943" s="116"/>
      <c r="S5943" s="117"/>
    </row>
    <row r="5944" spans="3:19" x14ac:dyDescent="0.25">
      <c r="C5944" s="115"/>
      <c r="R5944" s="116"/>
      <c r="S5944" s="117"/>
    </row>
    <row r="5945" spans="3:19" x14ac:dyDescent="0.25">
      <c r="C5945" s="115"/>
      <c r="R5945" s="116"/>
      <c r="S5945" s="117"/>
    </row>
    <row r="5946" spans="3:19" x14ac:dyDescent="0.25">
      <c r="C5946" s="115"/>
      <c r="R5946" s="116"/>
      <c r="S5946" s="117"/>
    </row>
    <row r="5947" spans="3:19" x14ac:dyDescent="0.25">
      <c r="C5947" s="115"/>
      <c r="R5947" s="116"/>
      <c r="S5947" s="117"/>
    </row>
    <row r="5948" spans="3:19" x14ac:dyDescent="0.25">
      <c r="C5948" s="115"/>
      <c r="R5948" s="116"/>
      <c r="S5948" s="117"/>
    </row>
    <row r="5949" spans="3:19" x14ac:dyDescent="0.25">
      <c r="C5949" s="115"/>
      <c r="R5949" s="116"/>
      <c r="S5949" s="117"/>
    </row>
    <row r="5950" spans="3:19" x14ac:dyDescent="0.25">
      <c r="C5950" s="115"/>
      <c r="R5950" s="116"/>
      <c r="S5950" s="117"/>
    </row>
    <row r="5951" spans="3:19" x14ac:dyDescent="0.25">
      <c r="C5951" s="115"/>
      <c r="R5951" s="116"/>
      <c r="S5951" s="117"/>
    </row>
    <row r="5952" spans="3:19" x14ac:dyDescent="0.25">
      <c r="C5952" s="115"/>
      <c r="R5952" s="116"/>
      <c r="S5952" s="117"/>
    </row>
    <row r="5953" spans="3:19" x14ac:dyDescent="0.25">
      <c r="C5953" s="115"/>
      <c r="R5953" s="116"/>
      <c r="S5953" s="117"/>
    </row>
    <row r="5954" spans="3:19" x14ac:dyDescent="0.25">
      <c r="C5954" s="115"/>
      <c r="R5954" s="116"/>
      <c r="S5954" s="117"/>
    </row>
    <row r="5955" spans="3:19" x14ac:dyDescent="0.25">
      <c r="C5955" s="115"/>
      <c r="R5955" s="116"/>
      <c r="S5955" s="117"/>
    </row>
    <row r="5956" spans="3:19" x14ac:dyDescent="0.25">
      <c r="C5956" s="115"/>
      <c r="R5956" s="116"/>
      <c r="S5956" s="117"/>
    </row>
    <row r="5957" spans="3:19" x14ac:dyDescent="0.25">
      <c r="C5957" s="115"/>
      <c r="R5957" s="116"/>
      <c r="S5957" s="117"/>
    </row>
    <row r="5958" spans="3:19" x14ac:dyDescent="0.25">
      <c r="C5958" s="115"/>
      <c r="R5958" s="116"/>
      <c r="S5958" s="117"/>
    </row>
    <row r="5959" spans="3:19" x14ac:dyDescent="0.25">
      <c r="C5959" s="115"/>
      <c r="R5959" s="116"/>
      <c r="S5959" s="117"/>
    </row>
    <row r="5960" spans="3:19" x14ac:dyDescent="0.25">
      <c r="C5960" s="115"/>
      <c r="R5960" s="116"/>
      <c r="S5960" s="117"/>
    </row>
    <row r="5961" spans="3:19" x14ac:dyDescent="0.25">
      <c r="C5961" s="115"/>
      <c r="R5961" s="116"/>
      <c r="S5961" s="117"/>
    </row>
    <row r="5962" spans="3:19" x14ac:dyDescent="0.25">
      <c r="C5962" s="115"/>
      <c r="R5962" s="116"/>
      <c r="S5962" s="117"/>
    </row>
    <row r="5963" spans="3:19" x14ac:dyDescent="0.25">
      <c r="C5963" s="115"/>
      <c r="R5963" s="116"/>
      <c r="S5963" s="117"/>
    </row>
    <row r="5964" spans="3:19" x14ac:dyDescent="0.25">
      <c r="C5964" s="115"/>
      <c r="R5964" s="116"/>
      <c r="S5964" s="117"/>
    </row>
    <row r="5965" spans="3:19" x14ac:dyDescent="0.25">
      <c r="C5965" s="115"/>
      <c r="R5965" s="116"/>
      <c r="S5965" s="117"/>
    </row>
    <row r="5966" spans="3:19" x14ac:dyDescent="0.25">
      <c r="C5966" s="115"/>
      <c r="R5966" s="116"/>
      <c r="S5966" s="117"/>
    </row>
    <row r="5967" spans="3:19" x14ac:dyDescent="0.25">
      <c r="C5967" s="115"/>
      <c r="R5967" s="116"/>
      <c r="S5967" s="117"/>
    </row>
    <row r="5968" spans="3:19" x14ac:dyDescent="0.25">
      <c r="C5968" s="115"/>
      <c r="R5968" s="116"/>
      <c r="S5968" s="117"/>
    </row>
    <row r="5969" spans="3:19" x14ac:dyDescent="0.25">
      <c r="C5969" s="115"/>
      <c r="R5969" s="116"/>
      <c r="S5969" s="117"/>
    </row>
    <row r="5970" spans="3:19" x14ac:dyDescent="0.25">
      <c r="C5970" s="115"/>
      <c r="R5970" s="116"/>
      <c r="S5970" s="117"/>
    </row>
    <row r="5971" spans="3:19" x14ac:dyDescent="0.25">
      <c r="C5971" s="115"/>
      <c r="R5971" s="116"/>
      <c r="S5971" s="117"/>
    </row>
    <row r="5972" spans="3:19" x14ac:dyDescent="0.25">
      <c r="C5972" s="115"/>
      <c r="R5972" s="116"/>
      <c r="S5972" s="117"/>
    </row>
    <row r="5973" spans="3:19" x14ac:dyDescent="0.25">
      <c r="C5973" s="115"/>
      <c r="R5973" s="116"/>
      <c r="S5973" s="117"/>
    </row>
    <row r="5974" spans="3:19" x14ac:dyDescent="0.25">
      <c r="C5974" s="115"/>
      <c r="R5974" s="116"/>
      <c r="S5974" s="117"/>
    </row>
    <row r="5975" spans="3:19" x14ac:dyDescent="0.25">
      <c r="C5975" s="115"/>
      <c r="R5975" s="116"/>
      <c r="S5975" s="117"/>
    </row>
    <row r="5976" spans="3:19" x14ac:dyDescent="0.25">
      <c r="C5976" s="115"/>
      <c r="R5976" s="116"/>
      <c r="S5976" s="117"/>
    </row>
    <row r="5977" spans="3:19" x14ac:dyDescent="0.25">
      <c r="C5977" s="115"/>
      <c r="R5977" s="116"/>
      <c r="S5977" s="117"/>
    </row>
    <row r="5978" spans="3:19" x14ac:dyDescent="0.25">
      <c r="C5978" s="115"/>
      <c r="R5978" s="116"/>
      <c r="S5978" s="117"/>
    </row>
    <row r="5979" spans="3:19" x14ac:dyDescent="0.25">
      <c r="C5979" s="115"/>
      <c r="R5979" s="116"/>
      <c r="S5979" s="117"/>
    </row>
    <row r="5980" spans="3:19" x14ac:dyDescent="0.25">
      <c r="C5980" s="115"/>
      <c r="R5980" s="116"/>
      <c r="S5980" s="117"/>
    </row>
    <row r="5981" spans="3:19" x14ac:dyDescent="0.25">
      <c r="C5981" s="115"/>
      <c r="R5981" s="116"/>
      <c r="S5981" s="117"/>
    </row>
    <row r="5982" spans="3:19" x14ac:dyDescent="0.25">
      <c r="C5982" s="115"/>
      <c r="R5982" s="116"/>
      <c r="S5982" s="117"/>
    </row>
    <row r="5983" spans="3:19" x14ac:dyDescent="0.25">
      <c r="C5983" s="115"/>
      <c r="R5983" s="116"/>
      <c r="S5983" s="117"/>
    </row>
    <row r="5984" spans="3:19" x14ac:dyDescent="0.25">
      <c r="C5984" s="115"/>
      <c r="R5984" s="116"/>
      <c r="S5984" s="117"/>
    </row>
    <row r="5985" spans="3:19" x14ac:dyDescent="0.25">
      <c r="C5985" s="115"/>
      <c r="R5985" s="116"/>
      <c r="S5985" s="117"/>
    </row>
    <row r="5986" spans="3:19" x14ac:dyDescent="0.25">
      <c r="C5986" s="115"/>
      <c r="R5986" s="116"/>
      <c r="S5986" s="117"/>
    </row>
    <row r="5987" spans="3:19" x14ac:dyDescent="0.25">
      <c r="C5987" s="115"/>
      <c r="R5987" s="116"/>
      <c r="S5987" s="117"/>
    </row>
    <row r="5988" spans="3:19" x14ac:dyDescent="0.25">
      <c r="C5988" s="115"/>
      <c r="R5988" s="116"/>
      <c r="S5988" s="117"/>
    </row>
    <row r="5989" spans="3:19" x14ac:dyDescent="0.25">
      <c r="C5989" s="115"/>
      <c r="R5989" s="116"/>
      <c r="S5989" s="117"/>
    </row>
    <row r="5990" spans="3:19" x14ac:dyDescent="0.25">
      <c r="C5990" s="115"/>
      <c r="R5990" s="116"/>
      <c r="S5990" s="117"/>
    </row>
    <row r="5991" spans="3:19" x14ac:dyDescent="0.25">
      <c r="C5991" s="115"/>
      <c r="R5991" s="116"/>
      <c r="S5991" s="117"/>
    </row>
    <row r="5992" spans="3:19" x14ac:dyDescent="0.25">
      <c r="C5992" s="115"/>
      <c r="R5992" s="116"/>
      <c r="S5992" s="117"/>
    </row>
    <row r="5993" spans="3:19" x14ac:dyDescent="0.25">
      <c r="C5993" s="115"/>
      <c r="R5993" s="116"/>
      <c r="S5993" s="117"/>
    </row>
    <row r="5994" spans="3:19" x14ac:dyDescent="0.25">
      <c r="C5994" s="115"/>
      <c r="R5994" s="116"/>
      <c r="S5994" s="117"/>
    </row>
    <row r="5995" spans="3:19" x14ac:dyDescent="0.25">
      <c r="C5995" s="115"/>
      <c r="R5995" s="116"/>
      <c r="S5995" s="117"/>
    </row>
    <row r="5996" spans="3:19" x14ac:dyDescent="0.25">
      <c r="C5996" s="115"/>
      <c r="R5996" s="116"/>
      <c r="S5996" s="117"/>
    </row>
    <row r="5997" spans="3:19" x14ac:dyDescent="0.25">
      <c r="C5997" s="115"/>
      <c r="R5997" s="116"/>
      <c r="S5997" s="117"/>
    </row>
    <row r="5998" spans="3:19" x14ac:dyDescent="0.25">
      <c r="C5998" s="115"/>
      <c r="R5998" s="116"/>
      <c r="S5998" s="117"/>
    </row>
    <row r="5999" spans="3:19" x14ac:dyDescent="0.25">
      <c r="C5999" s="115"/>
      <c r="R5999" s="116"/>
      <c r="S5999" s="117"/>
    </row>
    <row r="6000" spans="3:19" x14ac:dyDescent="0.25">
      <c r="C6000" s="115"/>
      <c r="R6000" s="116"/>
      <c r="S6000" s="117"/>
    </row>
    <row r="6001" spans="3:19" x14ac:dyDescent="0.25">
      <c r="C6001" s="115"/>
      <c r="R6001" s="116"/>
      <c r="S6001" s="117"/>
    </row>
    <row r="6002" spans="3:19" x14ac:dyDescent="0.25">
      <c r="C6002" s="115"/>
      <c r="R6002" s="116"/>
      <c r="S6002" s="117"/>
    </row>
    <row r="6003" spans="3:19" x14ac:dyDescent="0.25">
      <c r="C6003" s="115"/>
      <c r="R6003" s="116"/>
      <c r="S6003" s="117"/>
    </row>
    <row r="6004" spans="3:19" x14ac:dyDescent="0.25">
      <c r="C6004" s="115"/>
      <c r="R6004" s="116"/>
      <c r="S6004" s="117"/>
    </row>
    <row r="6005" spans="3:19" x14ac:dyDescent="0.25">
      <c r="C6005" s="115"/>
      <c r="R6005" s="116"/>
      <c r="S6005" s="117"/>
    </row>
    <row r="6006" spans="3:19" x14ac:dyDescent="0.25">
      <c r="C6006" s="115"/>
      <c r="R6006" s="116"/>
      <c r="S6006" s="117"/>
    </row>
    <row r="6007" spans="3:19" x14ac:dyDescent="0.25">
      <c r="C6007" s="115"/>
      <c r="R6007" s="116"/>
      <c r="S6007" s="117"/>
    </row>
    <row r="6008" spans="3:19" x14ac:dyDescent="0.25">
      <c r="C6008" s="115"/>
      <c r="R6008" s="116"/>
      <c r="S6008" s="117"/>
    </row>
    <row r="6009" spans="3:19" x14ac:dyDescent="0.25">
      <c r="C6009" s="115"/>
      <c r="R6009" s="116"/>
      <c r="S6009" s="117"/>
    </row>
    <row r="6010" spans="3:19" x14ac:dyDescent="0.25">
      <c r="C6010" s="115"/>
      <c r="R6010" s="116"/>
      <c r="S6010" s="117"/>
    </row>
    <row r="6011" spans="3:19" x14ac:dyDescent="0.25">
      <c r="C6011" s="115"/>
      <c r="R6011" s="116"/>
      <c r="S6011" s="117"/>
    </row>
    <row r="6012" spans="3:19" x14ac:dyDescent="0.25">
      <c r="C6012" s="115"/>
      <c r="R6012" s="116"/>
      <c r="S6012" s="117"/>
    </row>
    <row r="6013" spans="3:19" x14ac:dyDescent="0.25">
      <c r="C6013" s="115"/>
      <c r="R6013" s="116"/>
      <c r="S6013" s="117"/>
    </row>
    <row r="6014" spans="3:19" x14ac:dyDescent="0.25">
      <c r="C6014" s="115"/>
      <c r="R6014" s="116"/>
      <c r="S6014" s="117"/>
    </row>
    <row r="6015" spans="3:19" x14ac:dyDescent="0.25">
      <c r="C6015" s="115"/>
      <c r="R6015" s="116"/>
      <c r="S6015" s="117"/>
    </row>
    <row r="6016" spans="3:19" x14ac:dyDescent="0.25">
      <c r="C6016" s="115"/>
      <c r="R6016" s="116"/>
      <c r="S6016" s="117"/>
    </row>
    <row r="6017" spans="3:19" x14ac:dyDescent="0.25">
      <c r="C6017" s="115"/>
      <c r="R6017" s="116"/>
      <c r="S6017" s="117"/>
    </row>
    <row r="6018" spans="3:19" x14ac:dyDescent="0.25">
      <c r="C6018" s="115"/>
      <c r="R6018" s="116"/>
      <c r="S6018" s="117"/>
    </row>
    <row r="6019" spans="3:19" x14ac:dyDescent="0.25">
      <c r="C6019" s="115"/>
      <c r="R6019" s="116"/>
      <c r="S6019" s="117"/>
    </row>
    <row r="6020" spans="3:19" x14ac:dyDescent="0.25">
      <c r="C6020" s="115"/>
      <c r="R6020" s="116"/>
      <c r="S6020" s="117"/>
    </row>
    <row r="6021" spans="3:19" x14ac:dyDescent="0.25">
      <c r="C6021" s="115"/>
      <c r="R6021" s="116"/>
      <c r="S6021" s="117"/>
    </row>
    <row r="6022" spans="3:19" x14ac:dyDescent="0.25">
      <c r="C6022" s="115"/>
      <c r="R6022" s="116"/>
      <c r="S6022" s="117"/>
    </row>
    <row r="6023" spans="3:19" x14ac:dyDescent="0.25">
      <c r="C6023" s="115"/>
      <c r="R6023" s="116"/>
      <c r="S6023" s="117"/>
    </row>
    <row r="6024" spans="3:19" x14ac:dyDescent="0.25">
      <c r="C6024" s="115"/>
      <c r="R6024" s="116"/>
      <c r="S6024" s="117"/>
    </row>
    <row r="6025" spans="3:19" x14ac:dyDescent="0.25">
      <c r="C6025" s="115"/>
      <c r="R6025" s="116"/>
      <c r="S6025" s="117"/>
    </row>
    <row r="6026" spans="3:19" x14ac:dyDescent="0.25">
      <c r="C6026" s="115"/>
      <c r="R6026" s="116"/>
      <c r="S6026" s="117"/>
    </row>
    <row r="6027" spans="3:19" x14ac:dyDescent="0.25">
      <c r="C6027" s="115"/>
      <c r="R6027" s="116"/>
      <c r="S6027" s="117"/>
    </row>
    <row r="6028" spans="3:19" x14ac:dyDescent="0.25">
      <c r="C6028" s="115"/>
      <c r="R6028" s="116"/>
      <c r="S6028" s="117"/>
    </row>
    <row r="6029" spans="3:19" x14ac:dyDescent="0.25">
      <c r="C6029" s="115"/>
      <c r="R6029" s="116"/>
      <c r="S6029" s="117"/>
    </row>
    <row r="6030" spans="3:19" x14ac:dyDescent="0.25">
      <c r="C6030" s="115"/>
      <c r="R6030" s="116"/>
      <c r="S6030" s="117"/>
    </row>
    <row r="6031" spans="3:19" x14ac:dyDescent="0.25">
      <c r="C6031" s="115"/>
      <c r="R6031" s="116"/>
      <c r="S6031" s="117"/>
    </row>
    <row r="6032" spans="3:19" x14ac:dyDescent="0.25">
      <c r="C6032" s="115"/>
      <c r="R6032" s="116"/>
      <c r="S6032" s="117"/>
    </row>
    <row r="6033" spans="3:19" x14ac:dyDescent="0.25">
      <c r="C6033" s="115"/>
      <c r="R6033" s="116"/>
      <c r="S6033" s="117"/>
    </row>
    <row r="6034" spans="3:19" x14ac:dyDescent="0.25">
      <c r="C6034" s="115"/>
      <c r="R6034" s="116"/>
      <c r="S6034" s="117"/>
    </row>
    <row r="6035" spans="3:19" x14ac:dyDescent="0.25">
      <c r="C6035" s="115"/>
      <c r="R6035" s="116"/>
      <c r="S6035" s="117"/>
    </row>
    <row r="6036" spans="3:19" x14ac:dyDescent="0.25">
      <c r="C6036" s="115"/>
      <c r="R6036" s="116"/>
      <c r="S6036" s="117"/>
    </row>
    <row r="6037" spans="3:19" x14ac:dyDescent="0.25">
      <c r="C6037" s="115"/>
      <c r="R6037" s="116"/>
      <c r="S6037" s="117"/>
    </row>
    <row r="6038" spans="3:19" x14ac:dyDescent="0.25">
      <c r="C6038" s="115"/>
      <c r="R6038" s="116"/>
      <c r="S6038" s="117"/>
    </row>
    <row r="6039" spans="3:19" x14ac:dyDescent="0.25">
      <c r="C6039" s="115"/>
      <c r="R6039" s="116"/>
      <c r="S6039" s="117"/>
    </row>
    <row r="6040" spans="3:19" x14ac:dyDescent="0.25">
      <c r="C6040" s="115"/>
      <c r="R6040" s="116"/>
      <c r="S6040" s="117"/>
    </row>
    <row r="6041" spans="3:19" x14ac:dyDescent="0.25">
      <c r="C6041" s="115"/>
      <c r="R6041" s="116"/>
      <c r="S6041" s="117"/>
    </row>
    <row r="6042" spans="3:19" x14ac:dyDescent="0.25">
      <c r="C6042" s="115"/>
      <c r="R6042" s="116"/>
      <c r="S6042" s="117"/>
    </row>
    <row r="6043" spans="3:19" x14ac:dyDescent="0.25">
      <c r="C6043" s="115"/>
      <c r="R6043" s="116"/>
      <c r="S6043" s="117"/>
    </row>
    <row r="6044" spans="3:19" x14ac:dyDescent="0.25">
      <c r="C6044" s="115"/>
      <c r="R6044" s="116"/>
      <c r="S6044" s="117"/>
    </row>
    <row r="6045" spans="3:19" x14ac:dyDescent="0.25">
      <c r="C6045" s="115"/>
      <c r="R6045" s="116"/>
      <c r="S6045" s="117"/>
    </row>
    <row r="6046" spans="3:19" x14ac:dyDescent="0.25">
      <c r="C6046" s="115"/>
      <c r="R6046" s="116"/>
      <c r="S6046" s="117"/>
    </row>
    <row r="6047" spans="3:19" x14ac:dyDescent="0.25">
      <c r="C6047" s="115"/>
      <c r="R6047" s="116"/>
      <c r="S6047" s="117"/>
    </row>
    <row r="6048" spans="3:19" x14ac:dyDescent="0.25">
      <c r="C6048" s="115"/>
      <c r="R6048" s="116"/>
      <c r="S6048" s="117"/>
    </row>
    <row r="6049" spans="3:19" x14ac:dyDescent="0.25">
      <c r="C6049" s="115"/>
      <c r="R6049" s="116"/>
      <c r="S6049" s="117"/>
    </row>
    <row r="6050" spans="3:19" x14ac:dyDescent="0.25">
      <c r="C6050" s="115"/>
      <c r="R6050" s="116"/>
      <c r="S6050" s="117"/>
    </row>
    <row r="6051" spans="3:19" x14ac:dyDescent="0.25">
      <c r="C6051" s="115"/>
      <c r="R6051" s="116"/>
      <c r="S6051" s="117"/>
    </row>
    <row r="6052" spans="3:19" x14ac:dyDescent="0.25">
      <c r="C6052" s="115"/>
      <c r="R6052" s="116"/>
      <c r="S6052" s="117"/>
    </row>
    <row r="6053" spans="3:19" x14ac:dyDescent="0.25">
      <c r="C6053" s="115"/>
      <c r="R6053" s="116"/>
      <c r="S6053" s="117"/>
    </row>
    <row r="6054" spans="3:19" x14ac:dyDescent="0.25">
      <c r="C6054" s="115"/>
      <c r="R6054" s="116"/>
      <c r="S6054" s="117"/>
    </row>
    <row r="6055" spans="3:19" x14ac:dyDescent="0.25">
      <c r="C6055" s="115"/>
      <c r="R6055" s="116"/>
      <c r="S6055" s="117"/>
    </row>
    <row r="6056" spans="3:19" x14ac:dyDescent="0.25">
      <c r="C6056" s="115"/>
      <c r="R6056" s="116"/>
      <c r="S6056" s="117"/>
    </row>
    <row r="6057" spans="3:19" x14ac:dyDescent="0.25">
      <c r="C6057" s="115"/>
      <c r="R6057" s="116"/>
      <c r="S6057" s="117"/>
    </row>
    <row r="6058" spans="3:19" x14ac:dyDescent="0.25">
      <c r="C6058" s="115"/>
      <c r="R6058" s="116"/>
      <c r="S6058" s="117"/>
    </row>
    <row r="6059" spans="3:19" x14ac:dyDescent="0.25">
      <c r="C6059" s="115"/>
      <c r="R6059" s="116"/>
      <c r="S6059" s="117"/>
    </row>
    <row r="6060" spans="3:19" x14ac:dyDescent="0.25">
      <c r="C6060" s="115"/>
      <c r="R6060" s="116"/>
      <c r="S6060" s="117"/>
    </row>
    <row r="6061" spans="3:19" x14ac:dyDescent="0.25">
      <c r="C6061" s="115"/>
      <c r="R6061" s="116"/>
      <c r="S6061" s="117"/>
    </row>
    <row r="6062" spans="3:19" x14ac:dyDescent="0.25">
      <c r="C6062" s="115"/>
      <c r="R6062" s="116"/>
      <c r="S6062" s="117"/>
    </row>
    <row r="6063" spans="3:19" x14ac:dyDescent="0.25">
      <c r="C6063" s="115"/>
      <c r="R6063" s="116"/>
      <c r="S6063" s="117"/>
    </row>
    <row r="6064" spans="3:19" x14ac:dyDescent="0.25">
      <c r="C6064" s="115"/>
      <c r="R6064" s="116"/>
      <c r="S6064" s="117"/>
    </row>
    <row r="6065" spans="3:19" x14ac:dyDescent="0.25">
      <c r="C6065" s="115"/>
      <c r="R6065" s="116"/>
      <c r="S6065" s="117"/>
    </row>
    <row r="6066" spans="3:19" x14ac:dyDescent="0.25">
      <c r="C6066" s="115"/>
      <c r="R6066" s="116"/>
      <c r="S6066" s="117"/>
    </row>
    <row r="6067" spans="3:19" x14ac:dyDescent="0.25">
      <c r="C6067" s="115"/>
      <c r="R6067" s="116"/>
      <c r="S6067" s="117"/>
    </row>
    <row r="6068" spans="3:19" x14ac:dyDescent="0.25">
      <c r="C6068" s="115"/>
      <c r="R6068" s="116"/>
      <c r="S6068" s="117"/>
    </row>
    <row r="6069" spans="3:19" x14ac:dyDescent="0.25">
      <c r="C6069" s="115"/>
      <c r="R6069" s="116"/>
      <c r="S6069" s="117"/>
    </row>
    <row r="6070" spans="3:19" x14ac:dyDescent="0.25">
      <c r="C6070" s="115"/>
      <c r="R6070" s="116"/>
      <c r="S6070" s="117"/>
    </row>
    <row r="6071" spans="3:19" x14ac:dyDescent="0.25">
      <c r="C6071" s="115"/>
      <c r="R6071" s="116"/>
      <c r="S6071" s="117"/>
    </row>
    <row r="6072" spans="3:19" x14ac:dyDescent="0.25">
      <c r="C6072" s="115"/>
      <c r="R6072" s="116"/>
      <c r="S6072" s="117"/>
    </row>
    <row r="6073" spans="3:19" x14ac:dyDescent="0.25">
      <c r="C6073" s="115"/>
      <c r="R6073" s="116"/>
      <c r="S6073" s="117"/>
    </row>
    <row r="6074" spans="3:19" x14ac:dyDescent="0.25">
      <c r="C6074" s="115"/>
      <c r="R6074" s="116"/>
      <c r="S6074" s="117"/>
    </row>
    <row r="6075" spans="3:19" x14ac:dyDescent="0.25">
      <c r="C6075" s="115"/>
      <c r="R6075" s="116"/>
      <c r="S6075" s="117"/>
    </row>
    <row r="6076" spans="3:19" x14ac:dyDescent="0.25">
      <c r="C6076" s="115"/>
      <c r="R6076" s="116"/>
      <c r="S6076" s="117"/>
    </row>
    <row r="6077" spans="3:19" x14ac:dyDescent="0.25">
      <c r="C6077" s="115"/>
      <c r="R6077" s="116"/>
      <c r="S6077" s="117"/>
    </row>
    <row r="6078" spans="3:19" x14ac:dyDescent="0.25">
      <c r="C6078" s="115"/>
      <c r="R6078" s="116"/>
      <c r="S6078" s="117"/>
    </row>
    <row r="6079" spans="3:19" x14ac:dyDescent="0.25">
      <c r="C6079" s="115"/>
      <c r="R6079" s="116"/>
      <c r="S6079" s="117"/>
    </row>
    <row r="6080" spans="3:19" x14ac:dyDescent="0.25">
      <c r="C6080" s="115"/>
      <c r="R6080" s="116"/>
      <c r="S6080" s="117"/>
    </row>
    <row r="6081" spans="3:19" x14ac:dyDescent="0.25">
      <c r="C6081" s="115"/>
      <c r="R6081" s="116"/>
      <c r="S6081" s="117"/>
    </row>
    <row r="6082" spans="3:19" x14ac:dyDescent="0.25">
      <c r="C6082" s="115"/>
      <c r="R6082" s="116"/>
      <c r="S6082" s="117"/>
    </row>
    <row r="6083" spans="3:19" x14ac:dyDescent="0.25">
      <c r="C6083" s="115"/>
      <c r="R6083" s="116"/>
      <c r="S6083" s="117"/>
    </row>
    <row r="6084" spans="3:19" x14ac:dyDescent="0.25">
      <c r="C6084" s="115"/>
      <c r="R6084" s="116"/>
      <c r="S6084" s="117"/>
    </row>
    <row r="6085" spans="3:19" x14ac:dyDescent="0.25">
      <c r="C6085" s="115"/>
      <c r="R6085" s="116"/>
      <c r="S6085" s="117"/>
    </row>
    <row r="6086" spans="3:19" x14ac:dyDescent="0.25">
      <c r="C6086" s="115"/>
      <c r="R6086" s="116"/>
      <c r="S6086" s="117"/>
    </row>
    <row r="6087" spans="3:19" x14ac:dyDescent="0.25">
      <c r="C6087" s="115"/>
      <c r="R6087" s="116"/>
      <c r="S6087" s="117"/>
    </row>
    <row r="6088" spans="3:19" x14ac:dyDescent="0.25">
      <c r="C6088" s="115"/>
      <c r="R6088" s="116"/>
      <c r="S6088" s="117"/>
    </row>
    <row r="6089" spans="3:19" x14ac:dyDescent="0.25">
      <c r="C6089" s="115"/>
      <c r="R6089" s="116"/>
      <c r="S6089" s="117"/>
    </row>
    <row r="6090" spans="3:19" x14ac:dyDescent="0.25">
      <c r="C6090" s="115"/>
      <c r="R6090" s="116"/>
      <c r="S6090" s="117"/>
    </row>
    <row r="6091" spans="3:19" x14ac:dyDescent="0.25">
      <c r="C6091" s="115"/>
      <c r="R6091" s="116"/>
      <c r="S6091" s="117"/>
    </row>
    <row r="6092" spans="3:19" x14ac:dyDescent="0.25">
      <c r="C6092" s="115"/>
      <c r="R6092" s="116"/>
      <c r="S6092" s="117"/>
    </row>
    <row r="6093" spans="3:19" x14ac:dyDescent="0.25">
      <c r="C6093" s="115"/>
      <c r="R6093" s="116"/>
      <c r="S6093" s="117"/>
    </row>
    <row r="6094" spans="3:19" x14ac:dyDescent="0.25">
      <c r="C6094" s="115"/>
      <c r="R6094" s="116"/>
      <c r="S6094" s="117"/>
    </row>
    <row r="6095" spans="3:19" x14ac:dyDescent="0.25">
      <c r="C6095" s="115"/>
      <c r="R6095" s="116"/>
      <c r="S6095" s="117"/>
    </row>
    <row r="6096" spans="3:19" x14ac:dyDescent="0.25">
      <c r="C6096" s="115"/>
      <c r="R6096" s="116"/>
      <c r="S6096" s="117"/>
    </row>
    <row r="6097" spans="3:19" x14ac:dyDescent="0.25">
      <c r="C6097" s="115"/>
      <c r="R6097" s="116"/>
      <c r="S6097" s="117"/>
    </row>
    <row r="6098" spans="3:19" x14ac:dyDescent="0.25">
      <c r="C6098" s="115"/>
      <c r="R6098" s="116"/>
      <c r="S6098" s="117"/>
    </row>
    <row r="6099" spans="3:19" x14ac:dyDescent="0.25">
      <c r="C6099" s="115"/>
      <c r="R6099" s="116"/>
      <c r="S6099" s="117"/>
    </row>
    <row r="6100" spans="3:19" x14ac:dyDescent="0.25">
      <c r="C6100" s="115"/>
      <c r="R6100" s="116"/>
      <c r="S6100" s="117"/>
    </row>
    <row r="6101" spans="3:19" x14ac:dyDescent="0.25">
      <c r="C6101" s="115"/>
      <c r="R6101" s="116"/>
      <c r="S6101" s="117"/>
    </row>
    <row r="6102" spans="3:19" x14ac:dyDescent="0.25">
      <c r="C6102" s="115"/>
      <c r="R6102" s="116"/>
      <c r="S6102" s="117"/>
    </row>
    <row r="6103" spans="3:19" x14ac:dyDescent="0.25">
      <c r="C6103" s="115"/>
      <c r="R6103" s="116"/>
      <c r="S6103" s="117"/>
    </row>
    <row r="6104" spans="3:19" x14ac:dyDescent="0.25">
      <c r="C6104" s="115"/>
      <c r="R6104" s="116"/>
      <c r="S6104" s="117"/>
    </row>
    <row r="6105" spans="3:19" x14ac:dyDescent="0.25">
      <c r="C6105" s="115"/>
      <c r="R6105" s="116"/>
      <c r="S6105" s="117"/>
    </row>
    <row r="6106" spans="3:19" x14ac:dyDescent="0.25">
      <c r="C6106" s="115"/>
      <c r="R6106" s="116"/>
      <c r="S6106" s="117"/>
    </row>
    <row r="6107" spans="3:19" x14ac:dyDescent="0.25">
      <c r="C6107" s="115"/>
      <c r="R6107" s="116"/>
      <c r="S6107" s="117"/>
    </row>
    <row r="6108" spans="3:19" x14ac:dyDescent="0.25">
      <c r="C6108" s="115"/>
      <c r="R6108" s="116"/>
      <c r="S6108" s="117"/>
    </row>
    <row r="6109" spans="3:19" x14ac:dyDescent="0.25">
      <c r="C6109" s="115"/>
      <c r="R6109" s="116"/>
      <c r="S6109" s="117"/>
    </row>
    <row r="6110" spans="3:19" x14ac:dyDescent="0.25">
      <c r="C6110" s="115"/>
      <c r="R6110" s="116"/>
      <c r="S6110" s="117"/>
    </row>
    <row r="6111" spans="3:19" x14ac:dyDescent="0.25">
      <c r="C6111" s="115"/>
      <c r="R6111" s="116"/>
      <c r="S6111" s="117"/>
    </row>
    <row r="6112" spans="3:19" x14ac:dyDescent="0.25">
      <c r="C6112" s="115"/>
      <c r="R6112" s="116"/>
      <c r="S6112" s="117"/>
    </row>
    <row r="6113" spans="3:19" x14ac:dyDescent="0.25">
      <c r="C6113" s="115"/>
      <c r="R6113" s="116"/>
      <c r="S6113" s="117"/>
    </row>
    <row r="6114" spans="3:19" x14ac:dyDescent="0.25">
      <c r="C6114" s="115"/>
      <c r="R6114" s="116"/>
      <c r="S6114" s="117"/>
    </row>
    <row r="6115" spans="3:19" x14ac:dyDescent="0.25">
      <c r="C6115" s="115"/>
      <c r="R6115" s="116"/>
      <c r="S6115" s="117"/>
    </row>
    <row r="6116" spans="3:19" x14ac:dyDescent="0.25">
      <c r="C6116" s="115"/>
      <c r="R6116" s="116"/>
      <c r="S6116" s="117"/>
    </row>
    <row r="6117" spans="3:19" x14ac:dyDescent="0.25">
      <c r="C6117" s="115"/>
      <c r="R6117" s="116"/>
      <c r="S6117" s="117"/>
    </row>
    <row r="6118" spans="3:19" x14ac:dyDescent="0.25">
      <c r="C6118" s="115"/>
      <c r="R6118" s="116"/>
      <c r="S6118" s="117"/>
    </row>
    <row r="6119" spans="3:19" x14ac:dyDescent="0.25">
      <c r="C6119" s="115"/>
      <c r="R6119" s="116"/>
      <c r="S6119" s="117"/>
    </row>
    <row r="6120" spans="3:19" x14ac:dyDescent="0.25">
      <c r="C6120" s="115"/>
      <c r="R6120" s="116"/>
      <c r="S6120" s="117"/>
    </row>
    <row r="6121" spans="3:19" x14ac:dyDescent="0.25">
      <c r="C6121" s="115"/>
      <c r="R6121" s="116"/>
      <c r="S6121" s="117"/>
    </row>
    <row r="6122" spans="3:19" x14ac:dyDescent="0.25">
      <c r="C6122" s="115"/>
      <c r="R6122" s="116"/>
      <c r="S6122" s="117"/>
    </row>
    <row r="6123" spans="3:19" x14ac:dyDescent="0.25">
      <c r="C6123" s="115"/>
      <c r="R6123" s="116"/>
      <c r="S6123" s="117"/>
    </row>
    <row r="6124" spans="3:19" x14ac:dyDescent="0.25">
      <c r="C6124" s="115"/>
      <c r="R6124" s="116"/>
      <c r="S6124" s="117"/>
    </row>
    <row r="6125" spans="3:19" x14ac:dyDescent="0.25">
      <c r="C6125" s="115"/>
      <c r="R6125" s="116"/>
      <c r="S6125" s="117"/>
    </row>
    <row r="6126" spans="3:19" x14ac:dyDescent="0.25">
      <c r="C6126" s="115"/>
      <c r="R6126" s="116"/>
      <c r="S6126" s="117"/>
    </row>
    <row r="6127" spans="3:19" x14ac:dyDescent="0.25">
      <c r="C6127" s="115"/>
      <c r="R6127" s="116"/>
      <c r="S6127" s="117"/>
    </row>
    <row r="6128" spans="3:19" x14ac:dyDescent="0.25">
      <c r="C6128" s="115"/>
      <c r="R6128" s="116"/>
      <c r="S6128" s="117"/>
    </row>
    <row r="6129" spans="3:19" x14ac:dyDescent="0.25">
      <c r="C6129" s="115"/>
      <c r="R6129" s="116"/>
      <c r="S6129" s="117"/>
    </row>
    <row r="6130" spans="3:19" x14ac:dyDescent="0.25">
      <c r="C6130" s="115"/>
      <c r="R6130" s="116"/>
      <c r="S6130" s="117"/>
    </row>
    <row r="6131" spans="3:19" x14ac:dyDescent="0.25">
      <c r="C6131" s="115"/>
      <c r="R6131" s="116"/>
      <c r="S6131" s="117"/>
    </row>
    <row r="6132" spans="3:19" x14ac:dyDescent="0.25">
      <c r="C6132" s="115"/>
      <c r="R6132" s="116"/>
      <c r="S6132" s="117"/>
    </row>
    <row r="6133" spans="3:19" x14ac:dyDescent="0.25">
      <c r="C6133" s="115"/>
      <c r="R6133" s="116"/>
      <c r="S6133" s="117"/>
    </row>
    <row r="6134" spans="3:19" x14ac:dyDescent="0.25">
      <c r="C6134" s="115"/>
      <c r="R6134" s="116"/>
      <c r="S6134" s="117"/>
    </row>
    <row r="6135" spans="3:19" x14ac:dyDescent="0.25">
      <c r="C6135" s="115"/>
      <c r="R6135" s="116"/>
      <c r="S6135" s="117"/>
    </row>
    <row r="6136" spans="3:19" x14ac:dyDescent="0.25">
      <c r="C6136" s="115"/>
      <c r="R6136" s="116"/>
      <c r="S6136" s="117"/>
    </row>
    <row r="6137" spans="3:19" x14ac:dyDescent="0.25">
      <c r="C6137" s="115"/>
      <c r="R6137" s="116"/>
      <c r="S6137" s="117"/>
    </row>
    <row r="6138" spans="3:19" x14ac:dyDescent="0.25">
      <c r="C6138" s="115"/>
      <c r="R6138" s="116"/>
      <c r="S6138" s="117"/>
    </row>
    <row r="6139" spans="3:19" x14ac:dyDescent="0.25">
      <c r="C6139" s="115"/>
      <c r="R6139" s="116"/>
      <c r="S6139" s="117"/>
    </row>
    <row r="6140" spans="3:19" x14ac:dyDescent="0.25">
      <c r="C6140" s="115"/>
      <c r="R6140" s="116"/>
      <c r="S6140" s="117"/>
    </row>
    <row r="6141" spans="3:19" x14ac:dyDescent="0.25">
      <c r="C6141" s="115"/>
      <c r="R6141" s="116"/>
      <c r="S6141" s="117"/>
    </row>
    <row r="6142" spans="3:19" x14ac:dyDescent="0.25">
      <c r="C6142" s="115"/>
      <c r="R6142" s="116"/>
      <c r="S6142" s="117"/>
    </row>
    <row r="6143" spans="3:19" x14ac:dyDescent="0.25">
      <c r="C6143" s="115"/>
      <c r="R6143" s="116"/>
      <c r="S6143" s="117"/>
    </row>
    <row r="6144" spans="3:19" x14ac:dyDescent="0.25">
      <c r="C6144" s="115"/>
      <c r="R6144" s="116"/>
      <c r="S6144" s="117"/>
    </row>
    <row r="6145" spans="3:19" x14ac:dyDescent="0.25">
      <c r="C6145" s="115"/>
      <c r="R6145" s="116"/>
      <c r="S6145" s="117"/>
    </row>
    <row r="6146" spans="3:19" x14ac:dyDescent="0.25">
      <c r="C6146" s="115"/>
      <c r="R6146" s="116"/>
      <c r="S6146" s="117"/>
    </row>
    <row r="6147" spans="3:19" x14ac:dyDescent="0.25">
      <c r="C6147" s="115"/>
      <c r="R6147" s="116"/>
      <c r="S6147" s="117"/>
    </row>
    <row r="6148" spans="3:19" x14ac:dyDescent="0.25">
      <c r="C6148" s="115"/>
      <c r="R6148" s="116"/>
      <c r="S6148" s="117"/>
    </row>
    <row r="6149" spans="3:19" x14ac:dyDescent="0.25">
      <c r="C6149" s="115"/>
      <c r="R6149" s="116"/>
      <c r="S6149" s="117"/>
    </row>
    <row r="6150" spans="3:19" x14ac:dyDescent="0.25">
      <c r="C6150" s="115"/>
      <c r="R6150" s="116"/>
      <c r="S6150" s="117"/>
    </row>
    <row r="6151" spans="3:19" x14ac:dyDescent="0.25">
      <c r="C6151" s="115"/>
      <c r="R6151" s="116"/>
      <c r="S6151" s="117"/>
    </row>
    <row r="6152" spans="3:19" x14ac:dyDescent="0.25">
      <c r="C6152" s="115"/>
      <c r="R6152" s="116"/>
      <c r="S6152" s="117"/>
    </row>
    <row r="6153" spans="3:19" x14ac:dyDescent="0.25">
      <c r="C6153" s="115"/>
      <c r="R6153" s="116"/>
      <c r="S6153" s="117"/>
    </row>
    <row r="6154" spans="3:19" x14ac:dyDescent="0.25">
      <c r="C6154" s="115"/>
      <c r="R6154" s="116"/>
      <c r="S6154" s="117"/>
    </row>
    <row r="6155" spans="3:19" x14ac:dyDescent="0.25">
      <c r="C6155" s="115"/>
      <c r="R6155" s="116"/>
      <c r="S6155" s="117"/>
    </row>
    <row r="6156" spans="3:19" x14ac:dyDescent="0.25">
      <c r="C6156" s="115"/>
      <c r="R6156" s="116"/>
      <c r="S6156" s="117"/>
    </row>
    <row r="6157" spans="3:19" x14ac:dyDescent="0.25">
      <c r="C6157" s="115"/>
      <c r="R6157" s="116"/>
      <c r="S6157" s="117"/>
    </row>
    <row r="6158" spans="3:19" x14ac:dyDescent="0.25">
      <c r="C6158" s="115"/>
      <c r="R6158" s="116"/>
      <c r="S6158" s="117"/>
    </row>
    <row r="6159" spans="3:19" x14ac:dyDescent="0.25">
      <c r="C6159" s="115"/>
      <c r="R6159" s="116"/>
      <c r="S6159" s="117"/>
    </row>
    <row r="6160" spans="3:19" x14ac:dyDescent="0.25">
      <c r="C6160" s="115"/>
      <c r="R6160" s="116"/>
      <c r="S6160" s="117"/>
    </row>
    <row r="6161" spans="3:19" x14ac:dyDescent="0.25">
      <c r="C6161" s="115"/>
      <c r="R6161" s="116"/>
      <c r="S6161" s="117"/>
    </row>
    <row r="6162" spans="3:19" x14ac:dyDescent="0.25">
      <c r="C6162" s="115"/>
      <c r="R6162" s="116"/>
      <c r="S6162" s="117"/>
    </row>
    <row r="6163" spans="3:19" x14ac:dyDescent="0.25">
      <c r="C6163" s="115"/>
      <c r="R6163" s="116"/>
      <c r="S6163" s="117"/>
    </row>
    <row r="6164" spans="3:19" x14ac:dyDescent="0.25">
      <c r="C6164" s="115"/>
      <c r="R6164" s="116"/>
      <c r="S6164" s="117"/>
    </row>
    <row r="6165" spans="3:19" x14ac:dyDescent="0.25">
      <c r="C6165" s="115"/>
      <c r="R6165" s="116"/>
      <c r="S6165" s="117"/>
    </row>
    <row r="6166" spans="3:19" x14ac:dyDescent="0.25">
      <c r="C6166" s="115"/>
      <c r="R6166" s="116"/>
      <c r="S6166" s="117"/>
    </row>
    <row r="6167" spans="3:19" x14ac:dyDescent="0.25">
      <c r="C6167" s="115"/>
      <c r="R6167" s="116"/>
      <c r="S6167" s="117"/>
    </row>
    <row r="6168" spans="3:19" x14ac:dyDescent="0.25">
      <c r="C6168" s="115"/>
      <c r="R6168" s="116"/>
      <c r="S6168" s="117"/>
    </row>
    <row r="6169" spans="3:19" x14ac:dyDescent="0.25">
      <c r="C6169" s="115"/>
      <c r="R6169" s="116"/>
      <c r="S6169" s="117"/>
    </row>
    <row r="6170" spans="3:19" x14ac:dyDescent="0.25">
      <c r="C6170" s="115"/>
      <c r="R6170" s="116"/>
      <c r="S6170" s="117"/>
    </row>
    <row r="6171" spans="3:19" x14ac:dyDescent="0.25">
      <c r="C6171" s="115"/>
      <c r="R6171" s="116"/>
      <c r="S6171" s="117"/>
    </row>
    <row r="6172" spans="3:19" x14ac:dyDescent="0.25">
      <c r="C6172" s="115"/>
      <c r="R6172" s="116"/>
      <c r="S6172" s="117"/>
    </row>
    <row r="6173" spans="3:19" x14ac:dyDescent="0.25">
      <c r="C6173" s="115"/>
      <c r="R6173" s="116"/>
      <c r="S6173" s="117"/>
    </row>
    <row r="6174" spans="3:19" x14ac:dyDescent="0.25">
      <c r="C6174" s="115"/>
      <c r="R6174" s="116"/>
      <c r="S6174" s="117"/>
    </row>
    <row r="6175" spans="3:19" x14ac:dyDescent="0.25">
      <c r="C6175" s="115"/>
      <c r="R6175" s="116"/>
      <c r="S6175" s="117"/>
    </row>
    <row r="6176" spans="3:19" x14ac:dyDescent="0.25">
      <c r="C6176" s="115"/>
      <c r="R6176" s="116"/>
      <c r="S6176" s="117"/>
    </row>
    <row r="6177" spans="3:19" x14ac:dyDescent="0.25">
      <c r="C6177" s="115"/>
      <c r="R6177" s="116"/>
      <c r="S6177" s="117"/>
    </row>
    <row r="6178" spans="3:19" x14ac:dyDescent="0.25">
      <c r="C6178" s="115"/>
      <c r="R6178" s="116"/>
      <c r="S6178" s="117"/>
    </row>
    <row r="6179" spans="3:19" x14ac:dyDescent="0.25">
      <c r="C6179" s="115"/>
      <c r="R6179" s="116"/>
      <c r="S6179" s="117"/>
    </row>
    <row r="6180" spans="3:19" x14ac:dyDescent="0.25">
      <c r="C6180" s="115"/>
      <c r="R6180" s="116"/>
      <c r="S6180" s="117"/>
    </row>
    <row r="6181" spans="3:19" x14ac:dyDescent="0.25">
      <c r="C6181" s="115"/>
      <c r="R6181" s="116"/>
      <c r="S6181" s="117"/>
    </row>
    <row r="6182" spans="3:19" x14ac:dyDescent="0.25">
      <c r="C6182" s="115"/>
      <c r="R6182" s="116"/>
      <c r="S6182" s="117"/>
    </row>
    <row r="6183" spans="3:19" x14ac:dyDescent="0.25">
      <c r="C6183" s="115"/>
      <c r="R6183" s="116"/>
      <c r="S6183" s="117"/>
    </row>
    <row r="6184" spans="3:19" x14ac:dyDescent="0.25">
      <c r="C6184" s="115"/>
      <c r="R6184" s="116"/>
      <c r="S6184" s="117"/>
    </row>
    <row r="6185" spans="3:19" x14ac:dyDescent="0.25">
      <c r="C6185" s="115"/>
      <c r="R6185" s="116"/>
      <c r="S6185" s="117"/>
    </row>
    <row r="6186" spans="3:19" x14ac:dyDescent="0.25">
      <c r="C6186" s="115"/>
      <c r="R6186" s="116"/>
      <c r="S6186" s="117"/>
    </row>
    <row r="6187" spans="3:19" x14ac:dyDescent="0.25">
      <c r="C6187" s="115"/>
      <c r="R6187" s="116"/>
      <c r="S6187" s="117"/>
    </row>
    <row r="6188" spans="3:19" x14ac:dyDescent="0.25">
      <c r="C6188" s="115"/>
      <c r="R6188" s="116"/>
      <c r="S6188" s="117"/>
    </row>
    <row r="6189" spans="3:19" x14ac:dyDescent="0.25">
      <c r="C6189" s="115"/>
      <c r="R6189" s="116"/>
      <c r="S6189" s="117"/>
    </row>
    <row r="6190" spans="3:19" x14ac:dyDescent="0.25">
      <c r="C6190" s="115"/>
      <c r="R6190" s="116"/>
      <c r="S6190" s="117"/>
    </row>
    <row r="6191" spans="3:19" x14ac:dyDescent="0.25">
      <c r="C6191" s="115"/>
      <c r="R6191" s="116"/>
      <c r="S6191" s="117"/>
    </row>
    <row r="6192" spans="3:19" x14ac:dyDescent="0.25">
      <c r="C6192" s="115"/>
      <c r="R6192" s="116"/>
      <c r="S6192" s="117"/>
    </row>
    <row r="6193" spans="3:19" x14ac:dyDescent="0.25">
      <c r="C6193" s="115"/>
      <c r="R6193" s="116"/>
      <c r="S6193" s="117"/>
    </row>
    <row r="6194" spans="3:19" x14ac:dyDescent="0.25">
      <c r="C6194" s="115"/>
      <c r="R6194" s="116"/>
      <c r="S6194" s="117"/>
    </row>
    <row r="6195" spans="3:19" x14ac:dyDescent="0.25">
      <c r="C6195" s="115"/>
      <c r="R6195" s="116"/>
      <c r="S6195" s="117"/>
    </row>
    <row r="6196" spans="3:19" x14ac:dyDescent="0.25">
      <c r="C6196" s="115"/>
      <c r="R6196" s="116"/>
      <c r="S6196" s="117"/>
    </row>
    <row r="6197" spans="3:19" x14ac:dyDescent="0.25">
      <c r="C6197" s="115"/>
      <c r="R6197" s="116"/>
      <c r="S6197" s="117"/>
    </row>
    <row r="6198" spans="3:19" x14ac:dyDescent="0.25">
      <c r="C6198" s="115"/>
      <c r="R6198" s="116"/>
      <c r="S6198" s="117"/>
    </row>
    <row r="6199" spans="3:19" x14ac:dyDescent="0.25">
      <c r="C6199" s="115"/>
      <c r="R6199" s="116"/>
      <c r="S6199" s="117"/>
    </row>
    <row r="6200" spans="3:19" x14ac:dyDescent="0.25">
      <c r="C6200" s="115"/>
      <c r="R6200" s="116"/>
      <c r="S6200" s="117"/>
    </row>
    <row r="6201" spans="3:19" x14ac:dyDescent="0.25">
      <c r="C6201" s="115"/>
      <c r="R6201" s="116"/>
      <c r="S6201" s="117"/>
    </row>
    <row r="6202" spans="3:19" x14ac:dyDescent="0.25">
      <c r="C6202" s="115"/>
      <c r="R6202" s="116"/>
      <c r="S6202" s="117"/>
    </row>
    <row r="6203" spans="3:19" x14ac:dyDescent="0.25">
      <c r="C6203" s="115"/>
      <c r="R6203" s="116"/>
      <c r="S6203" s="117"/>
    </row>
    <row r="6204" spans="3:19" x14ac:dyDescent="0.25">
      <c r="C6204" s="115"/>
      <c r="R6204" s="116"/>
      <c r="S6204" s="117"/>
    </row>
    <row r="6205" spans="3:19" x14ac:dyDescent="0.25">
      <c r="C6205" s="115"/>
      <c r="R6205" s="116"/>
      <c r="S6205" s="117"/>
    </row>
    <row r="6206" spans="3:19" x14ac:dyDescent="0.25">
      <c r="C6206" s="115"/>
      <c r="R6206" s="116"/>
      <c r="S6206" s="117"/>
    </row>
    <row r="6207" spans="3:19" x14ac:dyDescent="0.25">
      <c r="C6207" s="115"/>
      <c r="R6207" s="116"/>
      <c r="S6207" s="117"/>
    </row>
    <row r="6208" spans="3:19" x14ac:dyDescent="0.25">
      <c r="C6208" s="115"/>
      <c r="R6208" s="116"/>
      <c r="S6208" s="117"/>
    </row>
    <row r="6209" spans="3:19" x14ac:dyDescent="0.25">
      <c r="C6209" s="115"/>
      <c r="R6209" s="116"/>
      <c r="S6209" s="117"/>
    </row>
    <row r="6210" spans="3:19" x14ac:dyDescent="0.25">
      <c r="C6210" s="115"/>
      <c r="R6210" s="116"/>
      <c r="S6210" s="117"/>
    </row>
    <row r="6211" spans="3:19" x14ac:dyDescent="0.25">
      <c r="C6211" s="115"/>
      <c r="R6211" s="116"/>
      <c r="S6211" s="117"/>
    </row>
    <row r="6212" spans="3:19" x14ac:dyDescent="0.25">
      <c r="C6212" s="115"/>
      <c r="R6212" s="116"/>
      <c r="S6212" s="117"/>
    </row>
    <row r="6213" spans="3:19" x14ac:dyDescent="0.25">
      <c r="C6213" s="115"/>
      <c r="R6213" s="116"/>
      <c r="S6213" s="117"/>
    </row>
    <row r="6214" spans="3:19" x14ac:dyDescent="0.25">
      <c r="C6214" s="115"/>
      <c r="R6214" s="116"/>
      <c r="S6214" s="117"/>
    </row>
    <row r="6215" spans="3:19" x14ac:dyDescent="0.25">
      <c r="C6215" s="115"/>
      <c r="R6215" s="116"/>
      <c r="S6215" s="117"/>
    </row>
    <row r="6216" spans="3:19" x14ac:dyDescent="0.25">
      <c r="C6216" s="115"/>
      <c r="R6216" s="116"/>
      <c r="S6216" s="117"/>
    </row>
    <row r="6217" spans="3:19" x14ac:dyDescent="0.25">
      <c r="C6217" s="115"/>
      <c r="R6217" s="116"/>
      <c r="S6217" s="117"/>
    </row>
    <row r="6218" spans="3:19" x14ac:dyDescent="0.25">
      <c r="C6218" s="115"/>
      <c r="R6218" s="116"/>
      <c r="S6218" s="117"/>
    </row>
    <row r="6219" spans="3:19" x14ac:dyDescent="0.25">
      <c r="C6219" s="115"/>
      <c r="R6219" s="116"/>
      <c r="S6219" s="117"/>
    </row>
    <row r="6220" spans="3:19" x14ac:dyDescent="0.25">
      <c r="C6220" s="115"/>
      <c r="R6220" s="116"/>
      <c r="S6220" s="117"/>
    </row>
    <row r="6221" spans="3:19" x14ac:dyDescent="0.25">
      <c r="C6221" s="115"/>
      <c r="R6221" s="116"/>
      <c r="S6221" s="117"/>
    </row>
    <row r="6222" spans="3:19" x14ac:dyDescent="0.25">
      <c r="C6222" s="115"/>
      <c r="R6222" s="116"/>
      <c r="S6222" s="117"/>
    </row>
    <row r="6223" spans="3:19" x14ac:dyDescent="0.25">
      <c r="C6223" s="115"/>
      <c r="R6223" s="116"/>
      <c r="S6223" s="117"/>
    </row>
    <row r="6224" spans="3:19" x14ac:dyDescent="0.25">
      <c r="C6224" s="115"/>
      <c r="R6224" s="116"/>
      <c r="S6224" s="117"/>
    </row>
    <row r="6225" spans="3:19" x14ac:dyDescent="0.25">
      <c r="C6225" s="115"/>
      <c r="R6225" s="116"/>
      <c r="S6225" s="117"/>
    </row>
    <row r="6226" spans="3:19" x14ac:dyDescent="0.25">
      <c r="C6226" s="115"/>
      <c r="R6226" s="116"/>
      <c r="S6226" s="117"/>
    </row>
    <row r="6227" spans="3:19" x14ac:dyDescent="0.25">
      <c r="C6227" s="115"/>
      <c r="R6227" s="116"/>
      <c r="S6227" s="117"/>
    </row>
    <row r="6228" spans="3:19" x14ac:dyDescent="0.25">
      <c r="C6228" s="115"/>
      <c r="R6228" s="116"/>
      <c r="S6228" s="117"/>
    </row>
    <row r="6229" spans="3:19" x14ac:dyDescent="0.25">
      <c r="C6229" s="115"/>
      <c r="R6229" s="116"/>
      <c r="S6229" s="117"/>
    </row>
    <row r="6230" spans="3:19" x14ac:dyDescent="0.25">
      <c r="C6230" s="115"/>
      <c r="R6230" s="116"/>
      <c r="S6230" s="117"/>
    </row>
    <row r="6231" spans="3:19" x14ac:dyDescent="0.25">
      <c r="C6231" s="115"/>
      <c r="R6231" s="116"/>
      <c r="S6231" s="117"/>
    </row>
    <row r="6232" spans="3:19" x14ac:dyDescent="0.25">
      <c r="C6232" s="115"/>
      <c r="R6232" s="116"/>
      <c r="S6232" s="117"/>
    </row>
    <row r="6233" spans="3:19" x14ac:dyDescent="0.25">
      <c r="C6233" s="115"/>
      <c r="R6233" s="116"/>
      <c r="S6233" s="117"/>
    </row>
    <row r="6234" spans="3:19" x14ac:dyDescent="0.25">
      <c r="C6234" s="115"/>
      <c r="R6234" s="116"/>
      <c r="S6234" s="117"/>
    </row>
    <row r="6235" spans="3:19" x14ac:dyDescent="0.25">
      <c r="C6235" s="115"/>
      <c r="R6235" s="116"/>
      <c r="S6235" s="117"/>
    </row>
    <row r="6236" spans="3:19" x14ac:dyDescent="0.25">
      <c r="C6236" s="115"/>
      <c r="R6236" s="116"/>
      <c r="S6236" s="117"/>
    </row>
    <row r="6237" spans="3:19" x14ac:dyDescent="0.25">
      <c r="C6237" s="115"/>
      <c r="R6237" s="116"/>
      <c r="S6237" s="117"/>
    </row>
    <row r="6238" spans="3:19" x14ac:dyDescent="0.25">
      <c r="C6238" s="115"/>
      <c r="R6238" s="116"/>
      <c r="S6238" s="117"/>
    </row>
    <row r="6239" spans="3:19" x14ac:dyDescent="0.25">
      <c r="C6239" s="115"/>
      <c r="R6239" s="116"/>
      <c r="S6239" s="117"/>
    </row>
    <row r="6240" spans="3:19" x14ac:dyDescent="0.25">
      <c r="C6240" s="115"/>
      <c r="R6240" s="116"/>
      <c r="S6240" s="117"/>
    </row>
    <row r="6241" spans="3:19" x14ac:dyDescent="0.25">
      <c r="C6241" s="115"/>
      <c r="R6241" s="116"/>
      <c r="S6241" s="117"/>
    </row>
    <row r="6242" spans="3:19" x14ac:dyDescent="0.25">
      <c r="C6242" s="115"/>
      <c r="R6242" s="116"/>
      <c r="S6242" s="117"/>
    </row>
    <row r="6243" spans="3:19" x14ac:dyDescent="0.25">
      <c r="C6243" s="115"/>
      <c r="R6243" s="116"/>
      <c r="S6243" s="117"/>
    </row>
    <row r="6244" spans="3:19" x14ac:dyDescent="0.25">
      <c r="C6244" s="115"/>
      <c r="R6244" s="116"/>
      <c r="S6244" s="117"/>
    </row>
    <row r="6245" spans="3:19" x14ac:dyDescent="0.25">
      <c r="C6245" s="115"/>
      <c r="R6245" s="116"/>
      <c r="S6245" s="117"/>
    </row>
    <row r="6246" spans="3:19" x14ac:dyDescent="0.25">
      <c r="C6246" s="115"/>
      <c r="R6246" s="116"/>
      <c r="S6246" s="117"/>
    </row>
    <row r="6247" spans="3:19" x14ac:dyDescent="0.25">
      <c r="C6247" s="115"/>
      <c r="R6247" s="116"/>
      <c r="S6247" s="117"/>
    </row>
    <row r="6248" spans="3:19" x14ac:dyDescent="0.25">
      <c r="C6248" s="115"/>
      <c r="R6248" s="116"/>
      <c r="S6248" s="117"/>
    </row>
    <row r="6249" spans="3:19" x14ac:dyDescent="0.25">
      <c r="C6249" s="115"/>
      <c r="R6249" s="116"/>
      <c r="S6249" s="117"/>
    </row>
    <row r="6250" spans="3:19" x14ac:dyDescent="0.25">
      <c r="C6250" s="115"/>
      <c r="R6250" s="116"/>
      <c r="S6250" s="117"/>
    </row>
    <row r="6251" spans="3:19" x14ac:dyDescent="0.25">
      <c r="C6251" s="115"/>
      <c r="R6251" s="116"/>
      <c r="S6251" s="117"/>
    </row>
    <row r="6252" spans="3:19" x14ac:dyDescent="0.25">
      <c r="C6252" s="115"/>
      <c r="R6252" s="116"/>
      <c r="S6252" s="117"/>
    </row>
    <row r="6253" spans="3:19" x14ac:dyDescent="0.25">
      <c r="C6253" s="115"/>
      <c r="R6253" s="116"/>
      <c r="S6253" s="117"/>
    </row>
    <row r="6254" spans="3:19" x14ac:dyDescent="0.25">
      <c r="C6254" s="115"/>
      <c r="R6254" s="116"/>
      <c r="S6254" s="117"/>
    </row>
    <row r="6255" spans="3:19" x14ac:dyDescent="0.25">
      <c r="C6255" s="115"/>
      <c r="R6255" s="116"/>
      <c r="S6255" s="117"/>
    </row>
    <row r="6256" spans="3:19" x14ac:dyDescent="0.25">
      <c r="C6256" s="115"/>
      <c r="R6256" s="116"/>
      <c r="S6256" s="117"/>
    </row>
    <row r="6257" spans="3:19" x14ac:dyDescent="0.25">
      <c r="C6257" s="115"/>
      <c r="R6257" s="116"/>
      <c r="S6257" s="117"/>
    </row>
    <row r="6258" spans="3:19" x14ac:dyDescent="0.25">
      <c r="C6258" s="115"/>
      <c r="R6258" s="116"/>
      <c r="S6258" s="117"/>
    </row>
    <row r="6259" spans="3:19" x14ac:dyDescent="0.25">
      <c r="C6259" s="115"/>
      <c r="R6259" s="116"/>
      <c r="S6259" s="117"/>
    </row>
    <row r="6260" spans="3:19" x14ac:dyDescent="0.25">
      <c r="C6260" s="115"/>
      <c r="R6260" s="116"/>
      <c r="S6260" s="117"/>
    </row>
    <row r="6261" spans="3:19" x14ac:dyDescent="0.25">
      <c r="C6261" s="115"/>
      <c r="R6261" s="116"/>
      <c r="S6261" s="117"/>
    </row>
    <row r="6262" spans="3:19" x14ac:dyDescent="0.25">
      <c r="C6262" s="115"/>
      <c r="R6262" s="116"/>
      <c r="S6262" s="117"/>
    </row>
    <row r="6263" spans="3:19" x14ac:dyDescent="0.25">
      <c r="C6263" s="115"/>
      <c r="R6263" s="116"/>
      <c r="S6263" s="117"/>
    </row>
    <row r="6264" spans="3:19" x14ac:dyDescent="0.25">
      <c r="C6264" s="115"/>
      <c r="R6264" s="116"/>
      <c r="S6264" s="117"/>
    </row>
    <row r="6265" spans="3:19" x14ac:dyDescent="0.25">
      <c r="C6265" s="115"/>
      <c r="R6265" s="116"/>
      <c r="S6265" s="117"/>
    </row>
    <row r="6266" spans="3:19" x14ac:dyDescent="0.25">
      <c r="C6266" s="115"/>
      <c r="R6266" s="116"/>
      <c r="S6266" s="117"/>
    </row>
    <row r="6267" spans="3:19" x14ac:dyDescent="0.25">
      <c r="C6267" s="115"/>
      <c r="R6267" s="116"/>
      <c r="S6267" s="117"/>
    </row>
    <row r="6268" spans="3:19" x14ac:dyDescent="0.25">
      <c r="C6268" s="115"/>
      <c r="R6268" s="116"/>
      <c r="S6268" s="117"/>
    </row>
    <row r="6269" spans="3:19" x14ac:dyDescent="0.25">
      <c r="C6269" s="115"/>
      <c r="R6269" s="116"/>
      <c r="S6269" s="117"/>
    </row>
    <row r="6270" spans="3:19" x14ac:dyDescent="0.25">
      <c r="C6270" s="115"/>
      <c r="R6270" s="116"/>
      <c r="S6270" s="117"/>
    </row>
    <row r="6271" spans="3:19" x14ac:dyDescent="0.25">
      <c r="C6271" s="115"/>
      <c r="R6271" s="116"/>
      <c r="S6271" s="117"/>
    </row>
    <row r="6272" spans="3:19" x14ac:dyDescent="0.25">
      <c r="C6272" s="115"/>
      <c r="R6272" s="116"/>
      <c r="S6272" s="117"/>
    </row>
    <row r="6273" spans="3:19" x14ac:dyDescent="0.25">
      <c r="C6273" s="115"/>
      <c r="R6273" s="116"/>
      <c r="S6273" s="117"/>
    </row>
    <row r="6274" spans="3:19" x14ac:dyDescent="0.25">
      <c r="C6274" s="115"/>
      <c r="R6274" s="116"/>
      <c r="S6274" s="117"/>
    </row>
    <row r="6275" spans="3:19" x14ac:dyDescent="0.25">
      <c r="C6275" s="115"/>
      <c r="R6275" s="116"/>
      <c r="S6275" s="117"/>
    </row>
    <row r="6276" spans="3:19" x14ac:dyDescent="0.25">
      <c r="C6276" s="115"/>
      <c r="R6276" s="116"/>
      <c r="S6276" s="117"/>
    </row>
    <row r="6277" spans="3:19" x14ac:dyDescent="0.25">
      <c r="C6277" s="115"/>
      <c r="R6277" s="116"/>
      <c r="S6277" s="117"/>
    </row>
    <row r="6278" spans="3:19" x14ac:dyDescent="0.25">
      <c r="C6278" s="115"/>
      <c r="R6278" s="116"/>
      <c r="S6278" s="117"/>
    </row>
    <row r="6279" spans="3:19" x14ac:dyDescent="0.25">
      <c r="C6279" s="115"/>
      <c r="R6279" s="116"/>
      <c r="S6279" s="117"/>
    </row>
    <row r="6280" spans="3:19" x14ac:dyDescent="0.25">
      <c r="C6280" s="115"/>
      <c r="R6280" s="116"/>
      <c r="S6280" s="117"/>
    </row>
    <row r="6281" spans="3:19" x14ac:dyDescent="0.25">
      <c r="C6281" s="115"/>
      <c r="R6281" s="116"/>
      <c r="S6281" s="117"/>
    </row>
    <row r="6282" spans="3:19" x14ac:dyDescent="0.25">
      <c r="C6282" s="115"/>
      <c r="R6282" s="116"/>
      <c r="S6282" s="117"/>
    </row>
    <row r="6283" spans="3:19" x14ac:dyDescent="0.25">
      <c r="C6283" s="115"/>
      <c r="R6283" s="116"/>
      <c r="S6283" s="117"/>
    </row>
    <row r="6284" spans="3:19" x14ac:dyDescent="0.25">
      <c r="C6284" s="115"/>
      <c r="R6284" s="116"/>
      <c r="S6284" s="117"/>
    </row>
    <row r="6285" spans="3:19" x14ac:dyDescent="0.25">
      <c r="C6285" s="115"/>
      <c r="R6285" s="116"/>
      <c r="S6285" s="117"/>
    </row>
    <row r="6286" spans="3:19" x14ac:dyDescent="0.25">
      <c r="C6286" s="115"/>
      <c r="R6286" s="116"/>
      <c r="S6286" s="117"/>
    </row>
    <row r="6287" spans="3:19" x14ac:dyDescent="0.25">
      <c r="C6287" s="115"/>
      <c r="R6287" s="116"/>
      <c r="S6287" s="117"/>
    </row>
    <row r="6288" spans="3:19" x14ac:dyDescent="0.25">
      <c r="C6288" s="115"/>
      <c r="R6288" s="116"/>
      <c r="S6288" s="117"/>
    </row>
    <row r="6289" spans="3:19" x14ac:dyDescent="0.25">
      <c r="C6289" s="115"/>
      <c r="R6289" s="116"/>
      <c r="S6289" s="117"/>
    </row>
    <row r="6290" spans="3:19" x14ac:dyDescent="0.25">
      <c r="C6290" s="115"/>
      <c r="R6290" s="116"/>
      <c r="S6290" s="117"/>
    </row>
    <row r="6291" spans="3:19" x14ac:dyDescent="0.25">
      <c r="C6291" s="115"/>
      <c r="R6291" s="116"/>
      <c r="S6291" s="117"/>
    </row>
    <row r="6292" spans="3:19" x14ac:dyDescent="0.25">
      <c r="C6292" s="115"/>
      <c r="R6292" s="116"/>
      <c r="S6292" s="117"/>
    </row>
    <row r="6293" spans="3:19" x14ac:dyDescent="0.25">
      <c r="C6293" s="115"/>
      <c r="R6293" s="116"/>
      <c r="S6293" s="117"/>
    </row>
    <row r="6294" spans="3:19" x14ac:dyDescent="0.25">
      <c r="C6294" s="115"/>
      <c r="R6294" s="116"/>
      <c r="S6294" s="117"/>
    </row>
    <row r="6295" spans="3:19" x14ac:dyDescent="0.25">
      <c r="C6295" s="115"/>
      <c r="R6295" s="116"/>
      <c r="S6295" s="117"/>
    </row>
    <row r="6296" spans="3:19" x14ac:dyDescent="0.25">
      <c r="C6296" s="115"/>
      <c r="R6296" s="116"/>
      <c r="S6296" s="117"/>
    </row>
    <row r="6297" spans="3:19" x14ac:dyDescent="0.25">
      <c r="C6297" s="115"/>
      <c r="R6297" s="116"/>
      <c r="S6297" s="117"/>
    </row>
    <row r="6298" spans="3:19" x14ac:dyDescent="0.25">
      <c r="C6298" s="115"/>
      <c r="R6298" s="116"/>
      <c r="S6298" s="117"/>
    </row>
    <row r="6299" spans="3:19" x14ac:dyDescent="0.25">
      <c r="C6299" s="115"/>
      <c r="R6299" s="116"/>
      <c r="S6299" s="117"/>
    </row>
    <row r="6300" spans="3:19" x14ac:dyDescent="0.25">
      <c r="C6300" s="115"/>
      <c r="R6300" s="116"/>
      <c r="S6300" s="117"/>
    </row>
    <row r="6301" spans="3:19" x14ac:dyDescent="0.25">
      <c r="C6301" s="115"/>
      <c r="R6301" s="116"/>
      <c r="S6301" s="117"/>
    </row>
    <row r="6302" spans="3:19" x14ac:dyDescent="0.25">
      <c r="C6302" s="115"/>
      <c r="R6302" s="116"/>
      <c r="S6302" s="117"/>
    </row>
    <row r="6303" spans="3:19" x14ac:dyDescent="0.25">
      <c r="C6303" s="115"/>
      <c r="R6303" s="116"/>
      <c r="S6303" s="117"/>
    </row>
    <row r="6304" spans="3:19" x14ac:dyDescent="0.25">
      <c r="C6304" s="115"/>
      <c r="R6304" s="116"/>
      <c r="S6304" s="117"/>
    </row>
    <row r="6305" spans="3:19" x14ac:dyDescent="0.25">
      <c r="C6305" s="115"/>
      <c r="R6305" s="116"/>
      <c r="S6305" s="117"/>
    </row>
    <row r="6306" spans="3:19" x14ac:dyDescent="0.25">
      <c r="C6306" s="115"/>
      <c r="R6306" s="116"/>
      <c r="S6306" s="117"/>
    </row>
    <row r="6307" spans="3:19" x14ac:dyDescent="0.25">
      <c r="C6307" s="115"/>
      <c r="R6307" s="116"/>
      <c r="S6307" s="117"/>
    </row>
    <row r="6308" spans="3:19" x14ac:dyDescent="0.25">
      <c r="C6308" s="115"/>
      <c r="R6308" s="116"/>
      <c r="S6308" s="117"/>
    </row>
    <row r="6309" spans="3:19" x14ac:dyDescent="0.25">
      <c r="C6309" s="115"/>
      <c r="R6309" s="116"/>
      <c r="S6309" s="117"/>
    </row>
    <row r="6310" spans="3:19" x14ac:dyDescent="0.25">
      <c r="C6310" s="115"/>
      <c r="R6310" s="116"/>
      <c r="S6310" s="117"/>
    </row>
    <row r="6311" spans="3:19" x14ac:dyDescent="0.25">
      <c r="C6311" s="115"/>
      <c r="R6311" s="116"/>
      <c r="S6311" s="117"/>
    </row>
    <row r="6312" spans="3:19" x14ac:dyDescent="0.25">
      <c r="C6312" s="115"/>
      <c r="R6312" s="116"/>
      <c r="S6312" s="117"/>
    </row>
    <row r="6313" spans="3:19" x14ac:dyDescent="0.25">
      <c r="C6313" s="115"/>
      <c r="R6313" s="116"/>
      <c r="S6313" s="117"/>
    </row>
    <row r="6314" spans="3:19" x14ac:dyDescent="0.25">
      <c r="C6314" s="115"/>
      <c r="R6314" s="116"/>
      <c r="S6314" s="117"/>
    </row>
    <row r="6315" spans="3:19" x14ac:dyDescent="0.25">
      <c r="C6315" s="115"/>
      <c r="R6315" s="116"/>
      <c r="S6315" s="117"/>
    </row>
    <row r="6316" spans="3:19" x14ac:dyDescent="0.25">
      <c r="C6316" s="115"/>
      <c r="R6316" s="116"/>
      <c r="S6316" s="117"/>
    </row>
    <row r="6317" spans="3:19" x14ac:dyDescent="0.25">
      <c r="C6317" s="115"/>
      <c r="R6317" s="116"/>
      <c r="S6317" s="117"/>
    </row>
    <row r="6318" spans="3:19" x14ac:dyDescent="0.25">
      <c r="C6318" s="115"/>
      <c r="R6318" s="116"/>
      <c r="S6318" s="117"/>
    </row>
    <row r="6319" spans="3:19" x14ac:dyDescent="0.25">
      <c r="C6319" s="115"/>
      <c r="R6319" s="116"/>
      <c r="S6319" s="117"/>
    </row>
    <row r="6320" spans="3:19" x14ac:dyDescent="0.25">
      <c r="C6320" s="115"/>
      <c r="R6320" s="116"/>
      <c r="S6320" s="117"/>
    </row>
    <row r="6321" spans="3:19" x14ac:dyDescent="0.25">
      <c r="C6321" s="115"/>
      <c r="R6321" s="116"/>
      <c r="S6321" s="117"/>
    </row>
    <row r="6322" spans="3:19" x14ac:dyDescent="0.25">
      <c r="C6322" s="115"/>
      <c r="R6322" s="116"/>
      <c r="S6322" s="117"/>
    </row>
    <row r="6323" spans="3:19" x14ac:dyDescent="0.25">
      <c r="C6323" s="115"/>
      <c r="R6323" s="116"/>
      <c r="S6323" s="117"/>
    </row>
    <row r="6324" spans="3:19" x14ac:dyDescent="0.25">
      <c r="C6324" s="115"/>
      <c r="R6324" s="116"/>
      <c r="S6324" s="117"/>
    </row>
    <row r="6325" spans="3:19" x14ac:dyDescent="0.25">
      <c r="C6325" s="115"/>
      <c r="R6325" s="116"/>
      <c r="S6325" s="117"/>
    </row>
    <row r="6326" spans="3:19" x14ac:dyDescent="0.25">
      <c r="C6326" s="115"/>
      <c r="R6326" s="116"/>
      <c r="S6326" s="117"/>
    </row>
    <row r="6327" spans="3:19" x14ac:dyDescent="0.25">
      <c r="C6327" s="115"/>
      <c r="R6327" s="116"/>
      <c r="S6327" s="117"/>
    </row>
    <row r="6328" spans="3:19" x14ac:dyDescent="0.25">
      <c r="C6328" s="115"/>
      <c r="R6328" s="116"/>
      <c r="S6328" s="117"/>
    </row>
    <row r="6329" spans="3:19" x14ac:dyDescent="0.25">
      <c r="C6329" s="115"/>
      <c r="R6329" s="116"/>
      <c r="S6329" s="117"/>
    </row>
    <row r="6330" spans="3:19" x14ac:dyDescent="0.25">
      <c r="C6330" s="115"/>
      <c r="R6330" s="116"/>
      <c r="S6330" s="117"/>
    </row>
    <row r="6331" spans="3:19" x14ac:dyDescent="0.25">
      <c r="C6331" s="115"/>
      <c r="R6331" s="116"/>
      <c r="S6331" s="117"/>
    </row>
    <row r="6332" spans="3:19" x14ac:dyDescent="0.25">
      <c r="C6332" s="115"/>
      <c r="R6332" s="116"/>
      <c r="S6332" s="117"/>
    </row>
    <row r="6333" spans="3:19" x14ac:dyDescent="0.25">
      <c r="C6333" s="115"/>
      <c r="R6333" s="116"/>
      <c r="S6333" s="117"/>
    </row>
    <row r="6334" spans="3:19" x14ac:dyDescent="0.25">
      <c r="C6334" s="115"/>
      <c r="R6334" s="116"/>
      <c r="S6334" s="117"/>
    </row>
    <row r="6335" spans="3:19" x14ac:dyDescent="0.25">
      <c r="C6335" s="115"/>
      <c r="R6335" s="116"/>
      <c r="S6335" s="117"/>
    </row>
    <row r="6336" spans="3:19" x14ac:dyDescent="0.25">
      <c r="C6336" s="115"/>
      <c r="R6336" s="116"/>
      <c r="S6336" s="117"/>
    </row>
    <row r="6337" spans="3:19" x14ac:dyDescent="0.25">
      <c r="C6337" s="115"/>
      <c r="R6337" s="116"/>
      <c r="S6337" s="117"/>
    </row>
    <row r="6338" spans="3:19" x14ac:dyDescent="0.25">
      <c r="C6338" s="115"/>
      <c r="R6338" s="116"/>
      <c r="S6338" s="117"/>
    </row>
    <row r="6339" spans="3:19" x14ac:dyDescent="0.25">
      <c r="C6339" s="115"/>
      <c r="R6339" s="116"/>
      <c r="S6339" s="117"/>
    </row>
    <row r="6340" spans="3:19" x14ac:dyDescent="0.25">
      <c r="C6340" s="115"/>
      <c r="R6340" s="116"/>
      <c r="S6340" s="117"/>
    </row>
    <row r="6341" spans="3:19" x14ac:dyDescent="0.25">
      <c r="C6341" s="115"/>
      <c r="R6341" s="116"/>
      <c r="S6341" s="117"/>
    </row>
    <row r="6342" spans="3:19" x14ac:dyDescent="0.25">
      <c r="C6342" s="115"/>
      <c r="R6342" s="116"/>
      <c r="S6342" s="117"/>
    </row>
    <row r="6343" spans="3:19" x14ac:dyDescent="0.25">
      <c r="C6343" s="115"/>
      <c r="R6343" s="116"/>
      <c r="S6343" s="117"/>
    </row>
    <row r="6344" spans="3:19" x14ac:dyDescent="0.25">
      <c r="C6344" s="115"/>
      <c r="R6344" s="116"/>
      <c r="S6344" s="117"/>
    </row>
    <row r="6345" spans="3:19" x14ac:dyDescent="0.25">
      <c r="C6345" s="115"/>
      <c r="R6345" s="116"/>
      <c r="S6345" s="117"/>
    </row>
    <row r="6346" spans="3:19" x14ac:dyDescent="0.25">
      <c r="C6346" s="115"/>
      <c r="R6346" s="116"/>
      <c r="S6346" s="117"/>
    </row>
    <row r="6347" spans="3:19" x14ac:dyDescent="0.25">
      <c r="C6347" s="115"/>
      <c r="R6347" s="116"/>
      <c r="S6347" s="117"/>
    </row>
    <row r="6348" spans="3:19" x14ac:dyDescent="0.25">
      <c r="C6348" s="115"/>
      <c r="R6348" s="116"/>
      <c r="S6348" s="117"/>
    </row>
    <row r="6349" spans="3:19" x14ac:dyDescent="0.25">
      <c r="C6349" s="115"/>
      <c r="R6349" s="116"/>
      <c r="S6349" s="117"/>
    </row>
    <row r="6350" spans="3:19" x14ac:dyDescent="0.25">
      <c r="C6350" s="115"/>
      <c r="R6350" s="116"/>
      <c r="S6350" s="117"/>
    </row>
    <row r="6351" spans="3:19" x14ac:dyDescent="0.25">
      <c r="C6351" s="115"/>
      <c r="R6351" s="116"/>
      <c r="S6351" s="117"/>
    </row>
    <row r="6352" spans="3:19" x14ac:dyDescent="0.25">
      <c r="C6352" s="115"/>
      <c r="R6352" s="116"/>
      <c r="S6352" s="117"/>
    </row>
    <row r="6353" spans="3:19" x14ac:dyDescent="0.25">
      <c r="C6353" s="115"/>
      <c r="R6353" s="116"/>
      <c r="S6353" s="117"/>
    </row>
    <row r="6354" spans="3:19" x14ac:dyDescent="0.25">
      <c r="C6354" s="115"/>
      <c r="R6354" s="116"/>
      <c r="S6354" s="117"/>
    </row>
    <row r="6355" spans="3:19" x14ac:dyDescent="0.25">
      <c r="C6355" s="115"/>
      <c r="R6355" s="116"/>
      <c r="S6355" s="117"/>
    </row>
    <row r="6356" spans="3:19" x14ac:dyDescent="0.25">
      <c r="C6356" s="115"/>
      <c r="R6356" s="116"/>
      <c r="S6356" s="117"/>
    </row>
    <row r="6357" spans="3:19" x14ac:dyDescent="0.25">
      <c r="C6357" s="115"/>
      <c r="R6357" s="116"/>
      <c r="S6357" s="117"/>
    </row>
    <row r="6358" spans="3:19" x14ac:dyDescent="0.25">
      <c r="C6358" s="115"/>
      <c r="R6358" s="116"/>
      <c r="S6358" s="117"/>
    </row>
    <row r="6359" spans="3:19" x14ac:dyDescent="0.25">
      <c r="C6359" s="115"/>
      <c r="R6359" s="116"/>
      <c r="S6359" s="117"/>
    </row>
    <row r="6360" spans="3:19" x14ac:dyDescent="0.25">
      <c r="C6360" s="115"/>
      <c r="R6360" s="116"/>
      <c r="S6360" s="117"/>
    </row>
    <row r="6361" spans="3:19" x14ac:dyDescent="0.25">
      <c r="C6361" s="115"/>
      <c r="R6361" s="116"/>
      <c r="S6361" s="117"/>
    </row>
    <row r="6362" spans="3:19" x14ac:dyDescent="0.25">
      <c r="C6362" s="115"/>
      <c r="R6362" s="116"/>
      <c r="S6362" s="117"/>
    </row>
    <row r="6363" spans="3:19" x14ac:dyDescent="0.25">
      <c r="C6363" s="115"/>
      <c r="R6363" s="116"/>
      <c r="S6363" s="117"/>
    </row>
    <row r="6364" spans="3:19" x14ac:dyDescent="0.25">
      <c r="C6364" s="115"/>
      <c r="R6364" s="116"/>
      <c r="S6364" s="117"/>
    </row>
    <row r="6365" spans="3:19" x14ac:dyDescent="0.25">
      <c r="C6365" s="115"/>
      <c r="R6365" s="116"/>
      <c r="S6365" s="117"/>
    </row>
    <row r="6366" spans="3:19" x14ac:dyDescent="0.25">
      <c r="C6366" s="115"/>
      <c r="R6366" s="116"/>
      <c r="S6366" s="117"/>
    </row>
    <row r="6367" spans="3:19" x14ac:dyDescent="0.25">
      <c r="C6367" s="115"/>
      <c r="R6367" s="116"/>
      <c r="S6367" s="117"/>
    </row>
    <row r="6368" spans="3:19" x14ac:dyDescent="0.25">
      <c r="C6368" s="115"/>
      <c r="R6368" s="116"/>
      <c r="S6368" s="117"/>
    </row>
    <row r="6369" spans="3:19" x14ac:dyDescent="0.25">
      <c r="C6369" s="115"/>
      <c r="R6369" s="116"/>
      <c r="S6369" s="117"/>
    </row>
    <row r="6370" spans="3:19" x14ac:dyDescent="0.25">
      <c r="C6370" s="115"/>
      <c r="R6370" s="116"/>
      <c r="S6370" s="117"/>
    </row>
    <row r="6371" spans="3:19" x14ac:dyDescent="0.25">
      <c r="C6371" s="115"/>
      <c r="R6371" s="116"/>
      <c r="S6371" s="117"/>
    </row>
    <row r="6372" spans="3:19" x14ac:dyDescent="0.25">
      <c r="C6372" s="115"/>
      <c r="R6372" s="116"/>
      <c r="S6372" s="117"/>
    </row>
    <row r="6373" spans="3:19" x14ac:dyDescent="0.25">
      <c r="C6373" s="115"/>
      <c r="R6373" s="116"/>
      <c r="S6373" s="117"/>
    </row>
    <row r="6374" spans="3:19" x14ac:dyDescent="0.25">
      <c r="C6374" s="115"/>
      <c r="R6374" s="116"/>
      <c r="S6374" s="117"/>
    </row>
    <row r="6375" spans="3:19" x14ac:dyDescent="0.25">
      <c r="C6375" s="115"/>
      <c r="R6375" s="116"/>
      <c r="S6375" s="117"/>
    </row>
    <row r="6376" spans="3:19" x14ac:dyDescent="0.25">
      <c r="C6376" s="115"/>
      <c r="R6376" s="116"/>
      <c r="S6376" s="117"/>
    </row>
    <row r="6377" spans="3:19" x14ac:dyDescent="0.25">
      <c r="C6377" s="115"/>
      <c r="R6377" s="116"/>
      <c r="S6377" s="117"/>
    </row>
    <row r="6378" spans="3:19" x14ac:dyDescent="0.25">
      <c r="C6378" s="115"/>
      <c r="R6378" s="116"/>
      <c r="S6378" s="117"/>
    </row>
    <row r="6379" spans="3:19" x14ac:dyDescent="0.25">
      <c r="C6379" s="115"/>
      <c r="R6379" s="116"/>
      <c r="S6379" s="117"/>
    </row>
    <row r="6380" spans="3:19" x14ac:dyDescent="0.25">
      <c r="C6380" s="115"/>
      <c r="R6380" s="116"/>
      <c r="S6380" s="117"/>
    </row>
    <row r="6381" spans="3:19" x14ac:dyDescent="0.25">
      <c r="C6381" s="115"/>
      <c r="R6381" s="116"/>
      <c r="S6381" s="117"/>
    </row>
    <row r="6382" spans="3:19" x14ac:dyDescent="0.25">
      <c r="C6382" s="115"/>
      <c r="R6382" s="116"/>
      <c r="S6382" s="117"/>
    </row>
    <row r="6383" spans="3:19" x14ac:dyDescent="0.25">
      <c r="C6383" s="115"/>
      <c r="R6383" s="116"/>
      <c r="S6383" s="117"/>
    </row>
    <row r="6384" spans="3:19" x14ac:dyDescent="0.25">
      <c r="C6384" s="115"/>
      <c r="R6384" s="116"/>
      <c r="S6384" s="117"/>
    </row>
    <row r="6385" spans="3:19" x14ac:dyDescent="0.25">
      <c r="C6385" s="115"/>
      <c r="R6385" s="116"/>
      <c r="S6385" s="117"/>
    </row>
    <row r="6386" spans="3:19" x14ac:dyDescent="0.25">
      <c r="C6386" s="115"/>
      <c r="R6386" s="116"/>
      <c r="S6386" s="117"/>
    </row>
    <row r="6387" spans="3:19" x14ac:dyDescent="0.25">
      <c r="C6387" s="115"/>
      <c r="R6387" s="116"/>
      <c r="S6387" s="117"/>
    </row>
    <row r="6388" spans="3:19" x14ac:dyDescent="0.25">
      <c r="C6388" s="115"/>
      <c r="R6388" s="116"/>
      <c r="S6388" s="117"/>
    </row>
    <row r="6389" spans="3:19" x14ac:dyDescent="0.25">
      <c r="C6389" s="115"/>
      <c r="R6389" s="116"/>
      <c r="S6389" s="117"/>
    </row>
    <row r="6390" spans="3:19" x14ac:dyDescent="0.25">
      <c r="C6390" s="115"/>
      <c r="R6390" s="116"/>
      <c r="S6390" s="117"/>
    </row>
    <row r="6391" spans="3:19" x14ac:dyDescent="0.25">
      <c r="C6391" s="115"/>
      <c r="R6391" s="116"/>
      <c r="S6391" s="117"/>
    </row>
    <row r="6392" spans="3:19" x14ac:dyDescent="0.25">
      <c r="C6392" s="115"/>
      <c r="R6392" s="116"/>
      <c r="S6392" s="117"/>
    </row>
    <row r="6393" spans="3:19" x14ac:dyDescent="0.25">
      <c r="C6393" s="115"/>
      <c r="R6393" s="116"/>
      <c r="S6393" s="117"/>
    </row>
    <row r="6394" spans="3:19" x14ac:dyDescent="0.25">
      <c r="C6394" s="115"/>
      <c r="R6394" s="116"/>
      <c r="S6394" s="117"/>
    </row>
    <row r="6395" spans="3:19" x14ac:dyDescent="0.25">
      <c r="C6395" s="115"/>
      <c r="R6395" s="116"/>
      <c r="S6395" s="117"/>
    </row>
    <row r="6396" spans="3:19" x14ac:dyDescent="0.25">
      <c r="C6396" s="115"/>
      <c r="R6396" s="116"/>
      <c r="S6396" s="117"/>
    </row>
    <row r="6397" spans="3:19" x14ac:dyDescent="0.25">
      <c r="C6397" s="115"/>
      <c r="R6397" s="116"/>
      <c r="S6397" s="117"/>
    </row>
    <row r="6398" spans="3:19" x14ac:dyDescent="0.25">
      <c r="C6398" s="115"/>
      <c r="R6398" s="116"/>
      <c r="S6398" s="117"/>
    </row>
    <row r="6399" spans="3:19" x14ac:dyDescent="0.25">
      <c r="C6399" s="115"/>
      <c r="R6399" s="116"/>
      <c r="S6399" s="117"/>
    </row>
    <row r="6400" spans="3:19" x14ac:dyDescent="0.25">
      <c r="C6400" s="115"/>
      <c r="R6400" s="116"/>
      <c r="S6400" s="117"/>
    </row>
    <row r="6401" spans="3:19" x14ac:dyDescent="0.25">
      <c r="C6401" s="115"/>
      <c r="R6401" s="116"/>
      <c r="S6401" s="117"/>
    </row>
    <row r="6402" spans="3:19" x14ac:dyDescent="0.25">
      <c r="C6402" s="115"/>
      <c r="R6402" s="116"/>
      <c r="S6402" s="117"/>
    </row>
    <row r="6403" spans="3:19" x14ac:dyDescent="0.25">
      <c r="C6403" s="115"/>
      <c r="R6403" s="116"/>
      <c r="S6403" s="117"/>
    </row>
    <row r="6404" spans="3:19" x14ac:dyDescent="0.25">
      <c r="C6404" s="115"/>
      <c r="R6404" s="116"/>
      <c r="S6404" s="117"/>
    </row>
    <row r="6405" spans="3:19" x14ac:dyDescent="0.25">
      <c r="C6405" s="115"/>
      <c r="R6405" s="116"/>
      <c r="S6405" s="117"/>
    </row>
    <row r="6406" spans="3:19" x14ac:dyDescent="0.25">
      <c r="C6406" s="115"/>
      <c r="R6406" s="116"/>
      <c r="S6406" s="117"/>
    </row>
    <row r="6407" spans="3:19" x14ac:dyDescent="0.25">
      <c r="C6407" s="115"/>
      <c r="R6407" s="116"/>
      <c r="S6407" s="117"/>
    </row>
    <row r="6408" spans="3:19" x14ac:dyDescent="0.25">
      <c r="C6408" s="115"/>
      <c r="R6408" s="116"/>
      <c r="S6408" s="117"/>
    </row>
    <row r="6409" spans="3:19" x14ac:dyDescent="0.25">
      <c r="C6409" s="115"/>
      <c r="R6409" s="116"/>
      <c r="S6409" s="117"/>
    </row>
    <row r="6410" spans="3:19" x14ac:dyDescent="0.25">
      <c r="C6410" s="115"/>
      <c r="R6410" s="116"/>
      <c r="S6410" s="117"/>
    </row>
    <row r="6411" spans="3:19" x14ac:dyDescent="0.25">
      <c r="C6411" s="115"/>
      <c r="R6411" s="116"/>
      <c r="S6411" s="117"/>
    </row>
    <row r="6412" spans="3:19" x14ac:dyDescent="0.25">
      <c r="C6412" s="115"/>
      <c r="R6412" s="116"/>
      <c r="S6412" s="117"/>
    </row>
    <row r="6413" spans="3:19" x14ac:dyDescent="0.25">
      <c r="C6413" s="115"/>
      <c r="R6413" s="116"/>
      <c r="S6413" s="117"/>
    </row>
    <row r="6414" spans="3:19" x14ac:dyDescent="0.25">
      <c r="C6414" s="115"/>
      <c r="R6414" s="116"/>
      <c r="S6414" s="117"/>
    </row>
    <row r="6415" spans="3:19" x14ac:dyDescent="0.25">
      <c r="C6415" s="115"/>
      <c r="R6415" s="116"/>
      <c r="S6415" s="117"/>
    </row>
    <row r="6416" spans="3:19" x14ac:dyDescent="0.25">
      <c r="C6416" s="115"/>
      <c r="R6416" s="116"/>
      <c r="S6416" s="117"/>
    </row>
    <row r="6417" spans="3:19" x14ac:dyDescent="0.25">
      <c r="C6417" s="115"/>
      <c r="R6417" s="116"/>
      <c r="S6417" s="117"/>
    </row>
    <row r="6418" spans="3:19" x14ac:dyDescent="0.25">
      <c r="C6418" s="115"/>
      <c r="R6418" s="116"/>
      <c r="S6418" s="117"/>
    </row>
    <row r="6419" spans="3:19" x14ac:dyDescent="0.25">
      <c r="C6419" s="115"/>
      <c r="R6419" s="116"/>
      <c r="S6419" s="117"/>
    </row>
    <row r="6420" spans="3:19" x14ac:dyDescent="0.25">
      <c r="C6420" s="115"/>
      <c r="R6420" s="116"/>
      <c r="S6420" s="117"/>
    </row>
    <row r="6421" spans="3:19" x14ac:dyDescent="0.25">
      <c r="C6421" s="115"/>
      <c r="R6421" s="116"/>
      <c r="S6421" s="117"/>
    </row>
    <row r="6422" spans="3:19" x14ac:dyDescent="0.25">
      <c r="C6422" s="115"/>
      <c r="R6422" s="116"/>
      <c r="S6422" s="117"/>
    </row>
    <row r="6423" spans="3:19" x14ac:dyDescent="0.25">
      <c r="C6423" s="115"/>
      <c r="R6423" s="116"/>
      <c r="S6423" s="117"/>
    </row>
    <row r="6424" spans="3:19" x14ac:dyDescent="0.25">
      <c r="C6424" s="115"/>
      <c r="R6424" s="116"/>
      <c r="S6424" s="117"/>
    </row>
    <row r="6425" spans="3:19" x14ac:dyDescent="0.25">
      <c r="C6425" s="115"/>
      <c r="R6425" s="116"/>
      <c r="S6425" s="117"/>
    </row>
    <row r="6426" spans="3:19" x14ac:dyDescent="0.25">
      <c r="C6426" s="115"/>
      <c r="R6426" s="116"/>
      <c r="S6426" s="117"/>
    </row>
    <row r="6427" spans="3:19" x14ac:dyDescent="0.25">
      <c r="C6427" s="115"/>
      <c r="R6427" s="116"/>
      <c r="S6427" s="117"/>
    </row>
    <row r="6428" spans="3:19" x14ac:dyDescent="0.25">
      <c r="C6428" s="115"/>
      <c r="R6428" s="116"/>
      <c r="S6428" s="117"/>
    </row>
    <row r="6429" spans="3:19" x14ac:dyDescent="0.25">
      <c r="C6429" s="115"/>
      <c r="R6429" s="116"/>
      <c r="S6429" s="117"/>
    </row>
    <row r="6430" spans="3:19" x14ac:dyDescent="0.25">
      <c r="C6430" s="115"/>
      <c r="R6430" s="116"/>
      <c r="S6430" s="117"/>
    </row>
    <row r="6431" spans="3:19" x14ac:dyDescent="0.25">
      <c r="C6431" s="115"/>
      <c r="R6431" s="116"/>
      <c r="S6431" s="117"/>
    </row>
    <row r="6432" spans="3:19" x14ac:dyDescent="0.25">
      <c r="C6432" s="115"/>
      <c r="R6432" s="116"/>
      <c r="S6432" s="117"/>
    </row>
    <row r="6433" spans="3:19" x14ac:dyDescent="0.25">
      <c r="C6433" s="115"/>
      <c r="R6433" s="116"/>
      <c r="S6433" s="117"/>
    </row>
    <row r="6434" spans="3:19" x14ac:dyDescent="0.25">
      <c r="C6434" s="115"/>
      <c r="R6434" s="116"/>
      <c r="S6434" s="117"/>
    </row>
    <row r="6435" spans="3:19" x14ac:dyDescent="0.25">
      <c r="C6435" s="115"/>
      <c r="R6435" s="116"/>
      <c r="S6435" s="117"/>
    </row>
    <row r="6436" spans="3:19" x14ac:dyDescent="0.25">
      <c r="C6436" s="115"/>
      <c r="R6436" s="116"/>
      <c r="S6436" s="117"/>
    </row>
    <row r="6437" spans="3:19" x14ac:dyDescent="0.25">
      <c r="C6437" s="115"/>
      <c r="R6437" s="116"/>
      <c r="S6437" s="117"/>
    </row>
    <row r="6438" spans="3:19" x14ac:dyDescent="0.25">
      <c r="C6438" s="115"/>
      <c r="R6438" s="116"/>
      <c r="S6438" s="117"/>
    </row>
    <row r="6439" spans="3:19" x14ac:dyDescent="0.25">
      <c r="C6439" s="115"/>
      <c r="R6439" s="116"/>
      <c r="S6439" s="117"/>
    </row>
    <row r="6440" spans="3:19" x14ac:dyDescent="0.25">
      <c r="C6440" s="115"/>
      <c r="R6440" s="116"/>
      <c r="S6440" s="117"/>
    </row>
    <row r="6441" spans="3:19" x14ac:dyDescent="0.25">
      <c r="C6441" s="115"/>
      <c r="R6441" s="116"/>
      <c r="S6441" s="117"/>
    </row>
    <row r="6442" spans="3:19" x14ac:dyDescent="0.25">
      <c r="C6442" s="115"/>
      <c r="R6442" s="116"/>
      <c r="S6442" s="117"/>
    </row>
    <row r="6443" spans="3:19" x14ac:dyDescent="0.25">
      <c r="C6443" s="115"/>
      <c r="R6443" s="116"/>
      <c r="S6443" s="117"/>
    </row>
    <row r="6444" spans="3:19" x14ac:dyDescent="0.25">
      <c r="C6444" s="115"/>
      <c r="R6444" s="116"/>
      <c r="S6444" s="117"/>
    </row>
    <row r="6445" spans="3:19" x14ac:dyDescent="0.25">
      <c r="C6445" s="115"/>
      <c r="R6445" s="116"/>
      <c r="S6445" s="117"/>
    </row>
    <row r="6446" spans="3:19" x14ac:dyDescent="0.25">
      <c r="C6446" s="115"/>
      <c r="R6446" s="116"/>
      <c r="S6446" s="117"/>
    </row>
    <row r="6447" spans="3:19" x14ac:dyDescent="0.25">
      <c r="C6447" s="115"/>
      <c r="R6447" s="116"/>
      <c r="S6447" s="117"/>
    </row>
    <row r="6448" spans="3:19" x14ac:dyDescent="0.25">
      <c r="C6448" s="115"/>
      <c r="R6448" s="116"/>
      <c r="S6448" s="117"/>
    </row>
    <row r="6449" spans="3:19" x14ac:dyDescent="0.25">
      <c r="C6449" s="115"/>
      <c r="R6449" s="116"/>
      <c r="S6449" s="117"/>
    </row>
    <row r="6450" spans="3:19" x14ac:dyDescent="0.25">
      <c r="C6450" s="115"/>
      <c r="R6450" s="116"/>
      <c r="S6450" s="117"/>
    </row>
    <row r="6451" spans="3:19" x14ac:dyDescent="0.25">
      <c r="C6451" s="115"/>
      <c r="R6451" s="116"/>
      <c r="S6451" s="117"/>
    </row>
    <row r="6452" spans="3:19" x14ac:dyDescent="0.25">
      <c r="C6452" s="115"/>
      <c r="R6452" s="116"/>
      <c r="S6452" s="117"/>
    </row>
    <row r="6453" spans="3:19" x14ac:dyDescent="0.25">
      <c r="C6453" s="115"/>
      <c r="R6453" s="116"/>
      <c r="S6453" s="117"/>
    </row>
    <row r="6454" spans="3:19" x14ac:dyDescent="0.25">
      <c r="C6454" s="115"/>
      <c r="R6454" s="116"/>
      <c r="S6454" s="117"/>
    </row>
    <row r="6455" spans="3:19" x14ac:dyDescent="0.25">
      <c r="C6455" s="115"/>
      <c r="R6455" s="116"/>
      <c r="S6455" s="117"/>
    </row>
    <row r="6456" spans="3:19" x14ac:dyDescent="0.25">
      <c r="C6456" s="115"/>
      <c r="R6456" s="116"/>
      <c r="S6456" s="117"/>
    </row>
    <row r="6457" spans="3:19" x14ac:dyDescent="0.25">
      <c r="C6457" s="115"/>
      <c r="R6457" s="116"/>
      <c r="S6457" s="117"/>
    </row>
    <row r="6458" spans="3:19" x14ac:dyDescent="0.25">
      <c r="C6458" s="115"/>
      <c r="R6458" s="116"/>
      <c r="S6458" s="117"/>
    </row>
    <row r="6459" spans="3:19" x14ac:dyDescent="0.25">
      <c r="C6459" s="115"/>
      <c r="R6459" s="116"/>
      <c r="S6459" s="117"/>
    </row>
    <row r="6460" spans="3:19" x14ac:dyDescent="0.25">
      <c r="C6460" s="115"/>
      <c r="R6460" s="116"/>
      <c r="S6460" s="117"/>
    </row>
    <row r="6461" spans="3:19" x14ac:dyDescent="0.25">
      <c r="C6461" s="115"/>
      <c r="R6461" s="116"/>
      <c r="S6461" s="117"/>
    </row>
    <row r="6462" spans="3:19" x14ac:dyDescent="0.25">
      <c r="C6462" s="115"/>
      <c r="R6462" s="116"/>
      <c r="S6462" s="117"/>
    </row>
    <row r="6463" spans="3:19" x14ac:dyDescent="0.25">
      <c r="C6463" s="115"/>
      <c r="R6463" s="116"/>
      <c r="S6463" s="117"/>
    </row>
    <row r="6464" spans="3:19" x14ac:dyDescent="0.25">
      <c r="C6464" s="115"/>
      <c r="R6464" s="116"/>
      <c r="S6464" s="117"/>
    </row>
    <row r="6465" spans="3:19" x14ac:dyDescent="0.25">
      <c r="C6465" s="115"/>
      <c r="R6465" s="116"/>
      <c r="S6465" s="117"/>
    </row>
    <row r="6466" spans="3:19" x14ac:dyDescent="0.25">
      <c r="C6466" s="115"/>
      <c r="R6466" s="116"/>
      <c r="S6466" s="117"/>
    </row>
    <row r="6467" spans="3:19" x14ac:dyDescent="0.25">
      <c r="C6467" s="115"/>
      <c r="R6467" s="116"/>
      <c r="S6467" s="117"/>
    </row>
    <row r="6468" spans="3:19" x14ac:dyDescent="0.25">
      <c r="C6468" s="115"/>
      <c r="R6468" s="116"/>
      <c r="S6468" s="117"/>
    </row>
    <row r="6469" spans="3:19" x14ac:dyDescent="0.25">
      <c r="C6469" s="115"/>
      <c r="R6469" s="116"/>
      <c r="S6469" s="117"/>
    </row>
    <row r="6470" spans="3:19" x14ac:dyDescent="0.25">
      <c r="C6470" s="115"/>
      <c r="R6470" s="116"/>
      <c r="S6470" s="117"/>
    </row>
    <row r="6471" spans="3:19" x14ac:dyDescent="0.25">
      <c r="C6471" s="115"/>
      <c r="R6471" s="116"/>
      <c r="S6471" s="117"/>
    </row>
    <row r="6472" spans="3:19" x14ac:dyDescent="0.25">
      <c r="C6472" s="115"/>
      <c r="R6472" s="116"/>
      <c r="S6472" s="117"/>
    </row>
    <row r="6473" spans="3:19" x14ac:dyDescent="0.25">
      <c r="C6473" s="115"/>
      <c r="R6473" s="116"/>
      <c r="S6473" s="117"/>
    </row>
    <row r="6474" spans="3:19" x14ac:dyDescent="0.25">
      <c r="C6474" s="115"/>
      <c r="R6474" s="116"/>
      <c r="S6474" s="117"/>
    </row>
    <row r="6475" spans="3:19" x14ac:dyDescent="0.25">
      <c r="C6475" s="115"/>
      <c r="R6475" s="116"/>
      <c r="S6475" s="117"/>
    </row>
    <row r="6476" spans="3:19" x14ac:dyDescent="0.25">
      <c r="C6476" s="115"/>
      <c r="R6476" s="116"/>
      <c r="S6476" s="117"/>
    </row>
    <row r="6477" spans="3:19" x14ac:dyDescent="0.25">
      <c r="C6477" s="115"/>
      <c r="R6477" s="116"/>
      <c r="S6477" s="117"/>
    </row>
    <row r="6478" spans="3:19" x14ac:dyDescent="0.25">
      <c r="C6478" s="115"/>
      <c r="R6478" s="116"/>
      <c r="S6478" s="117"/>
    </row>
    <row r="6479" spans="3:19" x14ac:dyDescent="0.25">
      <c r="C6479" s="115"/>
      <c r="R6479" s="116"/>
      <c r="S6479" s="117"/>
    </row>
    <row r="6480" spans="3:19" x14ac:dyDescent="0.25">
      <c r="C6480" s="115"/>
      <c r="R6480" s="116"/>
      <c r="S6480" s="117"/>
    </row>
    <row r="6481" spans="3:19" x14ac:dyDescent="0.25">
      <c r="C6481" s="115"/>
      <c r="R6481" s="116"/>
      <c r="S6481" s="117"/>
    </row>
    <row r="6482" spans="3:19" x14ac:dyDescent="0.25">
      <c r="C6482" s="115"/>
      <c r="R6482" s="116"/>
      <c r="S6482" s="117"/>
    </row>
    <row r="6483" spans="3:19" x14ac:dyDescent="0.25">
      <c r="C6483" s="115"/>
      <c r="R6483" s="116"/>
      <c r="S6483" s="117"/>
    </row>
    <row r="6484" spans="3:19" x14ac:dyDescent="0.25">
      <c r="C6484" s="115"/>
      <c r="R6484" s="116"/>
      <c r="S6484" s="117"/>
    </row>
    <row r="6485" spans="3:19" x14ac:dyDescent="0.25">
      <c r="C6485" s="115"/>
      <c r="R6485" s="116"/>
      <c r="S6485" s="117"/>
    </row>
    <row r="6486" spans="3:19" x14ac:dyDescent="0.25">
      <c r="C6486" s="115"/>
      <c r="R6486" s="116"/>
      <c r="S6486" s="117"/>
    </row>
    <row r="6487" spans="3:19" x14ac:dyDescent="0.25">
      <c r="C6487" s="115"/>
      <c r="R6487" s="116"/>
      <c r="S6487" s="117"/>
    </row>
    <row r="6488" spans="3:19" x14ac:dyDescent="0.25">
      <c r="C6488" s="115"/>
      <c r="R6488" s="116"/>
      <c r="S6488" s="117"/>
    </row>
    <row r="6489" spans="3:19" x14ac:dyDescent="0.25">
      <c r="C6489" s="115"/>
      <c r="R6489" s="116"/>
      <c r="S6489" s="117"/>
    </row>
    <row r="6490" spans="3:19" x14ac:dyDescent="0.25">
      <c r="C6490" s="115"/>
      <c r="R6490" s="116"/>
      <c r="S6490" s="117"/>
    </row>
    <row r="6491" spans="3:19" x14ac:dyDescent="0.25">
      <c r="C6491" s="115"/>
      <c r="R6491" s="116"/>
      <c r="S6491" s="117"/>
    </row>
    <row r="6492" spans="3:19" x14ac:dyDescent="0.25">
      <c r="C6492" s="115"/>
      <c r="R6492" s="116"/>
      <c r="S6492" s="117"/>
    </row>
    <row r="6493" spans="3:19" x14ac:dyDescent="0.25">
      <c r="C6493" s="115"/>
      <c r="R6493" s="116"/>
      <c r="S6493" s="117"/>
    </row>
    <row r="6494" spans="3:19" x14ac:dyDescent="0.25">
      <c r="C6494" s="115"/>
      <c r="R6494" s="116"/>
      <c r="S6494" s="117"/>
    </row>
    <row r="6495" spans="3:19" x14ac:dyDescent="0.25">
      <c r="C6495" s="115"/>
      <c r="R6495" s="116"/>
      <c r="S6495" s="117"/>
    </row>
    <row r="6496" spans="3:19" x14ac:dyDescent="0.25">
      <c r="C6496" s="115"/>
      <c r="R6496" s="116"/>
      <c r="S6496" s="117"/>
    </row>
    <row r="6497" spans="3:19" x14ac:dyDescent="0.25">
      <c r="C6497" s="115"/>
      <c r="R6497" s="116"/>
      <c r="S6497" s="117"/>
    </row>
    <row r="6498" spans="3:19" x14ac:dyDescent="0.25">
      <c r="C6498" s="115"/>
      <c r="R6498" s="116"/>
      <c r="S6498" s="117"/>
    </row>
    <row r="6499" spans="3:19" x14ac:dyDescent="0.25">
      <c r="C6499" s="115"/>
      <c r="R6499" s="116"/>
      <c r="S6499" s="117"/>
    </row>
    <row r="6500" spans="3:19" x14ac:dyDescent="0.25">
      <c r="C6500" s="115"/>
      <c r="R6500" s="116"/>
      <c r="S6500" s="117"/>
    </row>
    <row r="6501" spans="3:19" x14ac:dyDescent="0.25">
      <c r="C6501" s="115"/>
      <c r="R6501" s="116"/>
      <c r="S6501" s="117"/>
    </row>
    <row r="6502" spans="3:19" x14ac:dyDescent="0.25">
      <c r="C6502" s="115"/>
      <c r="R6502" s="116"/>
      <c r="S6502" s="117"/>
    </row>
    <row r="6503" spans="3:19" x14ac:dyDescent="0.25">
      <c r="C6503" s="115"/>
      <c r="R6503" s="116"/>
      <c r="S6503" s="117"/>
    </row>
    <row r="6504" spans="3:19" x14ac:dyDescent="0.25">
      <c r="C6504" s="115"/>
      <c r="R6504" s="116"/>
      <c r="S6504" s="117"/>
    </row>
    <row r="6505" spans="3:19" x14ac:dyDescent="0.25">
      <c r="C6505" s="115"/>
      <c r="R6505" s="116"/>
      <c r="S6505" s="117"/>
    </row>
    <row r="6506" spans="3:19" x14ac:dyDescent="0.25">
      <c r="C6506" s="115"/>
      <c r="R6506" s="116"/>
      <c r="S6506" s="117"/>
    </row>
    <row r="6507" spans="3:19" x14ac:dyDescent="0.25">
      <c r="C6507" s="115"/>
      <c r="R6507" s="116"/>
      <c r="S6507" s="117"/>
    </row>
    <row r="6508" spans="3:19" x14ac:dyDescent="0.25">
      <c r="C6508" s="115"/>
      <c r="R6508" s="116"/>
      <c r="S6508" s="117"/>
    </row>
    <row r="6509" spans="3:19" x14ac:dyDescent="0.25">
      <c r="C6509" s="115"/>
      <c r="R6509" s="116"/>
      <c r="S6509" s="117"/>
    </row>
    <row r="6510" spans="3:19" x14ac:dyDescent="0.25">
      <c r="C6510" s="115"/>
      <c r="R6510" s="116"/>
      <c r="S6510" s="117"/>
    </row>
    <row r="6511" spans="3:19" x14ac:dyDescent="0.25">
      <c r="C6511" s="115"/>
      <c r="R6511" s="116"/>
      <c r="S6511" s="117"/>
    </row>
    <row r="6512" spans="3:19" x14ac:dyDescent="0.25">
      <c r="C6512" s="115"/>
      <c r="R6512" s="116"/>
      <c r="S6512" s="117"/>
    </row>
    <row r="6513" spans="3:19" x14ac:dyDescent="0.25">
      <c r="C6513" s="115"/>
      <c r="R6513" s="116"/>
      <c r="S6513" s="117"/>
    </row>
    <row r="6514" spans="3:19" x14ac:dyDescent="0.25">
      <c r="C6514" s="115"/>
      <c r="R6514" s="116"/>
      <c r="S6514" s="117"/>
    </row>
    <row r="6515" spans="3:19" x14ac:dyDescent="0.25">
      <c r="C6515" s="115"/>
      <c r="R6515" s="116"/>
      <c r="S6515" s="117"/>
    </row>
    <row r="6516" spans="3:19" x14ac:dyDescent="0.25">
      <c r="C6516" s="115"/>
      <c r="R6516" s="116"/>
      <c r="S6516" s="117"/>
    </row>
    <row r="6517" spans="3:19" x14ac:dyDescent="0.25">
      <c r="C6517" s="115"/>
      <c r="R6517" s="116"/>
      <c r="S6517" s="117"/>
    </row>
    <row r="6518" spans="3:19" x14ac:dyDescent="0.25">
      <c r="C6518" s="115"/>
      <c r="R6518" s="116"/>
      <c r="S6518" s="117"/>
    </row>
    <row r="6519" spans="3:19" x14ac:dyDescent="0.25">
      <c r="C6519" s="115"/>
      <c r="R6519" s="116"/>
      <c r="S6519" s="117"/>
    </row>
    <row r="6520" spans="3:19" x14ac:dyDescent="0.25">
      <c r="C6520" s="115"/>
      <c r="R6520" s="116"/>
      <c r="S6520" s="117"/>
    </row>
    <row r="6521" spans="3:19" x14ac:dyDescent="0.25">
      <c r="C6521" s="115"/>
      <c r="R6521" s="116"/>
      <c r="S6521" s="117"/>
    </row>
    <row r="6522" spans="3:19" x14ac:dyDescent="0.25">
      <c r="C6522" s="115"/>
      <c r="R6522" s="116"/>
      <c r="S6522" s="117"/>
    </row>
    <row r="6523" spans="3:19" x14ac:dyDescent="0.25">
      <c r="C6523" s="115"/>
      <c r="R6523" s="116"/>
      <c r="S6523" s="117"/>
    </row>
    <row r="6524" spans="3:19" x14ac:dyDescent="0.25">
      <c r="C6524" s="115"/>
      <c r="R6524" s="116"/>
      <c r="S6524" s="117"/>
    </row>
    <row r="6525" spans="3:19" x14ac:dyDescent="0.25">
      <c r="C6525" s="115"/>
      <c r="R6525" s="116"/>
      <c r="S6525" s="117"/>
    </row>
    <row r="6526" spans="3:19" x14ac:dyDescent="0.25">
      <c r="C6526" s="115"/>
      <c r="R6526" s="116"/>
      <c r="S6526" s="117"/>
    </row>
    <row r="6527" spans="3:19" x14ac:dyDescent="0.25">
      <c r="C6527" s="115"/>
      <c r="R6527" s="116"/>
      <c r="S6527" s="117"/>
    </row>
    <row r="6528" spans="3:19" x14ac:dyDescent="0.25">
      <c r="C6528" s="115"/>
      <c r="R6528" s="116"/>
      <c r="S6528" s="117"/>
    </row>
    <row r="6529" spans="3:19" x14ac:dyDescent="0.25">
      <c r="C6529" s="115"/>
      <c r="R6529" s="116"/>
      <c r="S6529" s="117"/>
    </row>
    <row r="6530" spans="3:19" x14ac:dyDescent="0.25">
      <c r="C6530" s="115"/>
      <c r="R6530" s="116"/>
      <c r="S6530" s="117"/>
    </row>
    <row r="6531" spans="3:19" x14ac:dyDescent="0.25">
      <c r="C6531" s="115"/>
      <c r="R6531" s="116"/>
      <c r="S6531" s="117"/>
    </row>
    <row r="6532" spans="3:19" x14ac:dyDescent="0.25">
      <c r="C6532" s="115"/>
      <c r="R6532" s="116"/>
      <c r="S6532" s="117"/>
    </row>
    <row r="6533" spans="3:19" x14ac:dyDescent="0.25">
      <c r="C6533" s="115"/>
      <c r="R6533" s="116"/>
      <c r="S6533" s="117"/>
    </row>
    <row r="6534" spans="3:19" x14ac:dyDescent="0.25">
      <c r="C6534" s="115"/>
      <c r="R6534" s="116"/>
      <c r="S6534" s="117"/>
    </row>
    <row r="6535" spans="3:19" x14ac:dyDescent="0.25">
      <c r="C6535" s="115"/>
      <c r="R6535" s="116"/>
      <c r="S6535" s="117"/>
    </row>
    <row r="6536" spans="3:19" x14ac:dyDescent="0.25">
      <c r="C6536" s="115"/>
      <c r="R6536" s="116"/>
      <c r="S6536" s="117"/>
    </row>
    <row r="6537" spans="3:19" x14ac:dyDescent="0.25">
      <c r="C6537" s="115"/>
      <c r="R6537" s="116"/>
      <c r="S6537" s="117"/>
    </row>
    <row r="6538" spans="3:19" x14ac:dyDescent="0.25">
      <c r="C6538" s="115"/>
      <c r="R6538" s="116"/>
      <c r="S6538" s="117"/>
    </row>
    <row r="6539" spans="3:19" x14ac:dyDescent="0.25">
      <c r="C6539" s="115"/>
      <c r="R6539" s="116"/>
      <c r="S6539" s="117"/>
    </row>
    <row r="6540" spans="3:19" x14ac:dyDescent="0.25">
      <c r="C6540" s="115"/>
      <c r="R6540" s="116"/>
      <c r="S6540" s="117"/>
    </row>
    <row r="6541" spans="3:19" x14ac:dyDescent="0.25">
      <c r="C6541" s="115"/>
      <c r="R6541" s="116"/>
      <c r="S6541" s="117"/>
    </row>
    <row r="6542" spans="3:19" x14ac:dyDescent="0.25">
      <c r="C6542" s="115"/>
      <c r="R6542" s="116"/>
      <c r="S6542" s="117"/>
    </row>
    <row r="6543" spans="3:19" x14ac:dyDescent="0.25">
      <c r="C6543" s="115"/>
      <c r="R6543" s="116"/>
      <c r="S6543" s="117"/>
    </row>
    <row r="6544" spans="3:19" x14ac:dyDescent="0.25">
      <c r="C6544" s="115"/>
      <c r="R6544" s="116"/>
      <c r="S6544" s="117"/>
    </row>
    <row r="6545" spans="3:19" x14ac:dyDescent="0.25">
      <c r="C6545" s="115"/>
      <c r="R6545" s="116"/>
      <c r="S6545" s="117"/>
    </row>
    <row r="6546" spans="3:19" x14ac:dyDescent="0.25">
      <c r="C6546" s="115"/>
      <c r="R6546" s="116"/>
      <c r="S6546" s="117"/>
    </row>
    <row r="6547" spans="3:19" x14ac:dyDescent="0.25">
      <c r="C6547" s="115"/>
      <c r="R6547" s="116"/>
      <c r="S6547" s="117"/>
    </row>
    <row r="6548" spans="3:19" x14ac:dyDescent="0.25">
      <c r="C6548" s="115"/>
      <c r="R6548" s="116"/>
      <c r="S6548" s="117"/>
    </row>
    <row r="6549" spans="3:19" x14ac:dyDescent="0.25">
      <c r="C6549" s="115"/>
      <c r="R6549" s="116"/>
      <c r="S6549" s="117"/>
    </row>
    <row r="6550" spans="3:19" x14ac:dyDescent="0.25">
      <c r="C6550" s="115"/>
      <c r="R6550" s="116"/>
      <c r="S6550" s="117"/>
    </row>
    <row r="6551" spans="3:19" x14ac:dyDescent="0.25">
      <c r="C6551" s="115"/>
      <c r="R6551" s="116"/>
      <c r="S6551" s="117"/>
    </row>
    <row r="6552" spans="3:19" x14ac:dyDescent="0.25">
      <c r="C6552" s="115"/>
      <c r="R6552" s="116"/>
      <c r="S6552" s="117"/>
    </row>
    <row r="6553" spans="3:19" x14ac:dyDescent="0.25">
      <c r="C6553" s="115"/>
      <c r="R6553" s="116"/>
      <c r="S6553" s="117"/>
    </row>
    <row r="6554" spans="3:19" x14ac:dyDescent="0.25">
      <c r="C6554" s="115"/>
      <c r="R6554" s="116"/>
      <c r="S6554" s="117"/>
    </row>
    <row r="6555" spans="3:19" x14ac:dyDescent="0.25">
      <c r="C6555" s="115"/>
      <c r="R6555" s="116"/>
      <c r="S6555" s="117"/>
    </row>
    <row r="6556" spans="3:19" x14ac:dyDescent="0.25">
      <c r="C6556" s="115"/>
      <c r="R6556" s="116"/>
      <c r="S6556" s="117"/>
    </row>
    <row r="6557" spans="3:19" x14ac:dyDescent="0.25">
      <c r="C6557" s="115"/>
      <c r="R6557" s="116"/>
      <c r="S6557" s="117"/>
    </row>
    <row r="6558" spans="3:19" x14ac:dyDescent="0.25">
      <c r="C6558" s="115"/>
      <c r="R6558" s="116"/>
      <c r="S6558" s="117"/>
    </row>
    <row r="6559" spans="3:19" x14ac:dyDescent="0.25">
      <c r="C6559" s="115"/>
      <c r="R6559" s="116"/>
      <c r="S6559" s="117"/>
    </row>
    <row r="6560" spans="3:19" x14ac:dyDescent="0.25">
      <c r="C6560" s="115"/>
      <c r="R6560" s="116"/>
      <c r="S6560" s="117"/>
    </row>
    <row r="6561" spans="3:19" x14ac:dyDescent="0.25">
      <c r="C6561" s="115"/>
      <c r="R6561" s="116"/>
      <c r="S6561" s="117"/>
    </row>
    <row r="6562" spans="3:19" x14ac:dyDescent="0.25">
      <c r="C6562" s="115"/>
      <c r="R6562" s="116"/>
      <c r="S6562" s="117"/>
    </row>
    <row r="6563" spans="3:19" x14ac:dyDescent="0.25">
      <c r="C6563" s="115"/>
      <c r="R6563" s="116"/>
      <c r="S6563" s="117"/>
    </row>
    <row r="6564" spans="3:19" x14ac:dyDescent="0.25">
      <c r="C6564" s="115"/>
      <c r="R6564" s="116"/>
      <c r="S6564" s="117"/>
    </row>
    <row r="6565" spans="3:19" x14ac:dyDescent="0.25">
      <c r="C6565" s="115"/>
      <c r="R6565" s="116"/>
      <c r="S6565" s="117"/>
    </row>
    <row r="6566" spans="3:19" x14ac:dyDescent="0.25">
      <c r="C6566" s="115"/>
      <c r="R6566" s="116"/>
      <c r="S6566" s="117"/>
    </row>
    <row r="6567" spans="3:19" x14ac:dyDescent="0.25">
      <c r="C6567" s="115"/>
      <c r="R6567" s="116"/>
      <c r="S6567" s="117"/>
    </row>
    <row r="6568" spans="3:19" x14ac:dyDescent="0.25">
      <c r="C6568" s="115"/>
      <c r="R6568" s="116"/>
      <c r="S6568" s="117"/>
    </row>
    <row r="6569" spans="3:19" x14ac:dyDescent="0.25">
      <c r="C6569" s="115"/>
      <c r="R6569" s="116"/>
      <c r="S6569" s="117"/>
    </row>
    <row r="6570" spans="3:19" x14ac:dyDescent="0.25">
      <c r="C6570" s="115"/>
      <c r="R6570" s="116"/>
      <c r="S6570" s="117"/>
    </row>
    <row r="6571" spans="3:19" x14ac:dyDescent="0.25">
      <c r="C6571" s="115"/>
      <c r="R6571" s="116"/>
      <c r="S6571" s="117"/>
    </row>
    <row r="6572" spans="3:19" x14ac:dyDescent="0.25">
      <c r="C6572" s="115"/>
      <c r="R6572" s="116"/>
      <c r="S6572" s="117"/>
    </row>
    <row r="6573" spans="3:19" x14ac:dyDescent="0.25">
      <c r="C6573" s="115"/>
      <c r="R6573" s="116"/>
      <c r="S6573" s="117"/>
    </row>
    <row r="6574" spans="3:19" x14ac:dyDescent="0.25">
      <c r="C6574" s="115"/>
      <c r="R6574" s="116"/>
      <c r="S6574" s="117"/>
    </row>
    <row r="6575" spans="3:19" x14ac:dyDescent="0.25">
      <c r="C6575" s="115"/>
      <c r="R6575" s="116"/>
      <c r="S6575" s="117"/>
    </row>
    <row r="6576" spans="3:19" x14ac:dyDescent="0.25">
      <c r="C6576" s="115"/>
      <c r="R6576" s="116"/>
      <c r="S6576" s="117"/>
    </row>
    <row r="6577" spans="3:19" x14ac:dyDescent="0.25">
      <c r="C6577" s="115"/>
      <c r="R6577" s="116"/>
      <c r="S6577" s="117"/>
    </row>
    <row r="6578" spans="3:19" x14ac:dyDescent="0.25">
      <c r="C6578" s="115"/>
      <c r="R6578" s="116"/>
      <c r="S6578" s="117"/>
    </row>
    <row r="6579" spans="3:19" x14ac:dyDescent="0.25">
      <c r="C6579" s="115"/>
      <c r="R6579" s="116"/>
      <c r="S6579" s="117"/>
    </row>
    <row r="6580" spans="3:19" x14ac:dyDescent="0.25">
      <c r="C6580" s="115"/>
      <c r="R6580" s="116"/>
      <c r="S6580" s="117"/>
    </row>
    <row r="6581" spans="3:19" x14ac:dyDescent="0.25">
      <c r="C6581" s="115"/>
      <c r="R6581" s="116"/>
      <c r="S6581" s="117"/>
    </row>
    <row r="6582" spans="3:19" x14ac:dyDescent="0.25">
      <c r="C6582" s="115"/>
      <c r="R6582" s="116"/>
      <c r="S6582" s="117"/>
    </row>
    <row r="6583" spans="3:19" x14ac:dyDescent="0.25">
      <c r="C6583" s="115"/>
      <c r="R6583" s="116"/>
      <c r="S6583" s="117"/>
    </row>
    <row r="6584" spans="3:19" x14ac:dyDescent="0.25">
      <c r="C6584" s="115"/>
      <c r="R6584" s="116"/>
      <c r="S6584" s="117"/>
    </row>
    <row r="6585" spans="3:19" x14ac:dyDescent="0.25">
      <c r="C6585" s="115"/>
      <c r="R6585" s="116"/>
      <c r="S6585" s="117"/>
    </row>
    <row r="6586" spans="3:19" x14ac:dyDescent="0.25">
      <c r="C6586" s="115"/>
      <c r="R6586" s="116"/>
      <c r="S6586" s="117"/>
    </row>
    <row r="6587" spans="3:19" x14ac:dyDescent="0.25">
      <c r="C6587" s="115"/>
      <c r="R6587" s="116"/>
      <c r="S6587" s="117"/>
    </row>
    <row r="6588" spans="3:19" x14ac:dyDescent="0.25">
      <c r="C6588" s="115"/>
      <c r="R6588" s="116"/>
      <c r="S6588" s="117"/>
    </row>
    <row r="6589" spans="3:19" x14ac:dyDescent="0.25">
      <c r="C6589" s="115"/>
      <c r="R6589" s="116"/>
      <c r="S6589" s="117"/>
    </row>
    <row r="6590" spans="3:19" x14ac:dyDescent="0.25">
      <c r="C6590" s="115"/>
      <c r="R6590" s="116"/>
      <c r="S6590" s="117"/>
    </row>
    <row r="6591" spans="3:19" x14ac:dyDescent="0.25">
      <c r="C6591" s="115"/>
      <c r="R6591" s="116"/>
      <c r="S6591" s="117"/>
    </row>
    <row r="6592" spans="3:19" x14ac:dyDescent="0.25">
      <c r="C6592" s="115"/>
      <c r="R6592" s="116"/>
      <c r="S6592" s="117"/>
    </row>
    <row r="6593" spans="3:19" x14ac:dyDescent="0.25">
      <c r="C6593" s="115"/>
      <c r="R6593" s="116"/>
      <c r="S6593" s="117"/>
    </row>
    <row r="6594" spans="3:19" x14ac:dyDescent="0.25">
      <c r="C6594" s="115"/>
      <c r="R6594" s="116"/>
      <c r="S6594" s="117"/>
    </row>
    <row r="6595" spans="3:19" x14ac:dyDescent="0.25">
      <c r="C6595" s="115"/>
      <c r="R6595" s="116"/>
      <c r="S6595" s="117"/>
    </row>
    <row r="6596" spans="3:19" x14ac:dyDescent="0.25">
      <c r="C6596" s="115"/>
      <c r="R6596" s="116"/>
      <c r="S6596" s="117"/>
    </row>
    <row r="6597" spans="3:19" x14ac:dyDescent="0.25">
      <c r="C6597" s="115"/>
      <c r="R6597" s="116"/>
      <c r="S6597" s="117"/>
    </row>
    <row r="6598" spans="3:19" x14ac:dyDescent="0.25">
      <c r="C6598" s="115"/>
      <c r="R6598" s="116"/>
      <c r="S6598" s="117"/>
    </row>
    <row r="6599" spans="3:19" x14ac:dyDescent="0.25">
      <c r="C6599" s="115"/>
      <c r="R6599" s="116"/>
      <c r="S6599" s="117"/>
    </row>
    <row r="6600" spans="3:19" x14ac:dyDescent="0.25">
      <c r="C6600" s="115"/>
      <c r="R6600" s="116"/>
      <c r="S6600" s="117"/>
    </row>
    <row r="6601" spans="3:19" x14ac:dyDescent="0.25">
      <c r="C6601" s="115"/>
      <c r="R6601" s="116"/>
      <c r="S6601" s="117"/>
    </row>
    <row r="6602" spans="3:19" x14ac:dyDescent="0.25">
      <c r="C6602" s="115"/>
      <c r="R6602" s="116"/>
      <c r="S6602" s="117"/>
    </row>
    <row r="6603" spans="3:19" x14ac:dyDescent="0.25">
      <c r="C6603" s="115"/>
      <c r="R6603" s="116"/>
      <c r="S6603" s="117"/>
    </row>
    <row r="6604" spans="3:19" x14ac:dyDescent="0.25">
      <c r="C6604" s="115"/>
      <c r="R6604" s="116"/>
      <c r="S6604" s="117"/>
    </row>
    <row r="6605" spans="3:19" x14ac:dyDescent="0.25">
      <c r="C6605" s="115"/>
      <c r="R6605" s="116"/>
      <c r="S6605" s="117"/>
    </row>
    <row r="6606" spans="3:19" x14ac:dyDescent="0.25">
      <c r="C6606" s="115"/>
      <c r="R6606" s="116"/>
      <c r="S6606" s="117"/>
    </row>
    <row r="6607" spans="3:19" x14ac:dyDescent="0.25">
      <c r="C6607" s="115"/>
      <c r="R6607" s="116"/>
      <c r="S6607" s="117"/>
    </row>
    <row r="6608" spans="3:19" x14ac:dyDescent="0.25">
      <c r="C6608" s="115"/>
      <c r="R6608" s="116"/>
      <c r="S6608" s="117"/>
    </row>
    <row r="6609" spans="3:19" x14ac:dyDescent="0.25">
      <c r="C6609" s="115"/>
      <c r="R6609" s="116"/>
      <c r="S6609" s="117"/>
    </row>
    <row r="6610" spans="3:19" x14ac:dyDescent="0.25">
      <c r="C6610" s="115"/>
      <c r="R6610" s="116"/>
      <c r="S6610" s="117"/>
    </row>
    <row r="6611" spans="3:19" x14ac:dyDescent="0.25">
      <c r="C6611" s="115"/>
      <c r="R6611" s="116"/>
      <c r="S6611" s="117"/>
    </row>
    <row r="6612" spans="3:19" x14ac:dyDescent="0.25">
      <c r="C6612" s="115"/>
      <c r="R6612" s="116"/>
      <c r="S6612" s="117"/>
    </row>
    <row r="6613" spans="3:19" x14ac:dyDescent="0.25">
      <c r="C6613" s="115"/>
      <c r="R6613" s="116"/>
      <c r="S6613" s="117"/>
    </row>
    <row r="6614" spans="3:19" x14ac:dyDescent="0.25">
      <c r="C6614" s="115"/>
      <c r="R6614" s="116"/>
      <c r="S6614" s="117"/>
    </row>
    <row r="6615" spans="3:19" x14ac:dyDescent="0.25">
      <c r="C6615" s="115"/>
      <c r="R6615" s="116"/>
      <c r="S6615" s="117"/>
    </row>
    <row r="6616" spans="3:19" x14ac:dyDescent="0.25">
      <c r="C6616" s="115"/>
      <c r="R6616" s="116"/>
      <c r="S6616" s="117"/>
    </row>
    <row r="6617" spans="3:19" x14ac:dyDescent="0.25">
      <c r="C6617" s="115"/>
      <c r="R6617" s="116"/>
      <c r="S6617" s="117"/>
    </row>
    <row r="6618" spans="3:19" x14ac:dyDescent="0.25">
      <c r="C6618" s="115"/>
      <c r="R6618" s="116"/>
      <c r="S6618" s="117"/>
    </row>
    <row r="6619" spans="3:19" x14ac:dyDescent="0.25">
      <c r="C6619" s="115"/>
      <c r="R6619" s="116"/>
      <c r="S6619" s="117"/>
    </row>
    <row r="6620" spans="3:19" x14ac:dyDescent="0.25">
      <c r="C6620" s="115"/>
      <c r="R6620" s="116"/>
      <c r="S6620" s="117"/>
    </row>
    <row r="6621" spans="3:19" x14ac:dyDescent="0.25">
      <c r="C6621" s="115"/>
      <c r="R6621" s="116"/>
      <c r="S6621" s="117"/>
    </row>
    <row r="6622" spans="3:19" x14ac:dyDescent="0.25">
      <c r="C6622" s="115"/>
      <c r="R6622" s="116"/>
      <c r="S6622" s="117"/>
    </row>
    <row r="6623" spans="3:19" x14ac:dyDescent="0.25">
      <c r="C6623" s="115"/>
      <c r="R6623" s="116"/>
      <c r="S6623" s="117"/>
    </row>
    <row r="6624" spans="3:19" x14ac:dyDescent="0.25">
      <c r="C6624" s="115"/>
      <c r="R6624" s="116"/>
      <c r="S6624" s="117"/>
    </row>
    <row r="6625" spans="3:19" x14ac:dyDescent="0.25">
      <c r="C6625" s="115"/>
      <c r="R6625" s="116"/>
      <c r="S6625" s="117"/>
    </row>
    <row r="6626" spans="3:19" x14ac:dyDescent="0.25">
      <c r="C6626" s="115"/>
      <c r="R6626" s="116"/>
      <c r="S6626" s="117"/>
    </row>
    <row r="6627" spans="3:19" x14ac:dyDescent="0.25">
      <c r="C6627" s="115"/>
      <c r="R6627" s="116"/>
      <c r="S6627" s="117"/>
    </row>
    <row r="6628" spans="3:19" x14ac:dyDescent="0.25">
      <c r="C6628" s="115"/>
      <c r="R6628" s="116"/>
      <c r="S6628" s="117"/>
    </row>
    <row r="6629" spans="3:19" x14ac:dyDescent="0.25">
      <c r="C6629" s="115"/>
      <c r="R6629" s="116"/>
      <c r="S6629" s="117"/>
    </row>
    <row r="6630" spans="3:19" x14ac:dyDescent="0.25">
      <c r="C6630" s="115"/>
      <c r="R6630" s="116"/>
      <c r="S6630" s="117"/>
    </row>
    <row r="6631" spans="3:19" x14ac:dyDescent="0.25">
      <c r="C6631" s="115"/>
      <c r="R6631" s="116"/>
      <c r="S6631" s="117"/>
    </row>
    <row r="6632" spans="3:19" x14ac:dyDescent="0.25">
      <c r="C6632" s="115"/>
      <c r="R6632" s="116"/>
      <c r="S6632" s="117"/>
    </row>
    <row r="6633" spans="3:19" x14ac:dyDescent="0.25">
      <c r="C6633" s="115"/>
      <c r="R6633" s="116"/>
      <c r="S6633" s="117"/>
    </row>
    <row r="6634" spans="3:19" x14ac:dyDescent="0.25">
      <c r="C6634" s="115"/>
      <c r="R6634" s="116"/>
      <c r="S6634" s="117"/>
    </row>
    <row r="6635" spans="3:19" x14ac:dyDescent="0.25">
      <c r="C6635" s="115"/>
      <c r="R6635" s="116"/>
      <c r="S6635" s="117"/>
    </row>
    <row r="6636" spans="3:19" x14ac:dyDescent="0.25">
      <c r="C6636" s="115"/>
      <c r="R6636" s="116"/>
      <c r="S6636" s="117"/>
    </row>
    <row r="6637" spans="3:19" x14ac:dyDescent="0.25">
      <c r="C6637" s="115"/>
      <c r="R6637" s="116"/>
      <c r="S6637" s="117"/>
    </row>
    <row r="6638" spans="3:19" x14ac:dyDescent="0.25">
      <c r="C6638" s="115"/>
      <c r="R6638" s="116"/>
      <c r="S6638" s="117"/>
    </row>
    <row r="6639" spans="3:19" x14ac:dyDescent="0.25">
      <c r="C6639" s="115"/>
      <c r="R6639" s="116"/>
      <c r="S6639" s="117"/>
    </row>
    <row r="6640" spans="3:19" x14ac:dyDescent="0.25">
      <c r="C6640" s="115"/>
      <c r="R6640" s="116"/>
      <c r="S6640" s="117"/>
    </row>
    <row r="6641" spans="3:19" x14ac:dyDescent="0.25">
      <c r="C6641" s="115"/>
      <c r="R6641" s="116"/>
      <c r="S6641" s="117"/>
    </row>
    <row r="6642" spans="3:19" x14ac:dyDescent="0.25">
      <c r="C6642" s="115"/>
      <c r="R6642" s="116"/>
      <c r="S6642" s="117"/>
    </row>
    <row r="6643" spans="3:19" x14ac:dyDescent="0.25">
      <c r="C6643" s="115"/>
      <c r="R6643" s="116"/>
      <c r="S6643" s="117"/>
    </row>
    <row r="6644" spans="3:19" x14ac:dyDescent="0.25">
      <c r="C6644" s="115"/>
      <c r="R6644" s="116"/>
      <c r="S6644" s="117"/>
    </row>
    <row r="6645" spans="3:19" x14ac:dyDescent="0.25">
      <c r="C6645" s="115"/>
      <c r="R6645" s="116"/>
      <c r="S6645" s="117"/>
    </row>
    <row r="6646" spans="3:19" x14ac:dyDescent="0.25">
      <c r="C6646" s="115"/>
      <c r="R6646" s="116"/>
      <c r="S6646" s="117"/>
    </row>
    <row r="6647" spans="3:19" x14ac:dyDescent="0.25">
      <c r="C6647" s="115"/>
      <c r="R6647" s="116"/>
      <c r="S6647" s="117"/>
    </row>
    <row r="6648" spans="3:19" x14ac:dyDescent="0.25">
      <c r="C6648" s="115"/>
      <c r="R6648" s="116"/>
      <c r="S6648" s="117"/>
    </row>
    <row r="6649" spans="3:19" x14ac:dyDescent="0.25">
      <c r="C6649" s="115"/>
      <c r="R6649" s="116"/>
      <c r="S6649" s="117"/>
    </row>
    <row r="6650" spans="3:19" x14ac:dyDescent="0.25">
      <c r="C6650" s="115"/>
      <c r="R6650" s="116"/>
      <c r="S6650" s="117"/>
    </row>
    <row r="6651" spans="3:19" x14ac:dyDescent="0.25">
      <c r="C6651" s="115"/>
      <c r="R6651" s="116"/>
      <c r="S6651" s="117"/>
    </row>
    <row r="6652" spans="3:19" x14ac:dyDescent="0.25">
      <c r="C6652" s="115"/>
      <c r="R6652" s="116"/>
      <c r="S6652" s="117"/>
    </row>
    <row r="6653" spans="3:19" x14ac:dyDescent="0.25">
      <c r="C6653" s="115"/>
      <c r="R6653" s="116"/>
      <c r="S6653" s="117"/>
    </row>
    <row r="6654" spans="3:19" x14ac:dyDescent="0.25">
      <c r="C6654" s="115"/>
      <c r="R6654" s="116"/>
      <c r="S6654" s="117"/>
    </row>
    <row r="6655" spans="3:19" x14ac:dyDescent="0.25">
      <c r="C6655" s="115"/>
      <c r="R6655" s="116"/>
      <c r="S6655" s="117"/>
    </row>
    <row r="6656" spans="3:19" x14ac:dyDescent="0.25">
      <c r="C6656" s="115"/>
      <c r="R6656" s="116"/>
      <c r="S6656" s="117"/>
    </row>
    <row r="6657" spans="3:19" x14ac:dyDescent="0.25">
      <c r="C6657" s="115"/>
      <c r="R6657" s="116"/>
      <c r="S6657" s="117"/>
    </row>
    <row r="6658" spans="3:19" x14ac:dyDescent="0.25">
      <c r="C6658" s="115"/>
      <c r="R6658" s="116"/>
      <c r="S6658" s="117"/>
    </row>
    <row r="6659" spans="3:19" x14ac:dyDescent="0.25">
      <c r="C6659" s="115"/>
      <c r="R6659" s="116"/>
      <c r="S6659" s="117"/>
    </row>
    <row r="6660" spans="3:19" x14ac:dyDescent="0.25">
      <c r="C6660" s="115"/>
      <c r="R6660" s="116"/>
      <c r="S6660" s="117"/>
    </row>
    <row r="6661" spans="3:19" x14ac:dyDescent="0.25">
      <c r="C6661" s="115"/>
      <c r="R6661" s="116"/>
      <c r="S6661" s="117"/>
    </row>
    <row r="6662" spans="3:19" x14ac:dyDescent="0.25">
      <c r="C6662" s="115"/>
      <c r="R6662" s="116"/>
      <c r="S6662" s="117"/>
    </row>
    <row r="6663" spans="3:19" x14ac:dyDescent="0.25">
      <c r="C6663" s="115"/>
      <c r="R6663" s="116"/>
      <c r="S6663" s="117"/>
    </row>
    <row r="6664" spans="3:19" x14ac:dyDescent="0.25">
      <c r="C6664" s="115"/>
      <c r="R6664" s="116"/>
      <c r="S6664" s="117"/>
    </row>
    <row r="6665" spans="3:19" x14ac:dyDescent="0.25">
      <c r="C6665" s="115"/>
      <c r="R6665" s="116"/>
      <c r="S6665" s="117"/>
    </row>
    <row r="6666" spans="3:19" x14ac:dyDescent="0.25">
      <c r="C6666" s="115"/>
      <c r="R6666" s="116"/>
      <c r="S6666" s="117"/>
    </row>
    <row r="6667" spans="3:19" x14ac:dyDescent="0.25">
      <c r="C6667" s="115"/>
      <c r="R6667" s="116"/>
      <c r="S6667" s="117"/>
    </row>
    <row r="6668" spans="3:19" x14ac:dyDescent="0.25">
      <c r="C6668" s="115"/>
      <c r="R6668" s="116"/>
      <c r="S6668" s="117"/>
    </row>
    <row r="6669" spans="3:19" x14ac:dyDescent="0.25">
      <c r="C6669" s="115"/>
      <c r="R6669" s="116"/>
      <c r="S6669" s="117"/>
    </row>
    <row r="6670" spans="3:19" x14ac:dyDescent="0.25">
      <c r="C6670" s="115"/>
      <c r="R6670" s="116"/>
      <c r="S6670" s="117"/>
    </row>
    <row r="6671" spans="3:19" x14ac:dyDescent="0.25">
      <c r="C6671" s="115"/>
      <c r="R6671" s="116"/>
      <c r="S6671" s="117"/>
    </row>
    <row r="6672" spans="3:19" x14ac:dyDescent="0.25">
      <c r="C6672" s="115"/>
      <c r="R6672" s="116"/>
      <c r="S6672" s="117"/>
    </row>
    <row r="6673" spans="3:19" x14ac:dyDescent="0.25">
      <c r="C6673" s="115"/>
      <c r="R6673" s="116"/>
      <c r="S6673" s="117"/>
    </row>
    <row r="6674" spans="3:19" x14ac:dyDescent="0.25">
      <c r="C6674" s="115"/>
      <c r="R6674" s="116"/>
      <c r="S6674" s="117"/>
    </row>
    <row r="6675" spans="3:19" x14ac:dyDescent="0.25">
      <c r="C6675" s="115"/>
      <c r="R6675" s="116"/>
      <c r="S6675" s="117"/>
    </row>
    <row r="6676" spans="3:19" x14ac:dyDescent="0.25">
      <c r="C6676" s="115"/>
      <c r="R6676" s="116"/>
      <c r="S6676" s="117"/>
    </row>
    <row r="6677" spans="3:19" x14ac:dyDescent="0.25">
      <c r="C6677" s="115"/>
      <c r="R6677" s="116"/>
      <c r="S6677" s="117"/>
    </row>
    <row r="6678" spans="3:19" x14ac:dyDescent="0.25">
      <c r="C6678" s="115"/>
      <c r="R6678" s="116"/>
      <c r="S6678" s="117"/>
    </row>
    <row r="6679" spans="3:19" x14ac:dyDescent="0.25">
      <c r="C6679" s="115"/>
      <c r="R6679" s="116"/>
      <c r="S6679" s="117"/>
    </row>
    <row r="6680" spans="3:19" x14ac:dyDescent="0.25">
      <c r="C6680" s="115"/>
      <c r="R6680" s="116"/>
      <c r="S6680" s="117"/>
    </row>
    <row r="6681" spans="3:19" x14ac:dyDescent="0.25">
      <c r="C6681" s="115"/>
      <c r="R6681" s="116"/>
      <c r="S6681" s="117"/>
    </row>
    <row r="6682" spans="3:19" x14ac:dyDescent="0.25">
      <c r="C6682" s="115"/>
      <c r="R6682" s="116"/>
      <c r="S6682" s="117"/>
    </row>
    <row r="6683" spans="3:19" x14ac:dyDescent="0.25">
      <c r="C6683" s="115"/>
      <c r="R6683" s="116"/>
      <c r="S6683" s="117"/>
    </row>
    <row r="6684" spans="3:19" x14ac:dyDescent="0.25">
      <c r="C6684" s="115"/>
      <c r="R6684" s="116"/>
      <c r="S6684" s="117"/>
    </row>
    <row r="6685" spans="3:19" x14ac:dyDescent="0.25">
      <c r="C6685" s="115"/>
      <c r="R6685" s="116"/>
      <c r="S6685" s="117"/>
    </row>
    <row r="6686" spans="3:19" x14ac:dyDescent="0.25">
      <c r="C6686" s="115"/>
      <c r="R6686" s="116"/>
      <c r="S6686" s="117"/>
    </row>
    <row r="6687" spans="3:19" x14ac:dyDescent="0.25">
      <c r="C6687" s="115"/>
      <c r="R6687" s="116"/>
      <c r="S6687" s="117"/>
    </row>
    <row r="6688" spans="3:19" x14ac:dyDescent="0.25">
      <c r="C6688" s="115"/>
      <c r="R6688" s="116"/>
      <c r="S6688" s="117"/>
    </row>
    <row r="6689" spans="3:19" x14ac:dyDescent="0.25">
      <c r="C6689" s="115"/>
      <c r="R6689" s="116"/>
      <c r="S6689" s="117"/>
    </row>
    <row r="6690" spans="3:19" x14ac:dyDescent="0.25">
      <c r="C6690" s="115"/>
      <c r="R6690" s="116"/>
      <c r="S6690" s="117"/>
    </row>
    <row r="6691" spans="3:19" x14ac:dyDescent="0.25">
      <c r="C6691" s="115"/>
      <c r="R6691" s="116"/>
      <c r="S6691" s="117"/>
    </row>
    <row r="6692" spans="3:19" x14ac:dyDescent="0.25">
      <c r="C6692" s="115"/>
      <c r="R6692" s="116"/>
      <c r="S6692" s="117"/>
    </row>
    <row r="6693" spans="3:19" x14ac:dyDescent="0.25">
      <c r="C6693" s="115"/>
      <c r="R6693" s="116"/>
      <c r="S6693" s="117"/>
    </row>
    <row r="6694" spans="3:19" x14ac:dyDescent="0.25">
      <c r="C6694" s="115"/>
      <c r="R6694" s="116"/>
      <c r="S6694" s="117"/>
    </row>
    <row r="6695" spans="3:19" x14ac:dyDescent="0.25">
      <c r="C6695" s="115"/>
      <c r="R6695" s="116"/>
      <c r="S6695" s="117"/>
    </row>
    <row r="6696" spans="3:19" x14ac:dyDescent="0.25">
      <c r="C6696" s="115"/>
      <c r="R6696" s="116"/>
      <c r="S6696" s="117"/>
    </row>
    <row r="6697" spans="3:19" x14ac:dyDescent="0.25">
      <c r="C6697" s="115"/>
      <c r="R6697" s="116"/>
      <c r="S6697" s="117"/>
    </row>
    <row r="6698" spans="3:19" x14ac:dyDescent="0.25">
      <c r="C6698" s="115"/>
      <c r="R6698" s="116"/>
      <c r="S6698" s="117"/>
    </row>
    <row r="6699" spans="3:19" x14ac:dyDescent="0.25">
      <c r="C6699" s="115"/>
      <c r="R6699" s="116"/>
      <c r="S6699" s="117"/>
    </row>
    <row r="6700" spans="3:19" x14ac:dyDescent="0.25">
      <c r="C6700" s="115"/>
      <c r="R6700" s="116"/>
      <c r="S6700" s="117"/>
    </row>
    <row r="6701" spans="3:19" x14ac:dyDescent="0.25">
      <c r="C6701" s="115"/>
      <c r="R6701" s="116"/>
      <c r="S6701" s="117"/>
    </row>
    <row r="6702" spans="3:19" x14ac:dyDescent="0.25">
      <c r="C6702" s="115"/>
      <c r="R6702" s="116"/>
      <c r="S6702" s="117"/>
    </row>
    <row r="6703" spans="3:19" x14ac:dyDescent="0.25">
      <c r="C6703" s="115"/>
      <c r="R6703" s="116"/>
      <c r="S6703" s="117"/>
    </row>
    <row r="6704" spans="3:19" x14ac:dyDescent="0.25">
      <c r="C6704" s="115"/>
      <c r="R6704" s="116"/>
      <c r="S6704" s="117"/>
    </row>
    <row r="6705" spans="3:19" x14ac:dyDescent="0.25">
      <c r="C6705" s="115"/>
      <c r="R6705" s="116"/>
      <c r="S6705" s="117"/>
    </row>
    <row r="6706" spans="3:19" x14ac:dyDescent="0.25">
      <c r="C6706" s="115"/>
      <c r="R6706" s="116"/>
      <c r="S6706" s="117"/>
    </row>
    <row r="6707" spans="3:19" x14ac:dyDescent="0.25">
      <c r="C6707" s="115"/>
      <c r="R6707" s="116"/>
      <c r="S6707" s="117"/>
    </row>
    <row r="6708" spans="3:19" x14ac:dyDescent="0.25">
      <c r="C6708" s="115"/>
      <c r="R6708" s="116"/>
      <c r="S6708" s="117"/>
    </row>
    <row r="6709" spans="3:19" x14ac:dyDescent="0.25">
      <c r="C6709" s="115"/>
      <c r="R6709" s="116"/>
      <c r="S6709" s="117"/>
    </row>
    <row r="6710" spans="3:19" x14ac:dyDescent="0.25">
      <c r="C6710" s="115"/>
      <c r="R6710" s="116"/>
      <c r="S6710" s="117"/>
    </row>
    <row r="6711" spans="3:19" x14ac:dyDescent="0.25">
      <c r="C6711" s="115"/>
      <c r="R6711" s="116"/>
      <c r="S6711" s="117"/>
    </row>
    <row r="6712" spans="3:19" x14ac:dyDescent="0.25">
      <c r="C6712" s="115"/>
      <c r="R6712" s="116"/>
      <c r="S6712" s="117"/>
    </row>
    <row r="6713" spans="3:19" x14ac:dyDescent="0.25">
      <c r="C6713" s="115"/>
      <c r="R6713" s="116"/>
      <c r="S6713" s="117"/>
    </row>
    <row r="6714" spans="3:19" x14ac:dyDescent="0.25">
      <c r="C6714" s="115"/>
      <c r="R6714" s="116"/>
      <c r="S6714" s="117"/>
    </row>
    <row r="6715" spans="3:19" x14ac:dyDescent="0.25">
      <c r="C6715" s="115"/>
      <c r="R6715" s="116"/>
      <c r="S6715" s="117"/>
    </row>
    <row r="6716" spans="3:19" x14ac:dyDescent="0.25">
      <c r="C6716" s="115"/>
      <c r="R6716" s="116"/>
      <c r="S6716" s="117"/>
    </row>
    <row r="6717" spans="3:19" x14ac:dyDescent="0.25">
      <c r="C6717" s="115"/>
      <c r="R6717" s="116"/>
      <c r="S6717" s="117"/>
    </row>
    <row r="6718" spans="3:19" x14ac:dyDescent="0.25">
      <c r="C6718" s="115"/>
      <c r="R6718" s="116"/>
      <c r="S6718" s="117"/>
    </row>
    <row r="6719" spans="3:19" x14ac:dyDescent="0.25">
      <c r="C6719" s="115"/>
      <c r="R6719" s="116"/>
      <c r="S6719" s="117"/>
    </row>
    <row r="6720" spans="3:19" x14ac:dyDescent="0.25">
      <c r="C6720" s="115"/>
      <c r="R6720" s="116"/>
      <c r="S6720" s="117"/>
    </row>
    <row r="6721" spans="3:19" x14ac:dyDescent="0.25">
      <c r="C6721" s="115"/>
      <c r="R6721" s="116"/>
      <c r="S6721" s="117"/>
    </row>
    <row r="6722" spans="3:19" x14ac:dyDescent="0.25">
      <c r="C6722" s="115"/>
      <c r="R6722" s="116"/>
      <c r="S6722" s="117"/>
    </row>
    <row r="6723" spans="3:19" x14ac:dyDescent="0.25">
      <c r="C6723" s="115"/>
      <c r="R6723" s="116"/>
      <c r="S6723" s="117"/>
    </row>
    <row r="6724" spans="3:19" x14ac:dyDescent="0.25">
      <c r="C6724" s="115"/>
      <c r="R6724" s="116"/>
      <c r="S6724" s="117"/>
    </row>
    <row r="6725" spans="3:19" x14ac:dyDescent="0.25">
      <c r="C6725" s="115"/>
      <c r="R6725" s="116"/>
      <c r="S6725" s="117"/>
    </row>
    <row r="6726" spans="3:19" x14ac:dyDescent="0.25">
      <c r="C6726" s="115"/>
      <c r="R6726" s="116"/>
      <c r="S6726" s="117"/>
    </row>
    <row r="6727" spans="3:19" x14ac:dyDescent="0.25">
      <c r="C6727" s="115"/>
      <c r="R6727" s="116"/>
      <c r="S6727" s="117"/>
    </row>
    <row r="6728" spans="3:19" x14ac:dyDescent="0.25">
      <c r="C6728" s="115"/>
      <c r="R6728" s="116"/>
      <c r="S6728" s="117"/>
    </row>
    <row r="6729" spans="3:19" x14ac:dyDescent="0.25">
      <c r="C6729" s="115"/>
      <c r="R6729" s="116"/>
      <c r="S6729" s="117"/>
    </row>
    <row r="6730" spans="3:19" x14ac:dyDescent="0.25">
      <c r="C6730" s="115"/>
      <c r="R6730" s="116"/>
      <c r="S6730" s="117"/>
    </row>
    <row r="6731" spans="3:19" x14ac:dyDescent="0.25">
      <c r="C6731" s="115"/>
      <c r="R6731" s="116"/>
      <c r="S6731" s="117"/>
    </row>
    <row r="6732" spans="3:19" x14ac:dyDescent="0.25">
      <c r="C6732" s="115"/>
      <c r="R6732" s="116"/>
      <c r="S6732" s="117"/>
    </row>
    <row r="6733" spans="3:19" x14ac:dyDescent="0.25">
      <c r="C6733" s="115"/>
      <c r="R6733" s="116"/>
      <c r="S6733" s="117"/>
    </row>
    <row r="6734" spans="3:19" x14ac:dyDescent="0.25">
      <c r="C6734" s="115"/>
      <c r="R6734" s="116"/>
      <c r="S6734" s="117"/>
    </row>
    <row r="6735" spans="3:19" x14ac:dyDescent="0.25">
      <c r="C6735" s="115"/>
      <c r="R6735" s="116"/>
      <c r="S6735" s="117"/>
    </row>
    <row r="6736" spans="3:19" x14ac:dyDescent="0.25">
      <c r="C6736" s="115"/>
      <c r="R6736" s="116"/>
      <c r="S6736" s="117"/>
    </row>
    <row r="6737" spans="3:19" x14ac:dyDescent="0.25">
      <c r="C6737" s="115"/>
      <c r="R6737" s="116"/>
      <c r="S6737" s="117"/>
    </row>
    <row r="6738" spans="3:19" x14ac:dyDescent="0.25">
      <c r="C6738" s="115"/>
      <c r="R6738" s="116"/>
      <c r="S6738" s="117"/>
    </row>
    <row r="6739" spans="3:19" x14ac:dyDescent="0.25">
      <c r="C6739" s="115"/>
      <c r="R6739" s="116"/>
      <c r="S6739" s="117"/>
    </row>
    <row r="6740" spans="3:19" x14ac:dyDescent="0.25">
      <c r="C6740" s="115"/>
      <c r="R6740" s="116"/>
      <c r="S6740" s="117"/>
    </row>
    <row r="6741" spans="3:19" x14ac:dyDescent="0.25">
      <c r="C6741" s="115"/>
      <c r="R6741" s="116"/>
      <c r="S6741" s="117"/>
    </row>
    <row r="6742" spans="3:19" x14ac:dyDescent="0.25">
      <c r="C6742" s="115"/>
      <c r="R6742" s="116"/>
      <c r="S6742" s="117"/>
    </row>
    <row r="6743" spans="3:19" x14ac:dyDescent="0.25">
      <c r="C6743" s="115"/>
      <c r="R6743" s="116"/>
      <c r="S6743" s="117"/>
    </row>
    <row r="6744" spans="3:19" x14ac:dyDescent="0.25">
      <c r="C6744" s="115"/>
      <c r="R6744" s="116"/>
      <c r="S6744" s="117"/>
    </row>
    <row r="6745" spans="3:19" x14ac:dyDescent="0.25">
      <c r="C6745" s="115"/>
      <c r="R6745" s="116"/>
      <c r="S6745" s="117"/>
    </row>
    <row r="6746" spans="3:19" x14ac:dyDescent="0.25">
      <c r="C6746" s="115"/>
      <c r="R6746" s="116"/>
      <c r="S6746" s="117"/>
    </row>
    <row r="6747" spans="3:19" x14ac:dyDescent="0.25">
      <c r="C6747" s="115"/>
      <c r="R6747" s="116"/>
      <c r="S6747" s="117"/>
    </row>
    <row r="6748" spans="3:19" x14ac:dyDescent="0.25">
      <c r="C6748" s="115"/>
      <c r="R6748" s="116"/>
      <c r="S6748" s="117"/>
    </row>
    <row r="6749" spans="3:19" x14ac:dyDescent="0.25">
      <c r="C6749" s="115"/>
      <c r="R6749" s="116"/>
      <c r="S6749" s="117"/>
    </row>
    <row r="6750" spans="3:19" x14ac:dyDescent="0.25">
      <c r="C6750" s="115"/>
      <c r="R6750" s="116"/>
      <c r="S6750" s="117"/>
    </row>
    <row r="6751" spans="3:19" x14ac:dyDescent="0.25">
      <c r="C6751" s="115"/>
      <c r="R6751" s="116"/>
      <c r="S6751" s="117"/>
    </row>
    <row r="6752" spans="3:19" x14ac:dyDescent="0.25">
      <c r="C6752" s="115"/>
      <c r="R6752" s="116"/>
      <c r="S6752" s="117"/>
    </row>
    <row r="6753" spans="3:19" x14ac:dyDescent="0.25">
      <c r="C6753" s="115"/>
      <c r="R6753" s="116"/>
      <c r="S6753" s="117"/>
    </row>
    <row r="6754" spans="3:19" x14ac:dyDescent="0.25">
      <c r="C6754" s="115"/>
      <c r="R6754" s="116"/>
      <c r="S6754" s="117"/>
    </row>
    <row r="6755" spans="3:19" x14ac:dyDescent="0.25">
      <c r="C6755" s="115"/>
      <c r="R6755" s="116"/>
      <c r="S6755" s="117"/>
    </row>
    <row r="6756" spans="3:19" x14ac:dyDescent="0.25">
      <c r="C6756" s="115"/>
      <c r="R6756" s="116"/>
      <c r="S6756" s="117"/>
    </row>
    <row r="6757" spans="3:19" x14ac:dyDescent="0.25">
      <c r="C6757" s="115"/>
      <c r="R6757" s="116"/>
      <c r="S6757" s="117"/>
    </row>
    <row r="6758" spans="3:19" x14ac:dyDescent="0.25">
      <c r="C6758" s="115"/>
      <c r="R6758" s="116"/>
      <c r="S6758" s="117"/>
    </row>
    <row r="6759" spans="3:19" x14ac:dyDescent="0.25">
      <c r="C6759" s="115"/>
      <c r="R6759" s="116"/>
      <c r="S6759" s="117"/>
    </row>
    <row r="6760" spans="3:19" x14ac:dyDescent="0.25">
      <c r="C6760" s="115"/>
      <c r="R6760" s="116"/>
      <c r="S6760" s="117"/>
    </row>
    <row r="6761" spans="3:19" x14ac:dyDescent="0.25">
      <c r="C6761" s="115"/>
      <c r="R6761" s="116"/>
      <c r="S6761" s="117"/>
    </row>
    <row r="6762" spans="3:19" x14ac:dyDescent="0.25">
      <c r="C6762" s="115"/>
      <c r="R6762" s="116"/>
      <c r="S6762" s="117"/>
    </row>
    <row r="6763" spans="3:19" x14ac:dyDescent="0.25">
      <c r="C6763" s="115"/>
      <c r="R6763" s="116"/>
      <c r="S6763" s="117"/>
    </row>
    <row r="6764" spans="3:19" x14ac:dyDescent="0.25">
      <c r="C6764" s="115"/>
      <c r="R6764" s="116"/>
      <c r="S6764" s="117"/>
    </row>
    <row r="6765" spans="3:19" x14ac:dyDescent="0.25">
      <c r="C6765" s="115"/>
      <c r="R6765" s="116"/>
      <c r="S6765" s="117"/>
    </row>
    <row r="6766" spans="3:19" x14ac:dyDescent="0.25">
      <c r="C6766" s="115"/>
      <c r="R6766" s="116"/>
      <c r="S6766" s="117"/>
    </row>
    <row r="6767" spans="3:19" x14ac:dyDescent="0.25">
      <c r="C6767" s="115"/>
      <c r="R6767" s="116"/>
      <c r="S6767" s="117"/>
    </row>
    <row r="6768" spans="3:19" x14ac:dyDescent="0.25">
      <c r="C6768" s="115"/>
      <c r="R6768" s="116"/>
      <c r="S6768" s="117"/>
    </row>
    <row r="6769" spans="3:19" x14ac:dyDescent="0.25">
      <c r="C6769" s="115"/>
      <c r="R6769" s="116"/>
      <c r="S6769" s="117"/>
    </row>
    <row r="6770" spans="3:19" x14ac:dyDescent="0.25">
      <c r="C6770" s="115"/>
      <c r="R6770" s="116"/>
      <c r="S6770" s="117"/>
    </row>
    <row r="6771" spans="3:19" x14ac:dyDescent="0.25">
      <c r="C6771" s="115"/>
      <c r="R6771" s="116"/>
      <c r="S6771" s="117"/>
    </row>
    <row r="6772" spans="3:19" x14ac:dyDescent="0.25">
      <c r="C6772" s="115"/>
      <c r="R6772" s="116"/>
      <c r="S6772" s="117"/>
    </row>
    <row r="6773" spans="3:19" x14ac:dyDescent="0.25">
      <c r="C6773" s="115"/>
      <c r="R6773" s="116"/>
      <c r="S6773" s="117"/>
    </row>
    <row r="6774" spans="3:19" x14ac:dyDescent="0.25">
      <c r="C6774" s="115"/>
      <c r="R6774" s="116"/>
      <c r="S6774" s="117"/>
    </row>
    <row r="6775" spans="3:19" x14ac:dyDescent="0.25">
      <c r="C6775" s="115"/>
      <c r="R6775" s="116"/>
      <c r="S6775" s="117"/>
    </row>
    <row r="6776" spans="3:19" x14ac:dyDescent="0.25">
      <c r="C6776" s="115"/>
      <c r="R6776" s="116"/>
      <c r="S6776" s="117"/>
    </row>
    <row r="6777" spans="3:19" x14ac:dyDescent="0.25">
      <c r="C6777" s="115"/>
      <c r="R6777" s="116"/>
      <c r="S6777" s="117"/>
    </row>
    <row r="6778" spans="3:19" x14ac:dyDescent="0.25">
      <c r="C6778" s="115"/>
      <c r="R6778" s="116"/>
      <c r="S6778" s="117"/>
    </row>
    <row r="6779" spans="3:19" x14ac:dyDescent="0.25">
      <c r="C6779" s="115"/>
      <c r="R6779" s="116"/>
      <c r="S6779" s="117"/>
    </row>
    <row r="6780" spans="3:19" x14ac:dyDescent="0.25">
      <c r="C6780" s="115"/>
      <c r="R6780" s="116"/>
      <c r="S6780" s="117"/>
    </row>
    <row r="6781" spans="3:19" x14ac:dyDescent="0.25">
      <c r="C6781" s="115"/>
      <c r="R6781" s="116"/>
      <c r="S6781" s="117"/>
    </row>
    <row r="6782" spans="3:19" x14ac:dyDescent="0.25">
      <c r="C6782" s="115"/>
      <c r="R6782" s="116"/>
      <c r="S6782" s="117"/>
    </row>
    <row r="6783" spans="3:19" x14ac:dyDescent="0.25">
      <c r="C6783" s="115"/>
      <c r="R6783" s="116"/>
      <c r="S6783" s="117"/>
    </row>
    <row r="6784" spans="3:19" x14ac:dyDescent="0.25">
      <c r="C6784" s="115"/>
      <c r="R6784" s="116"/>
      <c r="S6784" s="117"/>
    </row>
    <row r="6785" spans="3:19" x14ac:dyDescent="0.25">
      <c r="C6785" s="115"/>
      <c r="R6785" s="116"/>
      <c r="S6785" s="117"/>
    </row>
    <row r="6786" spans="3:19" x14ac:dyDescent="0.25">
      <c r="C6786" s="115"/>
      <c r="R6786" s="116"/>
      <c r="S6786" s="117"/>
    </row>
    <row r="6787" spans="3:19" x14ac:dyDescent="0.25">
      <c r="C6787" s="115"/>
      <c r="R6787" s="116"/>
      <c r="S6787" s="117"/>
    </row>
    <row r="6788" spans="3:19" x14ac:dyDescent="0.25">
      <c r="C6788" s="115"/>
      <c r="R6788" s="116"/>
      <c r="S6788" s="117"/>
    </row>
    <row r="6789" spans="3:19" x14ac:dyDescent="0.25">
      <c r="C6789" s="115"/>
      <c r="R6789" s="116"/>
      <c r="S6789" s="117"/>
    </row>
    <row r="6790" spans="3:19" x14ac:dyDescent="0.25">
      <c r="C6790" s="115"/>
      <c r="R6790" s="116"/>
      <c r="S6790" s="117"/>
    </row>
    <row r="6791" spans="3:19" x14ac:dyDescent="0.25">
      <c r="C6791" s="115"/>
      <c r="R6791" s="116"/>
      <c r="S6791" s="117"/>
    </row>
    <row r="6792" spans="3:19" x14ac:dyDescent="0.25">
      <c r="C6792" s="115"/>
      <c r="R6792" s="116"/>
      <c r="S6792" s="117"/>
    </row>
    <row r="6793" spans="3:19" x14ac:dyDescent="0.25">
      <c r="C6793" s="115"/>
      <c r="R6793" s="116"/>
      <c r="S6793" s="117"/>
    </row>
    <row r="6794" spans="3:19" x14ac:dyDescent="0.25">
      <c r="C6794" s="115"/>
      <c r="R6794" s="116"/>
      <c r="S6794" s="117"/>
    </row>
    <row r="6795" spans="3:19" x14ac:dyDescent="0.25">
      <c r="C6795" s="115"/>
      <c r="R6795" s="116"/>
      <c r="S6795" s="117"/>
    </row>
    <row r="6796" spans="3:19" x14ac:dyDescent="0.25">
      <c r="C6796" s="115"/>
      <c r="R6796" s="116"/>
      <c r="S6796" s="117"/>
    </row>
    <row r="6797" spans="3:19" x14ac:dyDescent="0.25">
      <c r="C6797" s="115"/>
      <c r="R6797" s="116"/>
      <c r="S6797" s="117"/>
    </row>
    <row r="6798" spans="3:19" x14ac:dyDescent="0.25">
      <c r="C6798" s="115"/>
      <c r="R6798" s="116"/>
      <c r="S6798" s="117"/>
    </row>
    <row r="6799" spans="3:19" x14ac:dyDescent="0.25">
      <c r="C6799" s="115"/>
      <c r="R6799" s="116"/>
      <c r="S6799" s="117"/>
    </row>
    <row r="6800" spans="3:19" x14ac:dyDescent="0.25">
      <c r="C6800" s="115"/>
      <c r="R6800" s="116"/>
      <c r="S6800" s="117"/>
    </row>
    <row r="6801" spans="3:19" x14ac:dyDescent="0.25">
      <c r="C6801" s="115"/>
      <c r="R6801" s="116"/>
      <c r="S6801" s="117"/>
    </row>
    <row r="6802" spans="3:19" x14ac:dyDescent="0.25">
      <c r="C6802" s="115"/>
      <c r="R6802" s="116"/>
      <c r="S6802" s="117"/>
    </row>
    <row r="6803" spans="3:19" x14ac:dyDescent="0.25">
      <c r="C6803" s="115"/>
      <c r="R6803" s="116"/>
      <c r="S6803" s="117"/>
    </row>
    <row r="6804" spans="3:19" x14ac:dyDescent="0.25">
      <c r="C6804" s="115"/>
      <c r="R6804" s="116"/>
      <c r="S6804" s="117"/>
    </row>
    <row r="6805" spans="3:19" x14ac:dyDescent="0.25">
      <c r="C6805" s="115"/>
      <c r="R6805" s="116"/>
      <c r="S6805" s="117"/>
    </row>
    <row r="6806" spans="3:19" x14ac:dyDescent="0.25">
      <c r="C6806" s="115"/>
      <c r="R6806" s="116"/>
      <c r="S6806" s="117"/>
    </row>
    <row r="6807" spans="3:19" x14ac:dyDescent="0.25">
      <c r="C6807" s="115"/>
      <c r="R6807" s="116"/>
      <c r="S6807" s="117"/>
    </row>
    <row r="6808" spans="3:19" x14ac:dyDescent="0.25">
      <c r="C6808" s="115"/>
      <c r="R6808" s="116"/>
      <c r="S6808" s="117"/>
    </row>
    <row r="6809" spans="3:19" x14ac:dyDescent="0.25">
      <c r="C6809" s="115"/>
      <c r="R6809" s="116"/>
      <c r="S6809" s="117"/>
    </row>
    <row r="6810" spans="3:19" x14ac:dyDescent="0.25">
      <c r="C6810" s="115"/>
      <c r="R6810" s="116"/>
      <c r="S6810" s="117"/>
    </row>
    <row r="6811" spans="3:19" x14ac:dyDescent="0.25">
      <c r="C6811" s="115"/>
      <c r="R6811" s="116"/>
      <c r="S6811" s="117"/>
    </row>
    <row r="6812" spans="3:19" x14ac:dyDescent="0.25">
      <c r="C6812" s="115"/>
      <c r="R6812" s="116"/>
      <c r="S6812" s="117"/>
    </row>
    <row r="6813" spans="3:19" x14ac:dyDescent="0.25">
      <c r="C6813" s="115"/>
      <c r="R6813" s="116"/>
      <c r="S6813" s="117"/>
    </row>
    <row r="6814" spans="3:19" x14ac:dyDescent="0.25">
      <c r="C6814" s="115"/>
      <c r="R6814" s="116"/>
      <c r="S6814" s="117"/>
    </row>
    <row r="6815" spans="3:19" x14ac:dyDescent="0.25">
      <c r="C6815" s="115"/>
      <c r="R6815" s="116"/>
      <c r="S6815" s="117"/>
    </row>
    <row r="6816" spans="3:19" x14ac:dyDescent="0.25">
      <c r="C6816" s="115"/>
      <c r="R6816" s="116"/>
      <c r="S6816" s="117"/>
    </row>
    <row r="6817" spans="3:19" x14ac:dyDescent="0.25">
      <c r="C6817" s="115"/>
      <c r="R6817" s="116"/>
      <c r="S6817" s="117"/>
    </row>
    <row r="6818" spans="3:19" x14ac:dyDescent="0.25">
      <c r="C6818" s="115"/>
      <c r="R6818" s="116"/>
      <c r="S6818" s="117"/>
    </row>
    <row r="6819" spans="3:19" x14ac:dyDescent="0.25">
      <c r="C6819" s="115"/>
      <c r="R6819" s="116"/>
      <c r="S6819" s="117"/>
    </row>
    <row r="6820" spans="3:19" x14ac:dyDescent="0.25">
      <c r="C6820" s="115"/>
      <c r="R6820" s="116"/>
      <c r="S6820" s="117"/>
    </row>
    <row r="6821" spans="3:19" x14ac:dyDescent="0.25">
      <c r="C6821" s="115"/>
      <c r="R6821" s="116"/>
      <c r="S6821" s="117"/>
    </row>
    <row r="6822" spans="3:19" x14ac:dyDescent="0.25">
      <c r="C6822" s="115"/>
      <c r="R6822" s="116"/>
      <c r="S6822" s="117"/>
    </row>
    <row r="6823" spans="3:19" x14ac:dyDescent="0.25">
      <c r="C6823" s="115"/>
      <c r="R6823" s="116"/>
      <c r="S6823" s="117"/>
    </row>
    <row r="6824" spans="3:19" x14ac:dyDescent="0.25">
      <c r="C6824" s="115"/>
      <c r="R6824" s="116"/>
      <c r="S6824" s="117"/>
    </row>
    <row r="6825" spans="3:19" x14ac:dyDescent="0.25">
      <c r="C6825" s="115"/>
      <c r="R6825" s="116"/>
      <c r="S6825" s="117"/>
    </row>
    <row r="6826" spans="3:19" x14ac:dyDescent="0.25">
      <c r="C6826" s="115"/>
      <c r="R6826" s="116"/>
      <c r="S6826" s="117"/>
    </row>
    <row r="6827" spans="3:19" x14ac:dyDescent="0.25">
      <c r="C6827" s="115"/>
      <c r="R6827" s="116"/>
      <c r="S6827" s="117"/>
    </row>
    <row r="6828" spans="3:19" x14ac:dyDescent="0.25">
      <c r="C6828" s="115"/>
      <c r="R6828" s="116"/>
      <c r="S6828" s="117"/>
    </row>
    <row r="6829" spans="3:19" x14ac:dyDescent="0.25">
      <c r="C6829" s="115"/>
      <c r="R6829" s="116"/>
      <c r="S6829" s="117"/>
    </row>
    <row r="6830" spans="3:19" x14ac:dyDescent="0.25">
      <c r="C6830" s="115"/>
      <c r="R6830" s="116"/>
      <c r="S6830" s="117"/>
    </row>
    <row r="6831" spans="3:19" x14ac:dyDescent="0.25">
      <c r="C6831" s="115"/>
      <c r="R6831" s="116"/>
      <c r="S6831" s="117"/>
    </row>
    <row r="6832" spans="3:19" x14ac:dyDescent="0.25">
      <c r="C6832" s="115"/>
      <c r="R6832" s="116"/>
      <c r="S6832" s="117"/>
    </row>
    <row r="6833" spans="3:19" x14ac:dyDescent="0.25">
      <c r="C6833" s="115"/>
      <c r="R6833" s="116"/>
      <c r="S6833" s="117"/>
    </row>
    <row r="6834" spans="3:19" x14ac:dyDescent="0.25">
      <c r="C6834" s="115"/>
      <c r="R6834" s="116"/>
      <c r="S6834" s="117"/>
    </row>
    <row r="6835" spans="3:19" x14ac:dyDescent="0.25">
      <c r="C6835" s="115"/>
      <c r="R6835" s="116"/>
      <c r="S6835" s="117"/>
    </row>
    <row r="6836" spans="3:19" x14ac:dyDescent="0.25">
      <c r="C6836" s="115"/>
      <c r="R6836" s="116"/>
      <c r="S6836" s="117"/>
    </row>
    <row r="6837" spans="3:19" x14ac:dyDescent="0.25">
      <c r="C6837" s="115"/>
      <c r="R6837" s="116"/>
      <c r="S6837" s="117"/>
    </row>
    <row r="6838" spans="3:19" x14ac:dyDescent="0.25">
      <c r="C6838" s="115"/>
      <c r="R6838" s="116"/>
      <c r="S6838" s="117"/>
    </row>
    <row r="6839" spans="3:19" x14ac:dyDescent="0.25">
      <c r="C6839" s="115"/>
      <c r="R6839" s="116"/>
      <c r="S6839" s="117"/>
    </row>
    <row r="6840" spans="3:19" x14ac:dyDescent="0.25">
      <c r="C6840" s="115"/>
      <c r="R6840" s="116"/>
      <c r="S6840" s="117"/>
    </row>
    <row r="6841" spans="3:19" x14ac:dyDescent="0.25">
      <c r="C6841" s="115"/>
      <c r="R6841" s="116"/>
      <c r="S6841" s="117"/>
    </row>
    <row r="6842" spans="3:19" x14ac:dyDescent="0.25">
      <c r="C6842" s="115"/>
      <c r="R6842" s="116"/>
      <c r="S6842" s="117"/>
    </row>
    <row r="6843" spans="3:19" x14ac:dyDescent="0.25">
      <c r="C6843" s="115"/>
      <c r="R6843" s="116"/>
      <c r="S6843" s="117"/>
    </row>
    <row r="6844" spans="3:19" x14ac:dyDescent="0.25">
      <c r="C6844" s="115"/>
      <c r="R6844" s="116"/>
      <c r="S6844" s="117"/>
    </row>
    <row r="6845" spans="3:19" x14ac:dyDescent="0.25">
      <c r="C6845" s="115"/>
      <c r="R6845" s="116"/>
      <c r="S6845" s="117"/>
    </row>
    <row r="6846" spans="3:19" x14ac:dyDescent="0.25">
      <c r="C6846" s="115"/>
      <c r="R6846" s="116"/>
      <c r="S6846" s="117"/>
    </row>
    <row r="6847" spans="3:19" x14ac:dyDescent="0.25">
      <c r="C6847" s="115"/>
      <c r="R6847" s="116"/>
      <c r="S6847" s="117"/>
    </row>
    <row r="6848" spans="3:19" x14ac:dyDescent="0.25">
      <c r="C6848" s="115"/>
      <c r="R6848" s="116"/>
      <c r="S6848" s="117"/>
    </row>
    <row r="6849" spans="3:19" x14ac:dyDescent="0.25">
      <c r="C6849" s="115"/>
      <c r="R6849" s="116"/>
      <c r="S6849" s="117"/>
    </row>
    <row r="6850" spans="3:19" x14ac:dyDescent="0.25">
      <c r="C6850" s="115"/>
      <c r="R6850" s="116"/>
      <c r="S6850" s="117"/>
    </row>
    <row r="6851" spans="3:19" x14ac:dyDescent="0.25">
      <c r="C6851" s="115"/>
      <c r="R6851" s="116"/>
      <c r="S6851" s="117"/>
    </row>
    <row r="6852" spans="3:19" x14ac:dyDescent="0.25">
      <c r="C6852" s="115"/>
      <c r="R6852" s="116"/>
      <c r="S6852" s="117"/>
    </row>
    <row r="6853" spans="3:19" x14ac:dyDescent="0.25">
      <c r="C6853" s="115"/>
      <c r="R6853" s="116"/>
      <c r="S6853" s="117"/>
    </row>
    <row r="6854" spans="3:19" x14ac:dyDescent="0.25">
      <c r="C6854" s="115"/>
      <c r="R6854" s="116"/>
      <c r="S6854" s="117"/>
    </row>
    <row r="6855" spans="3:19" x14ac:dyDescent="0.25">
      <c r="C6855" s="115"/>
      <c r="R6855" s="116"/>
      <c r="S6855" s="117"/>
    </row>
    <row r="6856" spans="3:19" x14ac:dyDescent="0.25">
      <c r="C6856" s="115"/>
      <c r="R6856" s="116"/>
      <c r="S6856" s="117"/>
    </row>
    <row r="6857" spans="3:19" x14ac:dyDescent="0.25">
      <c r="C6857" s="115"/>
      <c r="R6857" s="116"/>
      <c r="S6857" s="117"/>
    </row>
    <row r="6858" spans="3:19" x14ac:dyDescent="0.25">
      <c r="C6858" s="115"/>
      <c r="R6858" s="116"/>
      <c r="S6858" s="117"/>
    </row>
    <row r="6859" spans="3:19" x14ac:dyDescent="0.25">
      <c r="C6859" s="115"/>
      <c r="R6859" s="116"/>
      <c r="S6859" s="117"/>
    </row>
    <row r="6860" spans="3:19" x14ac:dyDescent="0.25">
      <c r="C6860" s="115"/>
      <c r="R6860" s="116"/>
      <c r="S6860" s="117"/>
    </row>
    <row r="6861" spans="3:19" x14ac:dyDescent="0.25">
      <c r="C6861" s="115"/>
      <c r="R6861" s="116"/>
      <c r="S6861" s="117"/>
    </row>
    <row r="6862" spans="3:19" x14ac:dyDescent="0.25">
      <c r="C6862" s="115"/>
      <c r="R6862" s="116"/>
      <c r="S6862" s="117"/>
    </row>
    <row r="6863" spans="3:19" x14ac:dyDescent="0.25">
      <c r="C6863" s="115"/>
      <c r="R6863" s="116"/>
      <c r="S6863" s="117"/>
    </row>
    <row r="6864" spans="3:19" x14ac:dyDescent="0.25">
      <c r="C6864" s="115"/>
      <c r="R6864" s="116"/>
      <c r="S6864" s="117"/>
    </row>
    <row r="6865" spans="3:19" x14ac:dyDescent="0.25">
      <c r="C6865" s="115"/>
      <c r="R6865" s="116"/>
      <c r="S6865" s="117"/>
    </row>
    <row r="6866" spans="3:19" x14ac:dyDescent="0.25">
      <c r="C6866" s="115"/>
      <c r="R6866" s="116"/>
      <c r="S6866" s="117"/>
    </row>
    <row r="6867" spans="3:19" x14ac:dyDescent="0.25">
      <c r="C6867" s="115"/>
      <c r="R6867" s="116"/>
      <c r="S6867" s="117"/>
    </row>
    <row r="6868" spans="3:19" x14ac:dyDescent="0.25">
      <c r="C6868" s="115"/>
      <c r="R6868" s="116"/>
      <c r="S6868" s="117"/>
    </row>
    <row r="6869" spans="3:19" x14ac:dyDescent="0.25">
      <c r="C6869" s="115"/>
      <c r="R6869" s="116"/>
      <c r="S6869" s="117"/>
    </row>
    <row r="6870" spans="3:19" x14ac:dyDescent="0.25">
      <c r="C6870" s="115"/>
      <c r="R6870" s="116"/>
      <c r="S6870" s="117"/>
    </row>
    <row r="6871" spans="3:19" x14ac:dyDescent="0.25">
      <c r="C6871" s="115"/>
      <c r="R6871" s="116"/>
      <c r="S6871" s="117"/>
    </row>
    <row r="6872" spans="3:19" x14ac:dyDescent="0.25">
      <c r="C6872" s="115"/>
      <c r="R6872" s="116"/>
      <c r="S6872" s="117"/>
    </row>
    <row r="6873" spans="3:19" x14ac:dyDescent="0.25">
      <c r="C6873" s="115"/>
      <c r="R6873" s="116"/>
      <c r="S6873" s="117"/>
    </row>
    <row r="6874" spans="3:19" x14ac:dyDescent="0.25">
      <c r="C6874" s="115"/>
      <c r="R6874" s="116"/>
      <c r="S6874" s="117"/>
    </row>
    <row r="6875" spans="3:19" x14ac:dyDescent="0.25">
      <c r="C6875" s="115"/>
      <c r="R6875" s="116"/>
      <c r="S6875" s="117"/>
    </row>
    <row r="6876" spans="3:19" x14ac:dyDescent="0.25">
      <c r="C6876" s="115"/>
      <c r="R6876" s="116"/>
      <c r="S6876" s="117"/>
    </row>
    <row r="6877" spans="3:19" x14ac:dyDescent="0.25">
      <c r="C6877" s="115"/>
      <c r="R6877" s="116"/>
      <c r="S6877" s="117"/>
    </row>
    <row r="6878" spans="3:19" x14ac:dyDescent="0.25">
      <c r="C6878" s="115"/>
      <c r="R6878" s="116"/>
      <c r="S6878" s="117"/>
    </row>
    <row r="6879" spans="3:19" x14ac:dyDescent="0.25">
      <c r="C6879" s="115"/>
      <c r="R6879" s="116"/>
      <c r="S6879" s="117"/>
    </row>
    <row r="6880" spans="3:19" x14ac:dyDescent="0.25">
      <c r="C6880" s="115"/>
      <c r="R6880" s="116"/>
      <c r="S6880" s="117"/>
    </row>
    <row r="6881" spans="3:19" x14ac:dyDescent="0.25">
      <c r="C6881" s="115"/>
      <c r="R6881" s="116"/>
      <c r="S6881" s="117"/>
    </row>
    <row r="6882" spans="3:19" x14ac:dyDescent="0.25">
      <c r="C6882" s="115"/>
      <c r="R6882" s="116"/>
      <c r="S6882" s="117"/>
    </row>
    <row r="6883" spans="3:19" x14ac:dyDescent="0.25">
      <c r="C6883" s="115"/>
      <c r="R6883" s="116"/>
      <c r="S6883" s="117"/>
    </row>
    <row r="6884" spans="3:19" x14ac:dyDescent="0.25">
      <c r="C6884" s="115"/>
      <c r="R6884" s="116"/>
      <c r="S6884" s="117"/>
    </row>
    <row r="6885" spans="3:19" x14ac:dyDescent="0.25">
      <c r="C6885" s="115"/>
      <c r="R6885" s="116"/>
      <c r="S6885" s="117"/>
    </row>
    <row r="6886" spans="3:19" x14ac:dyDescent="0.25">
      <c r="C6886" s="115"/>
      <c r="R6886" s="116"/>
      <c r="S6886" s="117"/>
    </row>
    <row r="6887" spans="3:19" x14ac:dyDescent="0.25">
      <c r="C6887" s="115"/>
      <c r="R6887" s="116"/>
      <c r="S6887" s="117"/>
    </row>
    <row r="6888" spans="3:19" x14ac:dyDescent="0.25">
      <c r="C6888" s="115"/>
      <c r="R6888" s="116"/>
      <c r="S6888" s="117"/>
    </row>
    <row r="6889" spans="3:19" x14ac:dyDescent="0.25">
      <c r="C6889" s="115"/>
      <c r="R6889" s="116"/>
      <c r="S6889" s="117"/>
    </row>
    <row r="6890" spans="3:19" x14ac:dyDescent="0.25">
      <c r="C6890" s="115"/>
      <c r="R6890" s="116"/>
      <c r="S6890" s="117"/>
    </row>
    <row r="6891" spans="3:19" x14ac:dyDescent="0.25">
      <c r="C6891" s="115"/>
      <c r="R6891" s="116"/>
      <c r="S6891" s="117"/>
    </row>
    <row r="6892" spans="3:19" x14ac:dyDescent="0.25">
      <c r="C6892" s="115"/>
      <c r="R6892" s="116"/>
      <c r="S6892" s="117"/>
    </row>
    <row r="6893" spans="3:19" x14ac:dyDescent="0.25">
      <c r="C6893" s="115"/>
      <c r="R6893" s="116"/>
      <c r="S6893" s="117"/>
    </row>
    <row r="6894" spans="3:19" x14ac:dyDescent="0.25">
      <c r="C6894" s="115"/>
      <c r="R6894" s="116"/>
      <c r="S6894" s="117"/>
    </row>
    <row r="6895" spans="3:19" x14ac:dyDescent="0.25">
      <c r="C6895" s="115"/>
      <c r="R6895" s="116"/>
      <c r="S6895" s="117"/>
    </row>
    <row r="6896" spans="3:19" x14ac:dyDescent="0.25">
      <c r="C6896" s="115"/>
      <c r="R6896" s="116"/>
      <c r="S6896" s="117"/>
    </row>
    <row r="6897" spans="3:19" x14ac:dyDescent="0.25">
      <c r="C6897" s="115"/>
      <c r="R6897" s="116"/>
      <c r="S6897" s="117"/>
    </row>
    <row r="6898" spans="3:19" x14ac:dyDescent="0.25">
      <c r="C6898" s="115"/>
      <c r="R6898" s="116"/>
      <c r="S6898" s="117"/>
    </row>
    <row r="6899" spans="3:19" x14ac:dyDescent="0.25">
      <c r="C6899" s="115"/>
      <c r="R6899" s="116"/>
      <c r="S6899" s="117"/>
    </row>
    <row r="6900" spans="3:19" x14ac:dyDescent="0.25">
      <c r="C6900" s="115"/>
      <c r="R6900" s="116"/>
      <c r="S6900" s="117"/>
    </row>
    <row r="6901" spans="3:19" x14ac:dyDescent="0.25">
      <c r="C6901" s="115"/>
      <c r="R6901" s="116"/>
      <c r="S6901" s="117"/>
    </row>
    <row r="6902" spans="3:19" x14ac:dyDescent="0.25">
      <c r="C6902" s="115"/>
      <c r="R6902" s="116"/>
      <c r="S6902" s="117"/>
    </row>
    <row r="6903" spans="3:19" x14ac:dyDescent="0.25">
      <c r="C6903" s="115"/>
      <c r="R6903" s="116"/>
      <c r="S6903" s="117"/>
    </row>
    <row r="6904" spans="3:19" x14ac:dyDescent="0.25">
      <c r="C6904" s="115"/>
      <c r="R6904" s="116"/>
      <c r="S6904" s="117"/>
    </row>
    <row r="6905" spans="3:19" x14ac:dyDescent="0.25">
      <c r="C6905" s="115"/>
      <c r="R6905" s="116"/>
      <c r="S6905" s="117"/>
    </row>
    <row r="6906" spans="3:19" x14ac:dyDescent="0.25">
      <c r="C6906" s="115"/>
      <c r="R6906" s="116"/>
      <c r="S6906" s="117"/>
    </row>
    <row r="6907" spans="3:19" x14ac:dyDescent="0.25">
      <c r="C6907" s="115"/>
      <c r="R6907" s="116"/>
      <c r="S6907" s="117"/>
    </row>
    <row r="6908" spans="3:19" x14ac:dyDescent="0.25">
      <c r="C6908" s="115"/>
      <c r="R6908" s="116"/>
      <c r="S6908" s="117"/>
    </row>
    <row r="6909" spans="3:19" x14ac:dyDescent="0.25">
      <c r="C6909" s="115"/>
      <c r="R6909" s="116"/>
      <c r="S6909" s="117"/>
    </row>
    <row r="6910" spans="3:19" x14ac:dyDescent="0.25">
      <c r="C6910" s="115"/>
      <c r="R6910" s="116"/>
      <c r="S6910" s="117"/>
    </row>
    <row r="6911" spans="3:19" x14ac:dyDescent="0.25">
      <c r="C6911" s="115"/>
      <c r="R6911" s="116"/>
      <c r="S6911" s="117"/>
    </row>
    <row r="6912" spans="3:19" x14ac:dyDescent="0.25">
      <c r="C6912" s="115"/>
      <c r="R6912" s="116"/>
      <c r="S6912" s="117"/>
    </row>
    <row r="6913" spans="3:19" x14ac:dyDescent="0.25">
      <c r="C6913" s="115"/>
      <c r="R6913" s="116"/>
      <c r="S6913" s="117"/>
    </row>
    <row r="6914" spans="3:19" x14ac:dyDescent="0.25">
      <c r="C6914" s="115"/>
      <c r="R6914" s="116"/>
      <c r="S6914" s="117"/>
    </row>
    <row r="6915" spans="3:19" x14ac:dyDescent="0.25">
      <c r="C6915" s="115"/>
      <c r="R6915" s="116"/>
      <c r="S6915" s="117"/>
    </row>
    <row r="6916" spans="3:19" x14ac:dyDescent="0.25">
      <c r="C6916" s="115"/>
      <c r="R6916" s="116"/>
      <c r="S6916" s="117"/>
    </row>
    <row r="6917" spans="3:19" x14ac:dyDescent="0.25">
      <c r="C6917" s="115"/>
      <c r="R6917" s="116"/>
      <c r="S6917" s="117"/>
    </row>
    <row r="6918" spans="3:19" x14ac:dyDescent="0.25">
      <c r="C6918" s="115"/>
      <c r="R6918" s="116"/>
      <c r="S6918" s="117"/>
    </row>
    <row r="6919" spans="3:19" x14ac:dyDescent="0.25">
      <c r="C6919" s="115"/>
      <c r="R6919" s="116"/>
      <c r="S6919" s="117"/>
    </row>
    <row r="6920" spans="3:19" x14ac:dyDescent="0.25">
      <c r="C6920" s="115"/>
      <c r="R6920" s="116"/>
      <c r="S6920" s="117"/>
    </row>
    <row r="6921" spans="3:19" x14ac:dyDescent="0.25">
      <c r="C6921" s="115"/>
      <c r="R6921" s="116"/>
      <c r="S6921" s="117"/>
    </row>
    <row r="6922" spans="3:19" x14ac:dyDescent="0.25">
      <c r="C6922" s="115"/>
      <c r="R6922" s="116"/>
      <c r="S6922" s="117"/>
    </row>
    <row r="6923" spans="3:19" x14ac:dyDescent="0.25">
      <c r="C6923" s="115"/>
      <c r="R6923" s="116"/>
      <c r="S6923" s="117"/>
    </row>
    <row r="6924" spans="3:19" x14ac:dyDescent="0.25">
      <c r="C6924" s="115"/>
      <c r="R6924" s="116"/>
      <c r="S6924" s="117"/>
    </row>
    <row r="6925" spans="3:19" x14ac:dyDescent="0.25">
      <c r="C6925" s="115"/>
      <c r="R6925" s="116"/>
      <c r="S6925" s="117"/>
    </row>
    <row r="6926" spans="3:19" x14ac:dyDescent="0.25">
      <c r="C6926" s="115"/>
      <c r="R6926" s="116"/>
      <c r="S6926" s="117"/>
    </row>
    <row r="6927" spans="3:19" x14ac:dyDescent="0.25">
      <c r="C6927" s="115"/>
      <c r="R6927" s="116"/>
      <c r="S6927" s="117"/>
    </row>
    <row r="6928" spans="3:19" x14ac:dyDescent="0.25">
      <c r="C6928" s="115"/>
      <c r="R6928" s="116"/>
      <c r="S6928" s="117"/>
    </row>
    <row r="6929" spans="3:19" x14ac:dyDescent="0.25">
      <c r="C6929" s="115"/>
      <c r="R6929" s="116"/>
      <c r="S6929" s="117"/>
    </row>
    <row r="6930" spans="3:19" x14ac:dyDescent="0.25">
      <c r="C6930" s="115"/>
      <c r="R6930" s="116"/>
      <c r="S6930" s="117"/>
    </row>
    <row r="6931" spans="3:19" x14ac:dyDescent="0.25">
      <c r="C6931" s="115"/>
      <c r="R6931" s="116"/>
      <c r="S6931" s="117"/>
    </row>
    <row r="6932" spans="3:19" x14ac:dyDescent="0.25">
      <c r="C6932" s="115"/>
      <c r="R6932" s="116"/>
      <c r="S6932" s="117"/>
    </row>
    <row r="6933" spans="3:19" x14ac:dyDescent="0.25">
      <c r="C6933" s="115"/>
      <c r="R6933" s="116"/>
      <c r="S6933" s="117"/>
    </row>
    <row r="6934" spans="3:19" x14ac:dyDescent="0.25">
      <c r="C6934" s="115"/>
      <c r="R6934" s="116"/>
      <c r="S6934" s="117"/>
    </row>
    <row r="6935" spans="3:19" x14ac:dyDescent="0.25">
      <c r="C6935" s="115"/>
      <c r="R6935" s="116"/>
      <c r="S6935" s="117"/>
    </row>
    <row r="6936" spans="3:19" x14ac:dyDescent="0.25">
      <c r="C6936" s="115"/>
      <c r="R6936" s="116"/>
      <c r="S6936" s="117"/>
    </row>
    <row r="6937" spans="3:19" x14ac:dyDescent="0.25">
      <c r="C6937" s="115"/>
      <c r="R6937" s="116"/>
      <c r="S6937" s="117"/>
    </row>
    <row r="6938" spans="3:19" x14ac:dyDescent="0.25">
      <c r="C6938" s="115"/>
      <c r="R6938" s="116"/>
      <c r="S6938" s="117"/>
    </row>
    <row r="6939" spans="3:19" x14ac:dyDescent="0.25">
      <c r="C6939" s="115"/>
      <c r="R6939" s="116"/>
      <c r="S6939" s="117"/>
    </row>
    <row r="6940" spans="3:19" x14ac:dyDescent="0.25">
      <c r="C6940" s="115"/>
      <c r="R6940" s="116"/>
      <c r="S6940" s="117"/>
    </row>
    <row r="6941" spans="3:19" x14ac:dyDescent="0.25">
      <c r="C6941" s="115"/>
      <c r="R6941" s="116"/>
      <c r="S6941" s="117"/>
    </row>
    <row r="6942" spans="3:19" x14ac:dyDescent="0.25">
      <c r="C6942" s="115"/>
      <c r="R6942" s="116"/>
      <c r="S6942" s="117"/>
    </row>
    <row r="6943" spans="3:19" x14ac:dyDescent="0.25">
      <c r="C6943" s="115"/>
      <c r="R6943" s="116"/>
      <c r="S6943" s="117"/>
    </row>
    <row r="6944" spans="3:19" x14ac:dyDescent="0.25">
      <c r="C6944" s="115"/>
      <c r="R6944" s="116"/>
      <c r="S6944" s="117"/>
    </row>
    <row r="6945" spans="3:19" x14ac:dyDescent="0.25">
      <c r="C6945" s="115"/>
      <c r="R6945" s="116"/>
      <c r="S6945" s="117"/>
    </row>
    <row r="6946" spans="3:19" x14ac:dyDescent="0.25">
      <c r="C6946" s="115"/>
      <c r="R6946" s="116"/>
      <c r="S6946" s="117"/>
    </row>
    <row r="6947" spans="3:19" x14ac:dyDescent="0.25">
      <c r="C6947" s="115"/>
      <c r="R6947" s="116"/>
      <c r="S6947" s="117"/>
    </row>
    <row r="6948" spans="3:19" x14ac:dyDescent="0.25">
      <c r="C6948" s="115"/>
      <c r="R6948" s="116"/>
      <c r="S6948" s="117"/>
    </row>
    <row r="6949" spans="3:19" x14ac:dyDescent="0.25">
      <c r="C6949" s="115"/>
      <c r="R6949" s="116"/>
      <c r="S6949" s="117"/>
    </row>
    <row r="6950" spans="3:19" x14ac:dyDescent="0.25">
      <c r="C6950" s="115"/>
      <c r="R6950" s="116"/>
      <c r="S6950" s="117"/>
    </row>
    <row r="6951" spans="3:19" x14ac:dyDescent="0.25">
      <c r="C6951" s="115"/>
      <c r="R6951" s="116"/>
      <c r="S6951" s="117"/>
    </row>
    <row r="6952" spans="3:19" x14ac:dyDescent="0.25">
      <c r="C6952" s="115"/>
      <c r="R6952" s="116"/>
      <c r="S6952" s="117"/>
    </row>
    <row r="6953" spans="3:19" x14ac:dyDescent="0.25">
      <c r="C6953" s="115"/>
      <c r="R6953" s="116"/>
      <c r="S6953" s="117"/>
    </row>
    <row r="6954" spans="3:19" x14ac:dyDescent="0.25">
      <c r="C6954" s="115"/>
      <c r="R6954" s="116"/>
      <c r="S6954" s="117"/>
    </row>
    <row r="6955" spans="3:19" x14ac:dyDescent="0.25">
      <c r="C6955" s="115"/>
      <c r="R6955" s="116"/>
      <c r="S6955" s="117"/>
    </row>
    <row r="6956" spans="3:19" x14ac:dyDescent="0.25">
      <c r="C6956" s="115"/>
      <c r="R6956" s="116"/>
      <c r="S6956" s="117"/>
    </row>
    <row r="6957" spans="3:19" x14ac:dyDescent="0.25">
      <c r="C6957" s="115"/>
      <c r="R6957" s="116"/>
      <c r="S6957" s="117"/>
    </row>
    <row r="6958" spans="3:19" x14ac:dyDescent="0.25">
      <c r="C6958" s="115"/>
      <c r="R6958" s="116"/>
      <c r="S6958" s="117"/>
    </row>
    <row r="6959" spans="3:19" x14ac:dyDescent="0.25">
      <c r="C6959" s="115"/>
      <c r="R6959" s="116"/>
      <c r="S6959" s="117"/>
    </row>
    <row r="6960" spans="3:19" x14ac:dyDescent="0.25">
      <c r="C6960" s="115"/>
      <c r="R6960" s="116"/>
      <c r="S6960" s="117"/>
    </row>
    <row r="6961" spans="3:19" x14ac:dyDescent="0.25">
      <c r="C6961" s="115"/>
      <c r="R6961" s="116"/>
      <c r="S6961" s="117"/>
    </row>
    <row r="6962" spans="3:19" x14ac:dyDescent="0.25">
      <c r="C6962" s="115"/>
      <c r="R6962" s="116"/>
      <c r="S6962" s="117"/>
    </row>
    <row r="6963" spans="3:19" x14ac:dyDescent="0.25">
      <c r="C6963" s="115"/>
      <c r="R6963" s="116"/>
      <c r="S6963" s="117"/>
    </row>
    <row r="6964" spans="3:19" x14ac:dyDescent="0.25">
      <c r="C6964" s="115"/>
      <c r="R6964" s="116"/>
      <c r="S6964" s="117"/>
    </row>
    <row r="6965" spans="3:19" x14ac:dyDescent="0.25">
      <c r="C6965" s="115"/>
      <c r="R6965" s="116"/>
      <c r="S6965" s="117"/>
    </row>
    <row r="6966" spans="3:19" x14ac:dyDescent="0.25">
      <c r="C6966" s="115"/>
      <c r="R6966" s="116"/>
      <c r="S6966" s="117"/>
    </row>
    <row r="6967" spans="3:19" x14ac:dyDescent="0.25">
      <c r="C6967" s="115"/>
      <c r="R6967" s="116"/>
      <c r="S6967" s="117"/>
    </row>
    <row r="6968" spans="3:19" x14ac:dyDescent="0.25">
      <c r="C6968" s="115"/>
      <c r="R6968" s="116"/>
      <c r="S6968" s="117"/>
    </row>
    <row r="6969" spans="3:19" x14ac:dyDescent="0.25">
      <c r="C6969" s="115"/>
      <c r="R6969" s="116"/>
      <c r="S6969" s="117"/>
    </row>
    <row r="6970" spans="3:19" x14ac:dyDescent="0.25">
      <c r="C6970" s="115"/>
      <c r="R6970" s="116"/>
      <c r="S6970" s="117"/>
    </row>
    <row r="6971" spans="3:19" x14ac:dyDescent="0.25">
      <c r="C6971" s="115"/>
      <c r="R6971" s="116"/>
      <c r="S6971" s="117"/>
    </row>
    <row r="6972" spans="3:19" x14ac:dyDescent="0.25">
      <c r="C6972" s="115"/>
      <c r="R6972" s="116"/>
      <c r="S6972" s="117"/>
    </row>
    <row r="6973" spans="3:19" x14ac:dyDescent="0.25">
      <c r="C6973" s="115"/>
      <c r="R6973" s="116"/>
      <c r="S6973" s="117"/>
    </row>
    <row r="6974" spans="3:19" x14ac:dyDescent="0.25">
      <c r="C6974" s="115"/>
      <c r="R6974" s="116"/>
      <c r="S6974" s="117"/>
    </row>
    <row r="6975" spans="3:19" x14ac:dyDescent="0.25">
      <c r="C6975" s="115"/>
      <c r="R6975" s="116"/>
      <c r="S6975" s="117"/>
    </row>
    <row r="6976" spans="3:19" x14ac:dyDescent="0.25">
      <c r="C6976" s="115"/>
      <c r="R6976" s="116"/>
      <c r="S6976" s="117"/>
    </row>
    <row r="6977" spans="3:19" x14ac:dyDescent="0.25">
      <c r="C6977" s="115"/>
      <c r="R6977" s="116"/>
      <c r="S6977" s="117"/>
    </row>
    <row r="6978" spans="3:19" x14ac:dyDescent="0.25">
      <c r="C6978" s="115"/>
      <c r="R6978" s="116"/>
      <c r="S6978" s="117"/>
    </row>
    <row r="6979" spans="3:19" x14ac:dyDescent="0.25">
      <c r="C6979" s="115"/>
      <c r="R6979" s="116"/>
      <c r="S6979" s="117"/>
    </row>
    <row r="6980" spans="3:19" x14ac:dyDescent="0.25">
      <c r="C6980" s="115"/>
      <c r="R6980" s="116"/>
      <c r="S6980" s="117"/>
    </row>
    <row r="6981" spans="3:19" x14ac:dyDescent="0.25">
      <c r="C6981" s="115"/>
      <c r="R6981" s="116"/>
      <c r="S6981" s="117"/>
    </row>
    <row r="6982" spans="3:19" x14ac:dyDescent="0.25">
      <c r="C6982" s="115"/>
      <c r="R6982" s="116"/>
      <c r="S6982" s="117"/>
    </row>
    <row r="6983" spans="3:19" x14ac:dyDescent="0.25">
      <c r="C6983" s="115"/>
      <c r="R6983" s="116"/>
      <c r="S6983" s="117"/>
    </row>
    <row r="6984" spans="3:19" x14ac:dyDescent="0.25">
      <c r="C6984" s="115"/>
      <c r="R6984" s="116"/>
      <c r="S6984" s="117"/>
    </row>
    <row r="6985" spans="3:19" x14ac:dyDescent="0.25">
      <c r="C6985" s="115"/>
      <c r="R6985" s="116"/>
      <c r="S6985" s="117"/>
    </row>
    <row r="6986" spans="3:19" x14ac:dyDescent="0.25">
      <c r="C6986" s="115"/>
      <c r="R6986" s="116"/>
      <c r="S6986" s="117"/>
    </row>
    <row r="6987" spans="3:19" x14ac:dyDescent="0.25">
      <c r="C6987" s="115"/>
      <c r="R6987" s="116"/>
      <c r="S6987" s="117"/>
    </row>
    <row r="6988" spans="3:19" x14ac:dyDescent="0.25">
      <c r="C6988" s="115"/>
      <c r="R6988" s="116"/>
      <c r="S6988" s="117"/>
    </row>
    <row r="6989" spans="3:19" x14ac:dyDescent="0.25">
      <c r="C6989" s="115"/>
      <c r="R6989" s="116"/>
      <c r="S6989" s="117"/>
    </row>
    <row r="6990" spans="3:19" x14ac:dyDescent="0.25">
      <c r="C6990" s="115"/>
      <c r="R6990" s="116"/>
      <c r="S6990" s="117"/>
    </row>
    <row r="6991" spans="3:19" x14ac:dyDescent="0.25">
      <c r="C6991" s="115"/>
      <c r="R6991" s="116"/>
      <c r="S6991" s="117"/>
    </row>
    <row r="6992" spans="3:19" x14ac:dyDescent="0.25">
      <c r="C6992" s="115"/>
      <c r="R6992" s="116"/>
      <c r="S6992" s="117"/>
    </row>
    <row r="6993" spans="3:19" x14ac:dyDescent="0.25">
      <c r="C6993" s="115"/>
      <c r="R6993" s="116"/>
      <c r="S6993" s="117"/>
    </row>
    <row r="6994" spans="3:19" x14ac:dyDescent="0.25">
      <c r="C6994" s="115"/>
      <c r="R6994" s="116"/>
      <c r="S6994" s="117"/>
    </row>
    <row r="6995" spans="3:19" x14ac:dyDescent="0.25">
      <c r="C6995" s="115"/>
      <c r="R6995" s="116"/>
      <c r="S6995" s="117"/>
    </row>
    <row r="6996" spans="3:19" x14ac:dyDescent="0.25">
      <c r="C6996" s="115"/>
      <c r="R6996" s="116"/>
      <c r="S6996" s="117"/>
    </row>
    <row r="6997" spans="3:19" x14ac:dyDescent="0.25">
      <c r="C6997" s="115"/>
      <c r="R6997" s="116"/>
      <c r="S6997" s="117"/>
    </row>
    <row r="6998" spans="3:19" x14ac:dyDescent="0.25">
      <c r="C6998" s="115"/>
      <c r="R6998" s="116"/>
      <c r="S6998" s="117"/>
    </row>
    <row r="6999" spans="3:19" x14ac:dyDescent="0.25">
      <c r="C6999" s="115"/>
      <c r="R6999" s="116"/>
      <c r="S6999" s="117"/>
    </row>
    <row r="7000" spans="3:19" x14ac:dyDescent="0.25">
      <c r="C7000" s="115"/>
      <c r="R7000" s="116"/>
      <c r="S7000" s="117"/>
    </row>
    <row r="7001" spans="3:19" x14ac:dyDescent="0.25">
      <c r="C7001" s="115"/>
      <c r="R7001" s="116"/>
      <c r="S7001" s="117"/>
    </row>
    <row r="7002" spans="3:19" x14ac:dyDescent="0.25">
      <c r="C7002" s="115"/>
      <c r="R7002" s="116"/>
      <c r="S7002" s="117"/>
    </row>
    <row r="7003" spans="3:19" x14ac:dyDescent="0.25">
      <c r="C7003" s="115"/>
      <c r="R7003" s="116"/>
      <c r="S7003" s="117"/>
    </row>
    <row r="7004" spans="3:19" x14ac:dyDescent="0.25">
      <c r="C7004" s="115"/>
      <c r="R7004" s="116"/>
      <c r="S7004" s="117"/>
    </row>
    <row r="7005" spans="3:19" x14ac:dyDescent="0.25">
      <c r="C7005" s="115"/>
      <c r="R7005" s="116"/>
      <c r="S7005" s="117"/>
    </row>
    <row r="7006" spans="3:19" x14ac:dyDescent="0.25">
      <c r="C7006" s="115"/>
      <c r="R7006" s="116"/>
      <c r="S7006" s="117"/>
    </row>
    <row r="7007" spans="3:19" x14ac:dyDescent="0.25">
      <c r="C7007" s="115"/>
      <c r="R7007" s="116"/>
      <c r="S7007" s="117"/>
    </row>
    <row r="7008" spans="3:19" x14ac:dyDescent="0.25">
      <c r="C7008" s="115"/>
      <c r="R7008" s="116"/>
      <c r="S7008" s="117"/>
    </row>
    <row r="7009" spans="3:19" x14ac:dyDescent="0.25">
      <c r="C7009" s="115"/>
      <c r="R7009" s="116"/>
      <c r="S7009" s="117"/>
    </row>
    <row r="7010" spans="3:19" x14ac:dyDescent="0.25">
      <c r="C7010" s="115"/>
      <c r="R7010" s="116"/>
      <c r="S7010" s="117"/>
    </row>
    <row r="7011" spans="3:19" x14ac:dyDescent="0.25">
      <c r="C7011" s="115"/>
      <c r="R7011" s="116"/>
      <c r="S7011" s="117"/>
    </row>
    <row r="7012" spans="3:19" x14ac:dyDescent="0.25">
      <c r="C7012" s="115"/>
      <c r="R7012" s="116"/>
      <c r="S7012" s="117"/>
    </row>
    <row r="7013" spans="3:19" x14ac:dyDescent="0.25">
      <c r="C7013" s="115"/>
      <c r="R7013" s="116"/>
      <c r="S7013" s="117"/>
    </row>
    <row r="7014" spans="3:19" x14ac:dyDescent="0.25">
      <c r="C7014" s="115"/>
      <c r="R7014" s="116"/>
      <c r="S7014" s="117"/>
    </row>
    <row r="7015" spans="3:19" x14ac:dyDescent="0.25">
      <c r="C7015" s="115"/>
      <c r="R7015" s="116"/>
      <c r="S7015" s="117"/>
    </row>
    <row r="7016" spans="3:19" x14ac:dyDescent="0.25">
      <c r="C7016" s="115"/>
      <c r="R7016" s="116"/>
      <c r="S7016" s="117"/>
    </row>
    <row r="7017" spans="3:19" x14ac:dyDescent="0.25">
      <c r="C7017" s="115"/>
      <c r="R7017" s="116"/>
      <c r="S7017" s="117"/>
    </row>
    <row r="7018" spans="3:19" x14ac:dyDescent="0.25">
      <c r="C7018" s="115"/>
      <c r="R7018" s="116"/>
      <c r="S7018" s="117"/>
    </row>
    <row r="7019" spans="3:19" x14ac:dyDescent="0.25">
      <c r="C7019" s="115"/>
      <c r="R7019" s="116"/>
      <c r="S7019" s="117"/>
    </row>
    <row r="7020" spans="3:19" x14ac:dyDescent="0.25">
      <c r="C7020" s="115"/>
      <c r="R7020" s="116"/>
      <c r="S7020" s="117"/>
    </row>
    <row r="7021" spans="3:19" x14ac:dyDescent="0.25">
      <c r="C7021" s="115"/>
      <c r="R7021" s="116"/>
      <c r="S7021" s="117"/>
    </row>
    <row r="7022" spans="3:19" x14ac:dyDescent="0.25">
      <c r="C7022" s="115"/>
      <c r="R7022" s="116"/>
      <c r="S7022" s="117"/>
    </row>
    <row r="7023" spans="3:19" x14ac:dyDescent="0.25">
      <c r="C7023" s="115"/>
      <c r="R7023" s="116"/>
      <c r="S7023" s="117"/>
    </row>
    <row r="7024" spans="3:19" x14ac:dyDescent="0.25">
      <c r="C7024" s="115"/>
      <c r="R7024" s="116"/>
      <c r="S7024" s="117"/>
    </row>
    <row r="7025" spans="3:19" x14ac:dyDescent="0.25">
      <c r="C7025" s="115"/>
      <c r="R7025" s="116"/>
      <c r="S7025" s="117"/>
    </row>
    <row r="7026" spans="3:19" x14ac:dyDescent="0.25">
      <c r="C7026" s="115"/>
      <c r="R7026" s="116"/>
      <c r="S7026" s="117"/>
    </row>
    <row r="7027" spans="3:19" x14ac:dyDescent="0.25">
      <c r="C7027" s="115"/>
      <c r="R7027" s="116"/>
      <c r="S7027" s="117"/>
    </row>
    <row r="7028" spans="3:19" x14ac:dyDescent="0.25">
      <c r="C7028" s="115"/>
      <c r="R7028" s="116"/>
      <c r="S7028" s="117"/>
    </row>
    <row r="7029" spans="3:19" x14ac:dyDescent="0.25">
      <c r="C7029" s="115"/>
      <c r="R7029" s="116"/>
      <c r="S7029" s="117"/>
    </row>
    <row r="7030" spans="3:19" x14ac:dyDescent="0.25">
      <c r="C7030" s="115"/>
      <c r="R7030" s="116"/>
      <c r="S7030" s="117"/>
    </row>
    <row r="7031" spans="3:19" x14ac:dyDescent="0.25">
      <c r="C7031" s="115"/>
      <c r="R7031" s="116"/>
      <c r="S7031" s="117"/>
    </row>
    <row r="7032" spans="3:19" x14ac:dyDescent="0.25">
      <c r="C7032" s="115"/>
      <c r="R7032" s="116"/>
      <c r="S7032" s="117"/>
    </row>
    <row r="7033" spans="3:19" x14ac:dyDescent="0.25">
      <c r="C7033" s="115"/>
      <c r="R7033" s="116"/>
      <c r="S7033" s="117"/>
    </row>
    <row r="7034" spans="3:19" x14ac:dyDescent="0.25">
      <c r="C7034" s="115"/>
      <c r="R7034" s="116"/>
      <c r="S7034" s="117"/>
    </row>
    <row r="7035" spans="3:19" x14ac:dyDescent="0.25">
      <c r="C7035" s="115"/>
      <c r="R7035" s="116"/>
      <c r="S7035" s="117"/>
    </row>
    <row r="7036" spans="3:19" x14ac:dyDescent="0.25">
      <c r="C7036" s="115"/>
      <c r="R7036" s="116"/>
      <c r="S7036" s="117"/>
    </row>
    <row r="7037" spans="3:19" x14ac:dyDescent="0.25">
      <c r="C7037" s="115"/>
      <c r="R7037" s="116"/>
      <c r="S7037" s="117"/>
    </row>
    <row r="7038" spans="3:19" x14ac:dyDescent="0.25">
      <c r="C7038" s="115"/>
      <c r="R7038" s="116"/>
      <c r="S7038" s="117"/>
    </row>
    <row r="7039" spans="3:19" x14ac:dyDescent="0.25">
      <c r="C7039" s="115"/>
      <c r="R7039" s="116"/>
      <c r="S7039" s="117"/>
    </row>
    <row r="7040" spans="3:19" x14ac:dyDescent="0.25">
      <c r="C7040" s="115"/>
      <c r="R7040" s="116"/>
      <c r="S7040" s="117"/>
    </row>
    <row r="7041" spans="3:19" x14ac:dyDescent="0.25">
      <c r="C7041" s="115"/>
      <c r="R7041" s="116"/>
      <c r="S7041" s="117"/>
    </row>
    <row r="7042" spans="3:19" x14ac:dyDescent="0.25">
      <c r="C7042" s="115"/>
      <c r="R7042" s="116"/>
      <c r="S7042" s="117"/>
    </row>
    <row r="7043" spans="3:19" x14ac:dyDescent="0.25">
      <c r="C7043" s="115"/>
      <c r="R7043" s="116"/>
      <c r="S7043" s="117"/>
    </row>
    <row r="7044" spans="3:19" x14ac:dyDescent="0.25">
      <c r="C7044" s="115"/>
      <c r="R7044" s="116"/>
      <c r="S7044" s="117"/>
    </row>
    <row r="7045" spans="3:19" x14ac:dyDescent="0.25">
      <c r="C7045" s="115"/>
      <c r="R7045" s="116"/>
      <c r="S7045" s="117"/>
    </row>
    <row r="7046" spans="3:19" x14ac:dyDescent="0.25">
      <c r="C7046" s="115"/>
      <c r="R7046" s="116"/>
      <c r="S7046" s="117"/>
    </row>
    <row r="7047" spans="3:19" x14ac:dyDescent="0.25">
      <c r="C7047" s="115"/>
      <c r="R7047" s="116"/>
      <c r="S7047" s="117"/>
    </row>
    <row r="7048" spans="3:19" x14ac:dyDescent="0.25">
      <c r="C7048" s="115"/>
      <c r="R7048" s="116"/>
      <c r="S7048" s="117"/>
    </row>
    <row r="7049" spans="3:19" x14ac:dyDescent="0.25">
      <c r="C7049" s="115"/>
      <c r="R7049" s="116"/>
      <c r="S7049" s="117"/>
    </row>
    <row r="7050" spans="3:19" x14ac:dyDescent="0.25">
      <c r="C7050" s="115"/>
      <c r="R7050" s="116"/>
      <c r="S7050" s="117"/>
    </row>
    <row r="7051" spans="3:19" x14ac:dyDescent="0.25">
      <c r="C7051" s="115"/>
      <c r="R7051" s="116"/>
      <c r="S7051" s="117"/>
    </row>
    <row r="7052" spans="3:19" x14ac:dyDescent="0.25">
      <c r="C7052" s="115"/>
      <c r="R7052" s="116"/>
      <c r="S7052" s="117"/>
    </row>
    <row r="7053" spans="3:19" x14ac:dyDescent="0.25">
      <c r="C7053" s="115"/>
      <c r="R7053" s="116"/>
      <c r="S7053" s="117"/>
    </row>
    <row r="7054" spans="3:19" x14ac:dyDescent="0.25">
      <c r="C7054" s="115"/>
      <c r="R7054" s="116"/>
      <c r="S7054" s="117"/>
    </row>
    <row r="7055" spans="3:19" x14ac:dyDescent="0.25">
      <c r="C7055" s="115"/>
      <c r="R7055" s="116"/>
      <c r="S7055" s="117"/>
    </row>
    <row r="7056" spans="3:19" x14ac:dyDescent="0.25">
      <c r="C7056" s="115"/>
      <c r="R7056" s="116"/>
      <c r="S7056" s="117"/>
    </row>
    <row r="7057" spans="3:19" x14ac:dyDescent="0.25">
      <c r="C7057" s="115"/>
      <c r="R7057" s="116"/>
      <c r="S7057" s="117"/>
    </row>
    <row r="7058" spans="3:19" x14ac:dyDescent="0.25">
      <c r="C7058" s="115"/>
      <c r="R7058" s="116"/>
      <c r="S7058" s="117"/>
    </row>
    <row r="7059" spans="3:19" x14ac:dyDescent="0.25">
      <c r="C7059" s="115"/>
      <c r="R7059" s="116"/>
      <c r="S7059" s="117"/>
    </row>
    <row r="7060" spans="3:19" x14ac:dyDescent="0.25">
      <c r="C7060" s="115"/>
      <c r="R7060" s="116"/>
      <c r="S7060" s="117"/>
    </row>
    <row r="7061" spans="3:19" x14ac:dyDescent="0.25">
      <c r="C7061" s="115"/>
      <c r="R7061" s="116"/>
      <c r="S7061" s="117"/>
    </row>
    <row r="7062" spans="3:19" x14ac:dyDescent="0.25">
      <c r="C7062" s="115"/>
      <c r="R7062" s="116"/>
      <c r="S7062" s="117"/>
    </row>
    <row r="7063" spans="3:19" x14ac:dyDescent="0.25">
      <c r="C7063" s="115"/>
      <c r="R7063" s="116"/>
      <c r="S7063" s="117"/>
    </row>
    <row r="7064" spans="3:19" x14ac:dyDescent="0.25">
      <c r="C7064" s="115"/>
      <c r="R7064" s="116"/>
      <c r="S7064" s="117"/>
    </row>
    <row r="7065" spans="3:19" x14ac:dyDescent="0.25">
      <c r="C7065" s="115"/>
      <c r="R7065" s="116"/>
      <c r="S7065" s="117"/>
    </row>
    <row r="7066" spans="3:19" x14ac:dyDescent="0.25">
      <c r="C7066" s="115"/>
      <c r="R7066" s="116"/>
      <c r="S7066" s="117"/>
    </row>
    <row r="7067" spans="3:19" x14ac:dyDescent="0.25">
      <c r="C7067" s="115"/>
      <c r="R7067" s="116"/>
      <c r="S7067" s="117"/>
    </row>
    <row r="7068" spans="3:19" x14ac:dyDescent="0.25">
      <c r="C7068" s="115"/>
      <c r="R7068" s="116"/>
      <c r="S7068" s="117"/>
    </row>
    <row r="7069" spans="3:19" x14ac:dyDescent="0.25">
      <c r="C7069" s="115"/>
      <c r="R7069" s="116"/>
      <c r="S7069" s="117"/>
    </row>
    <row r="7070" spans="3:19" x14ac:dyDescent="0.25">
      <c r="C7070" s="115"/>
      <c r="R7070" s="116"/>
      <c r="S7070" s="117"/>
    </row>
    <row r="7071" spans="3:19" x14ac:dyDescent="0.25">
      <c r="C7071" s="115"/>
      <c r="R7071" s="116"/>
      <c r="S7071" s="117"/>
    </row>
    <row r="7072" spans="3:19" x14ac:dyDescent="0.25">
      <c r="C7072" s="115"/>
      <c r="R7072" s="116"/>
      <c r="S7072" s="117"/>
    </row>
    <row r="7073" spans="3:19" x14ac:dyDescent="0.25">
      <c r="C7073" s="115"/>
      <c r="R7073" s="116"/>
      <c r="S7073" s="117"/>
    </row>
    <row r="7074" spans="3:19" x14ac:dyDescent="0.25">
      <c r="C7074" s="115"/>
      <c r="R7074" s="116"/>
      <c r="S7074" s="117"/>
    </row>
    <row r="7075" spans="3:19" x14ac:dyDescent="0.25">
      <c r="C7075" s="115"/>
      <c r="R7075" s="116"/>
      <c r="S7075" s="117"/>
    </row>
    <row r="7076" spans="3:19" x14ac:dyDescent="0.25">
      <c r="C7076" s="115"/>
      <c r="R7076" s="116"/>
      <c r="S7076" s="117"/>
    </row>
    <row r="7077" spans="3:19" x14ac:dyDescent="0.25">
      <c r="C7077" s="115"/>
      <c r="R7077" s="116"/>
      <c r="S7077" s="117"/>
    </row>
    <row r="7078" spans="3:19" x14ac:dyDescent="0.25">
      <c r="C7078" s="115"/>
      <c r="R7078" s="116"/>
      <c r="S7078" s="117"/>
    </row>
    <row r="7079" spans="3:19" x14ac:dyDescent="0.25">
      <c r="C7079" s="115"/>
      <c r="R7079" s="116"/>
      <c r="S7079" s="117"/>
    </row>
    <row r="7080" spans="3:19" x14ac:dyDescent="0.25">
      <c r="C7080" s="115"/>
      <c r="R7080" s="116"/>
      <c r="S7080" s="117"/>
    </row>
    <row r="7081" spans="3:19" x14ac:dyDescent="0.25">
      <c r="C7081" s="115"/>
      <c r="R7081" s="116"/>
      <c r="S7081" s="117"/>
    </row>
    <row r="7082" spans="3:19" x14ac:dyDescent="0.25">
      <c r="C7082" s="115"/>
      <c r="R7082" s="116"/>
      <c r="S7082" s="117"/>
    </row>
    <row r="7083" spans="3:19" x14ac:dyDescent="0.25">
      <c r="C7083" s="115"/>
      <c r="R7083" s="116"/>
      <c r="S7083" s="117"/>
    </row>
    <row r="7084" spans="3:19" x14ac:dyDescent="0.25">
      <c r="C7084" s="115"/>
      <c r="R7084" s="116"/>
      <c r="S7084" s="117"/>
    </row>
    <row r="7085" spans="3:19" x14ac:dyDescent="0.25">
      <c r="C7085" s="115"/>
      <c r="R7085" s="116"/>
      <c r="S7085" s="117"/>
    </row>
    <row r="7086" spans="3:19" x14ac:dyDescent="0.25">
      <c r="C7086" s="115"/>
      <c r="R7086" s="116"/>
      <c r="S7086" s="117"/>
    </row>
    <row r="7087" spans="3:19" x14ac:dyDescent="0.25">
      <c r="C7087" s="115"/>
      <c r="R7087" s="116"/>
      <c r="S7087" s="117"/>
    </row>
    <row r="7088" spans="3:19" x14ac:dyDescent="0.25">
      <c r="C7088" s="115"/>
      <c r="R7088" s="116"/>
      <c r="S7088" s="117"/>
    </row>
    <row r="7089" spans="3:19" x14ac:dyDescent="0.25">
      <c r="C7089" s="115"/>
      <c r="R7089" s="116"/>
      <c r="S7089" s="117"/>
    </row>
    <row r="7090" spans="3:19" x14ac:dyDescent="0.25">
      <c r="C7090" s="115"/>
      <c r="R7090" s="116"/>
      <c r="S7090" s="117"/>
    </row>
    <row r="7091" spans="3:19" x14ac:dyDescent="0.25">
      <c r="C7091" s="115"/>
      <c r="R7091" s="116"/>
      <c r="S7091" s="117"/>
    </row>
    <row r="7092" spans="3:19" x14ac:dyDescent="0.25">
      <c r="C7092" s="115"/>
      <c r="R7092" s="116"/>
      <c r="S7092" s="117"/>
    </row>
    <row r="7093" spans="3:19" x14ac:dyDescent="0.25">
      <c r="C7093" s="115"/>
      <c r="R7093" s="116"/>
      <c r="S7093" s="117"/>
    </row>
    <row r="7094" spans="3:19" x14ac:dyDescent="0.25">
      <c r="C7094" s="115"/>
      <c r="R7094" s="116"/>
      <c r="S7094" s="117"/>
    </row>
    <row r="7095" spans="3:19" x14ac:dyDescent="0.25">
      <c r="C7095" s="115"/>
      <c r="R7095" s="116"/>
      <c r="S7095" s="117"/>
    </row>
    <row r="7096" spans="3:19" x14ac:dyDescent="0.25">
      <c r="C7096" s="115"/>
      <c r="R7096" s="116"/>
      <c r="S7096" s="117"/>
    </row>
    <row r="7097" spans="3:19" x14ac:dyDescent="0.25">
      <c r="C7097" s="115"/>
      <c r="R7097" s="116"/>
      <c r="S7097" s="117"/>
    </row>
    <row r="7098" spans="3:19" x14ac:dyDescent="0.25">
      <c r="C7098" s="115"/>
      <c r="R7098" s="116"/>
      <c r="S7098" s="117"/>
    </row>
    <row r="7099" spans="3:19" x14ac:dyDescent="0.25">
      <c r="C7099" s="115"/>
      <c r="R7099" s="116"/>
      <c r="S7099" s="117"/>
    </row>
    <row r="7100" spans="3:19" x14ac:dyDescent="0.25">
      <c r="C7100" s="115"/>
      <c r="R7100" s="116"/>
      <c r="S7100" s="117"/>
    </row>
    <row r="7101" spans="3:19" x14ac:dyDescent="0.25">
      <c r="C7101" s="115"/>
      <c r="R7101" s="116"/>
      <c r="S7101" s="117"/>
    </row>
    <row r="7102" spans="3:19" x14ac:dyDescent="0.25">
      <c r="C7102" s="115"/>
      <c r="R7102" s="116"/>
      <c r="S7102" s="117"/>
    </row>
    <row r="7103" spans="3:19" x14ac:dyDescent="0.25">
      <c r="C7103" s="115"/>
      <c r="R7103" s="116"/>
      <c r="S7103" s="117"/>
    </row>
    <row r="7104" spans="3:19" x14ac:dyDescent="0.25">
      <c r="C7104" s="115"/>
      <c r="R7104" s="116"/>
      <c r="S7104" s="117"/>
    </row>
    <row r="7105" spans="3:19" x14ac:dyDescent="0.25">
      <c r="C7105" s="115"/>
      <c r="R7105" s="116"/>
      <c r="S7105" s="117"/>
    </row>
    <row r="7106" spans="3:19" x14ac:dyDescent="0.25">
      <c r="C7106" s="115"/>
      <c r="R7106" s="116"/>
      <c r="S7106" s="117"/>
    </row>
    <row r="7107" spans="3:19" x14ac:dyDescent="0.25">
      <c r="C7107" s="115"/>
      <c r="R7107" s="116"/>
      <c r="S7107" s="117"/>
    </row>
    <row r="7108" spans="3:19" x14ac:dyDescent="0.25">
      <c r="C7108" s="115"/>
      <c r="R7108" s="116"/>
      <c r="S7108" s="117"/>
    </row>
    <row r="7109" spans="3:19" x14ac:dyDescent="0.25">
      <c r="C7109" s="115"/>
      <c r="R7109" s="116"/>
      <c r="S7109" s="117"/>
    </row>
    <row r="7110" spans="3:19" x14ac:dyDescent="0.25">
      <c r="C7110" s="115"/>
      <c r="R7110" s="116"/>
      <c r="S7110" s="117"/>
    </row>
    <row r="7111" spans="3:19" x14ac:dyDescent="0.25">
      <c r="C7111" s="115"/>
      <c r="R7111" s="116"/>
      <c r="S7111" s="117"/>
    </row>
    <row r="7112" spans="3:19" x14ac:dyDescent="0.25">
      <c r="C7112" s="115"/>
      <c r="R7112" s="116"/>
      <c r="S7112" s="117"/>
    </row>
    <row r="7113" spans="3:19" x14ac:dyDescent="0.25">
      <c r="C7113" s="115"/>
      <c r="R7113" s="116"/>
      <c r="S7113" s="117"/>
    </row>
    <row r="7114" spans="3:19" x14ac:dyDescent="0.25">
      <c r="C7114" s="115"/>
      <c r="R7114" s="116"/>
      <c r="S7114" s="117"/>
    </row>
    <row r="7115" spans="3:19" x14ac:dyDescent="0.25">
      <c r="C7115" s="115"/>
      <c r="R7115" s="116"/>
      <c r="S7115" s="117"/>
    </row>
    <row r="7116" spans="3:19" x14ac:dyDescent="0.25">
      <c r="C7116" s="115"/>
      <c r="R7116" s="116"/>
      <c r="S7116" s="117"/>
    </row>
    <row r="7117" spans="3:19" x14ac:dyDescent="0.25">
      <c r="C7117" s="115"/>
      <c r="R7117" s="116"/>
      <c r="S7117" s="117"/>
    </row>
    <row r="7118" spans="3:19" x14ac:dyDescent="0.25">
      <c r="C7118" s="115"/>
      <c r="R7118" s="116"/>
      <c r="S7118" s="117"/>
    </row>
    <row r="7119" spans="3:19" x14ac:dyDescent="0.25">
      <c r="C7119" s="115"/>
      <c r="R7119" s="116"/>
      <c r="S7119" s="117"/>
    </row>
    <row r="7120" spans="3:19" x14ac:dyDescent="0.25">
      <c r="C7120" s="115"/>
      <c r="R7120" s="116"/>
      <c r="S7120" s="117"/>
    </row>
    <row r="7121" spans="3:19" x14ac:dyDescent="0.25">
      <c r="C7121" s="115"/>
      <c r="R7121" s="116"/>
      <c r="S7121" s="117"/>
    </row>
    <row r="7122" spans="3:19" x14ac:dyDescent="0.25">
      <c r="C7122" s="115"/>
      <c r="R7122" s="116"/>
      <c r="S7122" s="117"/>
    </row>
    <row r="7123" spans="3:19" x14ac:dyDescent="0.25">
      <c r="C7123" s="115"/>
      <c r="R7123" s="116"/>
      <c r="S7123" s="117"/>
    </row>
    <row r="7124" spans="3:19" x14ac:dyDescent="0.25">
      <c r="C7124" s="115"/>
      <c r="R7124" s="116"/>
      <c r="S7124" s="117"/>
    </row>
    <row r="7125" spans="3:19" x14ac:dyDescent="0.25">
      <c r="C7125" s="115"/>
      <c r="R7125" s="116"/>
      <c r="S7125" s="117"/>
    </row>
    <row r="7126" spans="3:19" x14ac:dyDescent="0.25">
      <c r="C7126" s="115"/>
      <c r="R7126" s="116"/>
      <c r="S7126" s="117"/>
    </row>
    <row r="7127" spans="3:19" x14ac:dyDescent="0.25">
      <c r="C7127" s="115"/>
      <c r="R7127" s="116"/>
      <c r="S7127" s="117"/>
    </row>
    <row r="7128" spans="3:19" x14ac:dyDescent="0.25">
      <c r="C7128" s="115"/>
      <c r="R7128" s="116"/>
      <c r="S7128" s="117"/>
    </row>
    <row r="7129" spans="3:19" x14ac:dyDescent="0.25">
      <c r="C7129" s="115"/>
      <c r="R7129" s="116"/>
      <c r="S7129" s="117"/>
    </row>
    <row r="7130" spans="3:19" x14ac:dyDescent="0.25">
      <c r="C7130" s="115"/>
      <c r="R7130" s="116"/>
      <c r="S7130" s="117"/>
    </row>
    <row r="7131" spans="3:19" x14ac:dyDescent="0.25">
      <c r="C7131" s="115"/>
      <c r="R7131" s="116"/>
      <c r="S7131" s="117"/>
    </row>
    <row r="7132" spans="3:19" x14ac:dyDescent="0.25">
      <c r="C7132" s="115"/>
      <c r="R7132" s="116"/>
      <c r="S7132" s="117"/>
    </row>
    <row r="7133" spans="3:19" x14ac:dyDescent="0.25">
      <c r="C7133" s="115"/>
      <c r="R7133" s="116"/>
      <c r="S7133" s="117"/>
    </row>
    <row r="7134" spans="3:19" x14ac:dyDescent="0.25">
      <c r="C7134" s="115"/>
      <c r="R7134" s="116"/>
      <c r="S7134" s="117"/>
    </row>
    <row r="7135" spans="3:19" x14ac:dyDescent="0.25">
      <c r="C7135" s="115"/>
      <c r="R7135" s="116"/>
      <c r="S7135" s="117"/>
    </row>
    <row r="7136" spans="3:19" x14ac:dyDescent="0.25">
      <c r="C7136" s="115"/>
      <c r="R7136" s="116"/>
      <c r="S7136" s="117"/>
    </row>
    <row r="7137" spans="3:19" x14ac:dyDescent="0.25">
      <c r="C7137" s="115"/>
      <c r="R7137" s="116"/>
      <c r="S7137" s="117"/>
    </row>
    <row r="7138" spans="3:19" x14ac:dyDescent="0.25">
      <c r="C7138" s="115"/>
      <c r="R7138" s="116"/>
      <c r="S7138" s="117"/>
    </row>
    <row r="7139" spans="3:19" x14ac:dyDescent="0.25">
      <c r="C7139" s="115"/>
      <c r="R7139" s="116"/>
      <c r="S7139" s="117"/>
    </row>
    <row r="7140" spans="3:19" x14ac:dyDescent="0.25">
      <c r="C7140" s="115"/>
      <c r="R7140" s="116"/>
      <c r="S7140" s="117"/>
    </row>
    <row r="7141" spans="3:19" x14ac:dyDescent="0.25">
      <c r="C7141" s="115"/>
      <c r="R7141" s="116"/>
      <c r="S7141" s="117"/>
    </row>
    <row r="7142" spans="3:19" x14ac:dyDescent="0.25">
      <c r="C7142" s="115"/>
      <c r="R7142" s="116"/>
      <c r="S7142" s="117"/>
    </row>
    <row r="7143" spans="3:19" x14ac:dyDescent="0.25">
      <c r="C7143" s="115"/>
      <c r="R7143" s="116"/>
      <c r="S7143" s="117"/>
    </row>
    <row r="7144" spans="3:19" x14ac:dyDescent="0.25">
      <c r="C7144" s="115"/>
      <c r="R7144" s="116"/>
      <c r="S7144" s="117"/>
    </row>
    <row r="7145" spans="3:19" x14ac:dyDescent="0.25">
      <c r="C7145" s="115"/>
      <c r="R7145" s="116"/>
      <c r="S7145" s="117"/>
    </row>
    <row r="7146" spans="3:19" x14ac:dyDescent="0.25">
      <c r="C7146" s="115"/>
      <c r="R7146" s="116"/>
      <c r="S7146" s="117"/>
    </row>
    <row r="7147" spans="3:19" x14ac:dyDescent="0.25">
      <c r="C7147" s="115"/>
      <c r="R7147" s="116"/>
      <c r="S7147" s="117"/>
    </row>
    <row r="7148" spans="3:19" x14ac:dyDescent="0.25">
      <c r="C7148" s="115"/>
      <c r="R7148" s="116"/>
      <c r="S7148" s="117"/>
    </row>
    <row r="7149" spans="3:19" x14ac:dyDescent="0.25">
      <c r="C7149" s="115"/>
      <c r="R7149" s="116"/>
      <c r="S7149" s="117"/>
    </row>
    <row r="7150" spans="3:19" x14ac:dyDescent="0.25">
      <c r="C7150" s="115"/>
      <c r="R7150" s="116"/>
      <c r="S7150" s="117"/>
    </row>
    <row r="7151" spans="3:19" x14ac:dyDescent="0.25">
      <c r="C7151" s="115"/>
      <c r="R7151" s="116"/>
      <c r="S7151" s="117"/>
    </row>
    <row r="7152" spans="3:19" x14ac:dyDescent="0.25">
      <c r="C7152" s="115"/>
      <c r="R7152" s="116"/>
      <c r="S7152" s="117"/>
    </row>
    <row r="7153" spans="3:19" x14ac:dyDescent="0.25">
      <c r="C7153" s="115"/>
      <c r="R7153" s="116"/>
      <c r="S7153" s="117"/>
    </row>
    <row r="7154" spans="3:19" x14ac:dyDescent="0.25">
      <c r="C7154" s="115"/>
      <c r="R7154" s="116"/>
      <c r="S7154" s="117"/>
    </row>
    <row r="7155" spans="3:19" x14ac:dyDescent="0.25">
      <c r="C7155" s="115"/>
      <c r="R7155" s="116"/>
      <c r="S7155" s="117"/>
    </row>
    <row r="7156" spans="3:19" x14ac:dyDescent="0.25">
      <c r="C7156" s="115"/>
      <c r="R7156" s="116"/>
      <c r="S7156" s="117"/>
    </row>
    <row r="7157" spans="3:19" x14ac:dyDescent="0.25">
      <c r="C7157" s="115"/>
      <c r="R7157" s="116"/>
      <c r="S7157" s="117"/>
    </row>
    <row r="7158" spans="3:19" x14ac:dyDescent="0.25">
      <c r="C7158" s="115"/>
      <c r="R7158" s="116"/>
      <c r="S7158" s="117"/>
    </row>
    <row r="7159" spans="3:19" x14ac:dyDescent="0.25">
      <c r="C7159" s="115"/>
      <c r="R7159" s="116"/>
      <c r="S7159" s="117"/>
    </row>
    <row r="7160" spans="3:19" x14ac:dyDescent="0.25">
      <c r="C7160" s="115"/>
      <c r="R7160" s="116"/>
      <c r="S7160" s="117"/>
    </row>
    <row r="7161" spans="3:19" x14ac:dyDescent="0.25">
      <c r="C7161" s="115"/>
      <c r="R7161" s="116"/>
      <c r="S7161" s="117"/>
    </row>
    <row r="7162" spans="3:19" x14ac:dyDescent="0.25">
      <c r="C7162" s="115"/>
      <c r="R7162" s="116"/>
      <c r="S7162" s="117"/>
    </row>
    <row r="7163" spans="3:19" x14ac:dyDescent="0.25">
      <c r="C7163" s="115"/>
      <c r="R7163" s="116"/>
      <c r="S7163" s="117"/>
    </row>
    <row r="7164" spans="3:19" x14ac:dyDescent="0.25">
      <c r="C7164" s="115"/>
      <c r="R7164" s="116"/>
      <c r="S7164" s="117"/>
    </row>
    <row r="7165" spans="3:19" x14ac:dyDescent="0.25">
      <c r="C7165" s="115"/>
      <c r="R7165" s="116"/>
      <c r="S7165" s="117"/>
    </row>
    <row r="7166" spans="3:19" x14ac:dyDescent="0.25">
      <c r="C7166" s="115"/>
      <c r="R7166" s="116"/>
      <c r="S7166" s="117"/>
    </row>
    <row r="7167" spans="3:19" x14ac:dyDescent="0.25">
      <c r="C7167" s="115"/>
      <c r="R7167" s="116"/>
      <c r="S7167" s="117"/>
    </row>
    <row r="7168" spans="3:19" x14ac:dyDescent="0.25">
      <c r="C7168" s="115"/>
      <c r="R7168" s="116"/>
      <c r="S7168" s="117"/>
    </row>
    <row r="7169" spans="3:19" x14ac:dyDescent="0.25">
      <c r="C7169" s="115"/>
      <c r="R7169" s="116"/>
      <c r="S7169" s="117"/>
    </row>
    <row r="7170" spans="3:19" x14ac:dyDescent="0.25">
      <c r="C7170" s="115"/>
      <c r="R7170" s="116"/>
      <c r="S7170" s="117"/>
    </row>
    <row r="7171" spans="3:19" x14ac:dyDescent="0.25">
      <c r="C7171" s="115"/>
      <c r="R7171" s="116"/>
      <c r="S7171" s="117"/>
    </row>
    <row r="7172" spans="3:19" x14ac:dyDescent="0.25">
      <c r="C7172" s="115"/>
      <c r="R7172" s="116"/>
      <c r="S7172" s="117"/>
    </row>
    <row r="7173" spans="3:19" x14ac:dyDescent="0.25">
      <c r="C7173" s="115"/>
      <c r="R7173" s="116"/>
      <c r="S7173" s="117"/>
    </row>
    <row r="7174" spans="3:19" x14ac:dyDescent="0.25">
      <c r="C7174" s="115"/>
      <c r="R7174" s="116"/>
      <c r="S7174" s="117"/>
    </row>
    <row r="7175" spans="3:19" x14ac:dyDescent="0.25">
      <c r="C7175" s="115"/>
      <c r="R7175" s="116"/>
      <c r="S7175" s="117"/>
    </row>
    <row r="7176" spans="3:19" x14ac:dyDescent="0.25">
      <c r="C7176" s="115"/>
      <c r="R7176" s="116"/>
      <c r="S7176" s="117"/>
    </row>
    <row r="7177" spans="3:19" x14ac:dyDescent="0.25">
      <c r="C7177" s="115"/>
      <c r="R7177" s="116"/>
      <c r="S7177" s="117"/>
    </row>
    <row r="7178" spans="3:19" x14ac:dyDescent="0.25">
      <c r="C7178" s="115"/>
      <c r="R7178" s="116"/>
      <c r="S7178" s="117"/>
    </row>
    <row r="7179" spans="3:19" x14ac:dyDescent="0.25">
      <c r="C7179" s="115"/>
      <c r="R7179" s="116"/>
      <c r="S7179" s="117"/>
    </row>
    <row r="7180" spans="3:19" x14ac:dyDescent="0.25">
      <c r="C7180" s="115"/>
      <c r="R7180" s="116"/>
      <c r="S7180" s="117"/>
    </row>
    <row r="7181" spans="3:19" x14ac:dyDescent="0.25">
      <c r="C7181" s="115"/>
      <c r="R7181" s="116"/>
      <c r="S7181" s="117"/>
    </row>
    <row r="7182" spans="3:19" x14ac:dyDescent="0.25">
      <c r="C7182" s="115"/>
      <c r="R7182" s="116"/>
      <c r="S7182" s="117"/>
    </row>
    <row r="7183" spans="3:19" x14ac:dyDescent="0.25">
      <c r="C7183" s="115"/>
      <c r="R7183" s="116"/>
      <c r="S7183" s="117"/>
    </row>
    <row r="7184" spans="3:19" x14ac:dyDescent="0.25">
      <c r="C7184" s="115"/>
      <c r="R7184" s="116"/>
      <c r="S7184" s="117"/>
    </row>
    <row r="7185" spans="3:19" x14ac:dyDescent="0.25">
      <c r="C7185" s="115"/>
      <c r="R7185" s="116"/>
      <c r="S7185" s="117"/>
    </row>
    <row r="7186" spans="3:19" x14ac:dyDescent="0.25">
      <c r="C7186" s="115"/>
      <c r="R7186" s="116"/>
      <c r="S7186" s="117"/>
    </row>
    <row r="7187" spans="3:19" x14ac:dyDescent="0.25">
      <c r="C7187" s="115"/>
      <c r="R7187" s="116"/>
      <c r="S7187" s="117"/>
    </row>
    <row r="7188" spans="3:19" x14ac:dyDescent="0.25">
      <c r="C7188" s="115"/>
      <c r="R7188" s="116"/>
      <c r="S7188" s="117"/>
    </row>
    <row r="7189" spans="3:19" x14ac:dyDescent="0.25">
      <c r="C7189" s="115"/>
      <c r="R7189" s="116"/>
      <c r="S7189" s="117"/>
    </row>
    <row r="7190" spans="3:19" x14ac:dyDescent="0.25">
      <c r="C7190" s="115"/>
      <c r="R7190" s="116"/>
      <c r="S7190" s="117"/>
    </row>
    <row r="7191" spans="3:19" x14ac:dyDescent="0.25">
      <c r="C7191" s="115"/>
      <c r="R7191" s="116"/>
      <c r="S7191" s="117"/>
    </row>
    <row r="7192" spans="3:19" x14ac:dyDescent="0.25">
      <c r="C7192" s="115"/>
      <c r="R7192" s="116"/>
      <c r="S7192" s="117"/>
    </row>
    <row r="7193" spans="3:19" x14ac:dyDescent="0.25">
      <c r="C7193" s="115"/>
      <c r="R7193" s="116"/>
      <c r="S7193" s="117"/>
    </row>
    <row r="7194" spans="3:19" x14ac:dyDescent="0.25">
      <c r="C7194" s="115"/>
      <c r="R7194" s="116"/>
      <c r="S7194" s="117"/>
    </row>
    <row r="7195" spans="3:19" x14ac:dyDescent="0.25">
      <c r="C7195" s="115"/>
      <c r="R7195" s="116"/>
      <c r="S7195" s="117"/>
    </row>
    <row r="7196" spans="3:19" x14ac:dyDescent="0.25">
      <c r="C7196" s="115"/>
      <c r="R7196" s="116"/>
      <c r="S7196" s="117"/>
    </row>
    <row r="7197" spans="3:19" x14ac:dyDescent="0.25">
      <c r="C7197" s="115"/>
      <c r="R7197" s="116"/>
      <c r="S7197" s="117"/>
    </row>
    <row r="7198" spans="3:19" x14ac:dyDescent="0.25">
      <c r="C7198" s="115"/>
      <c r="R7198" s="116"/>
      <c r="S7198" s="117"/>
    </row>
    <row r="7199" spans="3:19" x14ac:dyDescent="0.25">
      <c r="C7199" s="115"/>
      <c r="R7199" s="116"/>
      <c r="S7199" s="117"/>
    </row>
    <row r="7200" spans="3:19" x14ac:dyDescent="0.25">
      <c r="C7200" s="115"/>
      <c r="R7200" s="116"/>
      <c r="S7200" s="117"/>
    </row>
    <row r="7201" spans="3:19" x14ac:dyDescent="0.25">
      <c r="C7201" s="115"/>
      <c r="R7201" s="116"/>
      <c r="S7201" s="117"/>
    </row>
    <row r="7202" spans="3:19" x14ac:dyDescent="0.25">
      <c r="C7202" s="115"/>
      <c r="R7202" s="116"/>
      <c r="S7202" s="117"/>
    </row>
    <row r="7203" spans="3:19" x14ac:dyDescent="0.25">
      <c r="C7203" s="115"/>
      <c r="R7203" s="116"/>
      <c r="S7203" s="117"/>
    </row>
    <row r="7204" spans="3:19" x14ac:dyDescent="0.25">
      <c r="C7204" s="115"/>
      <c r="R7204" s="116"/>
      <c r="S7204" s="117"/>
    </row>
    <row r="7205" spans="3:19" x14ac:dyDescent="0.25">
      <c r="C7205" s="115"/>
      <c r="R7205" s="116"/>
      <c r="S7205" s="117"/>
    </row>
    <row r="7206" spans="3:19" x14ac:dyDescent="0.25">
      <c r="C7206" s="115"/>
      <c r="R7206" s="116"/>
      <c r="S7206" s="117"/>
    </row>
    <row r="7207" spans="3:19" x14ac:dyDescent="0.25">
      <c r="C7207" s="115"/>
      <c r="R7207" s="116"/>
      <c r="S7207" s="117"/>
    </row>
    <row r="7208" spans="3:19" x14ac:dyDescent="0.25">
      <c r="C7208" s="115"/>
      <c r="R7208" s="116"/>
      <c r="S7208" s="117"/>
    </row>
    <row r="7209" spans="3:19" x14ac:dyDescent="0.25">
      <c r="C7209" s="115"/>
      <c r="R7209" s="116"/>
      <c r="S7209" s="117"/>
    </row>
    <row r="7210" spans="3:19" x14ac:dyDescent="0.25">
      <c r="C7210" s="115"/>
      <c r="R7210" s="116"/>
      <c r="S7210" s="117"/>
    </row>
    <row r="7211" spans="3:19" x14ac:dyDescent="0.25">
      <c r="C7211" s="115"/>
      <c r="R7211" s="116"/>
      <c r="S7211" s="117"/>
    </row>
    <row r="7212" spans="3:19" x14ac:dyDescent="0.25">
      <c r="C7212" s="115"/>
      <c r="R7212" s="116"/>
      <c r="S7212" s="117"/>
    </row>
    <row r="7213" spans="3:19" x14ac:dyDescent="0.25">
      <c r="C7213" s="115"/>
      <c r="R7213" s="116"/>
      <c r="S7213" s="117"/>
    </row>
    <row r="7214" spans="3:19" x14ac:dyDescent="0.25">
      <c r="C7214" s="115"/>
      <c r="R7214" s="116"/>
      <c r="S7214" s="117"/>
    </row>
    <row r="7215" spans="3:19" x14ac:dyDescent="0.25">
      <c r="C7215" s="115"/>
      <c r="R7215" s="116"/>
      <c r="S7215" s="117"/>
    </row>
    <row r="7216" spans="3:19" x14ac:dyDescent="0.25">
      <c r="C7216" s="115"/>
      <c r="R7216" s="116"/>
      <c r="S7216" s="117"/>
    </row>
    <row r="7217" spans="3:19" x14ac:dyDescent="0.25">
      <c r="C7217" s="115"/>
      <c r="R7217" s="116"/>
      <c r="S7217" s="117"/>
    </row>
    <row r="7218" spans="3:19" x14ac:dyDescent="0.25">
      <c r="C7218" s="115"/>
      <c r="R7218" s="116"/>
      <c r="S7218" s="117"/>
    </row>
    <row r="7219" spans="3:19" x14ac:dyDescent="0.25">
      <c r="C7219" s="115"/>
      <c r="R7219" s="116"/>
      <c r="S7219" s="117"/>
    </row>
    <row r="7220" spans="3:19" x14ac:dyDescent="0.25">
      <c r="C7220" s="115"/>
      <c r="R7220" s="116"/>
      <c r="S7220" s="117"/>
    </row>
    <row r="7221" spans="3:19" x14ac:dyDescent="0.25">
      <c r="C7221" s="115"/>
      <c r="R7221" s="116"/>
      <c r="S7221" s="117"/>
    </row>
    <row r="7222" spans="3:19" x14ac:dyDescent="0.25">
      <c r="C7222" s="115"/>
      <c r="R7222" s="116"/>
      <c r="S7222" s="117"/>
    </row>
    <row r="7223" spans="3:19" x14ac:dyDescent="0.25">
      <c r="C7223" s="115"/>
      <c r="R7223" s="116"/>
      <c r="S7223" s="117"/>
    </row>
    <row r="7224" spans="3:19" x14ac:dyDescent="0.25">
      <c r="C7224" s="115"/>
      <c r="R7224" s="116"/>
      <c r="S7224" s="117"/>
    </row>
    <row r="7225" spans="3:19" x14ac:dyDescent="0.25">
      <c r="C7225" s="115"/>
      <c r="R7225" s="116"/>
      <c r="S7225" s="117"/>
    </row>
    <row r="7226" spans="3:19" x14ac:dyDescent="0.25">
      <c r="C7226" s="115"/>
      <c r="R7226" s="116"/>
      <c r="S7226" s="117"/>
    </row>
    <row r="7227" spans="3:19" x14ac:dyDescent="0.25">
      <c r="C7227" s="115"/>
      <c r="R7227" s="116"/>
      <c r="S7227" s="117"/>
    </row>
    <row r="7228" spans="3:19" x14ac:dyDescent="0.25">
      <c r="C7228" s="115"/>
      <c r="R7228" s="116"/>
      <c r="S7228" s="117"/>
    </row>
    <row r="7229" spans="3:19" x14ac:dyDescent="0.25">
      <c r="C7229" s="115"/>
      <c r="R7229" s="116"/>
      <c r="S7229" s="117"/>
    </row>
    <row r="7230" spans="3:19" x14ac:dyDescent="0.25">
      <c r="C7230" s="115"/>
      <c r="R7230" s="116"/>
      <c r="S7230" s="117"/>
    </row>
    <row r="7231" spans="3:19" x14ac:dyDescent="0.25">
      <c r="C7231" s="115"/>
      <c r="R7231" s="116"/>
      <c r="S7231" s="117"/>
    </row>
    <row r="7232" spans="3:19" x14ac:dyDescent="0.25">
      <c r="C7232" s="115"/>
      <c r="R7232" s="116"/>
      <c r="S7232" s="117"/>
    </row>
    <row r="7233" spans="3:19" x14ac:dyDescent="0.25">
      <c r="C7233" s="115"/>
      <c r="R7233" s="116"/>
      <c r="S7233" s="117"/>
    </row>
    <row r="7234" spans="3:19" x14ac:dyDescent="0.25">
      <c r="C7234" s="115"/>
      <c r="R7234" s="116"/>
      <c r="S7234" s="117"/>
    </row>
    <row r="7235" spans="3:19" x14ac:dyDescent="0.25">
      <c r="C7235" s="115"/>
      <c r="R7235" s="116"/>
      <c r="S7235" s="117"/>
    </row>
    <row r="7236" spans="3:19" x14ac:dyDescent="0.25">
      <c r="C7236" s="115"/>
      <c r="R7236" s="116"/>
      <c r="S7236" s="117"/>
    </row>
    <row r="7237" spans="3:19" x14ac:dyDescent="0.25">
      <c r="C7237" s="115"/>
      <c r="R7237" s="116"/>
      <c r="S7237" s="117"/>
    </row>
    <row r="7238" spans="3:19" x14ac:dyDescent="0.25">
      <c r="C7238" s="115"/>
      <c r="R7238" s="116"/>
      <c r="S7238" s="117"/>
    </row>
    <row r="7239" spans="3:19" x14ac:dyDescent="0.25">
      <c r="C7239" s="115"/>
      <c r="R7239" s="116"/>
      <c r="S7239" s="117"/>
    </row>
    <row r="7240" spans="3:19" x14ac:dyDescent="0.25">
      <c r="C7240" s="115"/>
      <c r="R7240" s="116"/>
      <c r="S7240" s="117"/>
    </row>
    <row r="7241" spans="3:19" x14ac:dyDescent="0.25">
      <c r="C7241" s="115"/>
      <c r="R7241" s="116"/>
      <c r="S7241" s="117"/>
    </row>
    <row r="7242" spans="3:19" x14ac:dyDescent="0.25">
      <c r="C7242" s="115"/>
      <c r="R7242" s="116"/>
      <c r="S7242" s="117"/>
    </row>
    <row r="7243" spans="3:19" x14ac:dyDescent="0.25">
      <c r="C7243" s="115"/>
      <c r="R7243" s="116"/>
      <c r="S7243" s="117"/>
    </row>
    <row r="7244" spans="3:19" x14ac:dyDescent="0.25">
      <c r="C7244" s="115"/>
      <c r="R7244" s="116"/>
      <c r="S7244" s="117"/>
    </row>
    <row r="7245" spans="3:19" x14ac:dyDescent="0.25">
      <c r="C7245" s="115"/>
      <c r="R7245" s="116"/>
      <c r="S7245" s="117"/>
    </row>
    <row r="7246" spans="3:19" x14ac:dyDescent="0.25">
      <c r="C7246" s="115"/>
      <c r="R7246" s="116"/>
      <c r="S7246" s="117"/>
    </row>
    <row r="7247" spans="3:19" x14ac:dyDescent="0.25">
      <c r="C7247" s="115"/>
      <c r="R7247" s="116"/>
      <c r="S7247" s="117"/>
    </row>
    <row r="7248" spans="3:19" x14ac:dyDescent="0.25">
      <c r="C7248" s="115"/>
      <c r="R7248" s="116"/>
      <c r="S7248" s="117"/>
    </row>
    <row r="7249" spans="3:19" x14ac:dyDescent="0.25">
      <c r="C7249" s="115"/>
      <c r="R7249" s="116"/>
      <c r="S7249" s="117"/>
    </row>
    <row r="7250" spans="3:19" x14ac:dyDescent="0.25">
      <c r="C7250" s="115"/>
      <c r="R7250" s="116"/>
      <c r="S7250" s="117"/>
    </row>
    <row r="7251" spans="3:19" x14ac:dyDescent="0.25">
      <c r="C7251" s="115"/>
      <c r="R7251" s="116"/>
      <c r="S7251" s="117"/>
    </row>
    <row r="7252" spans="3:19" x14ac:dyDescent="0.25">
      <c r="C7252" s="115"/>
      <c r="R7252" s="116"/>
      <c r="S7252" s="117"/>
    </row>
    <row r="7253" spans="3:19" x14ac:dyDescent="0.25">
      <c r="C7253" s="115"/>
      <c r="R7253" s="116"/>
      <c r="S7253" s="117"/>
    </row>
    <row r="7254" spans="3:19" x14ac:dyDescent="0.25">
      <c r="C7254" s="115"/>
      <c r="R7254" s="116"/>
      <c r="S7254" s="117"/>
    </row>
    <row r="7255" spans="3:19" x14ac:dyDescent="0.25">
      <c r="C7255" s="115"/>
      <c r="R7255" s="116"/>
      <c r="S7255" s="117"/>
    </row>
    <row r="7256" spans="3:19" x14ac:dyDescent="0.25">
      <c r="C7256" s="115"/>
      <c r="R7256" s="116"/>
      <c r="S7256" s="117"/>
    </row>
    <row r="7257" spans="3:19" x14ac:dyDescent="0.25">
      <c r="C7257" s="115"/>
      <c r="R7257" s="116"/>
      <c r="S7257" s="117"/>
    </row>
    <row r="7258" spans="3:19" x14ac:dyDescent="0.25">
      <c r="C7258" s="115"/>
      <c r="R7258" s="116"/>
      <c r="S7258" s="117"/>
    </row>
    <row r="7259" spans="3:19" x14ac:dyDescent="0.25">
      <c r="C7259" s="115"/>
      <c r="R7259" s="116"/>
      <c r="S7259" s="117"/>
    </row>
    <row r="7260" spans="3:19" x14ac:dyDescent="0.25">
      <c r="C7260" s="115"/>
      <c r="R7260" s="116"/>
      <c r="S7260" s="117"/>
    </row>
    <row r="7261" spans="3:19" x14ac:dyDescent="0.25">
      <c r="C7261" s="115"/>
      <c r="R7261" s="116"/>
      <c r="S7261" s="117"/>
    </row>
    <row r="7262" spans="3:19" x14ac:dyDescent="0.25">
      <c r="C7262" s="115"/>
      <c r="R7262" s="116"/>
      <c r="S7262" s="117"/>
    </row>
    <row r="7263" spans="3:19" x14ac:dyDescent="0.25">
      <c r="C7263" s="115"/>
      <c r="R7263" s="116"/>
      <c r="S7263" s="117"/>
    </row>
    <row r="7264" spans="3:19" x14ac:dyDescent="0.25">
      <c r="C7264" s="115"/>
      <c r="R7264" s="116"/>
      <c r="S7264" s="117"/>
    </row>
    <row r="7265" spans="3:19" x14ac:dyDescent="0.25">
      <c r="C7265" s="115"/>
      <c r="R7265" s="116"/>
      <c r="S7265" s="117"/>
    </row>
    <row r="7266" spans="3:19" x14ac:dyDescent="0.25">
      <c r="C7266" s="115"/>
      <c r="R7266" s="116"/>
      <c r="S7266" s="117"/>
    </row>
    <row r="7267" spans="3:19" x14ac:dyDescent="0.25">
      <c r="C7267" s="115"/>
      <c r="R7267" s="116"/>
      <c r="S7267" s="117"/>
    </row>
    <row r="7268" spans="3:19" x14ac:dyDescent="0.25">
      <c r="C7268" s="115"/>
      <c r="R7268" s="116"/>
      <c r="S7268" s="117"/>
    </row>
    <row r="7269" spans="3:19" x14ac:dyDescent="0.25">
      <c r="C7269" s="115"/>
      <c r="R7269" s="116"/>
      <c r="S7269" s="117"/>
    </row>
    <row r="7270" spans="3:19" x14ac:dyDescent="0.25">
      <c r="C7270" s="115"/>
      <c r="R7270" s="116"/>
      <c r="S7270" s="117"/>
    </row>
    <row r="7271" spans="3:19" x14ac:dyDescent="0.25">
      <c r="C7271" s="115"/>
      <c r="R7271" s="116"/>
      <c r="S7271" s="117"/>
    </row>
    <row r="7272" spans="3:19" x14ac:dyDescent="0.25">
      <c r="C7272" s="115"/>
      <c r="R7272" s="116"/>
      <c r="S7272" s="117"/>
    </row>
    <row r="7273" spans="3:19" x14ac:dyDescent="0.25">
      <c r="C7273" s="115"/>
      <c r="R7273" s="116"/>
      <c r="S7273" s="117"/>
    </row>
    <row r="7274" spans="3:19" x14ac:dyDescent="0.25">
      <c r="C7274" s="115"/>
      <c r="R7274" s="116"/>
      <c r="S7274" s="117"/>
    </row>
    <row r="7275" spans="3:19" x14ac:dyDescent="0.25">
      <c r="C7275" s="115"/>
      <c r="R7275" s="116"/>
      <c r="S7275" s="117"/>
    </row>
    <row r="7276" spans="3:19" x14ac:dyDescent="0.25">
      <c r="C7276" s="115"/>
      <c r="R7276" s="116"/>
      <c r="S7276" s="117"/>
    </row>
    <row r="7277" spans="3:19" x14ac:dyDescent="0.25">
      <c r="C7277" s="115"/>
      <c r="R7277" s="116"/>
      <c r="S7277" s="117"/>
    </row>
    <row r="7278" spans="3:19" x14ac:dyDescent="0.25">
      <c r="C7278" s="115"/>
      <c r="R7278" s="116"/>
      <c r="S7278" s="117"/>
    </row>
    <row r="7279" spans="3:19" x14ac:dyDescent="0.25">
      <c r="C7279" s="115"/>
      <c r="R7279" s="116"/>
      <c r="S7279" s="117"/>
    </row>
    <row r="7280" spans="3:19" x14ac:dyDescent="0.25">
      <c r="C7280" s="115"/>
      <c r="R7280" s="116"/>
      <c r="S7280" s="117"/>
    </row>
    <row r="7281" spans="3:19" x14ac:dyDescent="0.25">
      <c r="C7281" s="115"/>
      <c r="R7281" s="116"/>
      <c r="S7281" s="117"/>
    </row>
    <row r="7282" spans="3:19" x14ac:dyDescent="0.25">
      <c r="C7282" s="115"/>
      <c r="R7282" s="116"/>
      <c r="S7282" s="117"/>
    </row>
    <row r="7283" spans="3:19" x14ac:dyDescent="0.25">
      <c r="C7283" s="115"/>
      <c r="R7283" s="116"/>
      <c r="S7283" s="117"/>
    </row>
    <row r="7284" spans="3:19" x14ac:dyDescent="0.25">
      <c r="C7284" s="115"/>
      <c r="R7284" s="116"/>
      <c r="S7284" s="117"/>
    </row>
    <row r="7285" spans="3:19" x14ac:dyDescent="0.25">
      <c r="C7285" s="115"/>
      <c r="R7285" s="116"/>
      <c r="S7285" s="117"/>
    </row>
    <row r="7286" spans="3:19" x14ac:dyDescent="0.25">
      <c r="C7286" s="115"/>
      <c r="R7286" s="116"/>
      <c r="S7286" s="117"/>
    </row>
    <row r="7287" spans="3:19" x14ac:dyDescent="0.25">
      <c r="C7287" s="115"/>
      <c r="R7287" s="116"/>
      <c r="S7287" s="117"/>
    </row>
    <row r="7288" spans="3:19" x14ac:dyDescent="0.25">
      <c r="C7288" s="115"/>
      <c r="R7288" s="116"/>
      <c r="S7288" s="117"/>
    </row>
    <row r="7289" spans="3:19" x14ac:dyDescent="0.25">
      <c r="C7289" s="115"/>
      <c r="R7289" s="116"/>
      <c r="S7289" s="117"/>
    </row>
    <row r="7290" spans="3:19" x14ac:dyDescent="0.25">
      <c r="C7290" s="115"/>
      <c r="R7290" s="116"/>
      <c r="S7290" s="117"/>
    </row>
    <row r="7291" spans="3:19" x14ac:dyDescent="0.25">
      <c r="C7291" s="115"/>
      <c r="R7291" s="116"/>
      <c r="S7291" s="117"/>
    </row>
    <row r="7292" spans="3:19" x14ac:dyDescent="0.25">
      <c r="C7292" s="115"/>
      <c r="R7292" s="116"/>
      <c r="S7292" s="117"/>
    </row>
    <row r="7293" spans="3:19" x14ac:dyDescent="0.25">
      <c r="C7293" s="115"/>
      <c r="R7293" s="116"/>
      <c r="S7293" s="117"/>
    </row>
    <row r="7294" spans="3:19" x14ac:dyDescent="0.25">
      <c r="C7294" s="115"/>
      <c r="R7294" s="116"/>
      <c r="S7294" s="117"/>
    </row>
    <row r="7295" spans="3:19" x14ac:dyDescent="0.25">
      <c r="C7295" s="115"/>
      <c r="R7295" s="116"/>
      <c r="S7295" s="117"/>
    </row>
    <row r="7296" spans="3:19" x14ac:dyDescent="0.25">
      <c r="C7296" s="115"/>
      <c r="R7296" s="116"/>
      <c r="S7296" s="117"/>
    </row>
    <row r="7297" spans="3:19" x14ac:dyDescent="0.25">
      <c r="C7297" s="115"/>
      <c r="R7297" s="116"/>
      <c r="S7297" s="117"/>
    </row>
    <row r="7298" spans="3:19" x14ac:dyDescent="0.25">
      <c r="C7298" s="115"/>
      <c r="R7298" s="116"/>
      <c r="S7298" s="117"/>
    </row>
    <row r="7299" spans="3:19" x14ac:dyDescent="0.25">
      <c r="C7299" s="115"/>
      <c r="R7299" s="116"/>
      <c r="S7299" s="117"/>
    </row>
    <row r="7300" spans="3:19" x14ac:dyDescent="0.25">
      <c r="C7300" s="115"/>
      <c r="R7300" s="116"/>
      <c r="S7300" s="117"/>
    </row>
    <row r="7301" spans="3:19" x14ac:dyDescent="0.25">
      <c r="C7301" s="115"/>
      <c r="R7301" s="116"/>
      <c r="S7301" s="117"/>
    </row>
    <row r="7302" spans="3:19" x14ac:dyDescent="0.25">
      <c r="C7302" s="115"/>
      <c r="R7302" s="116"/>
      <c r="S7302" s="117"/>
    </row>
    <row r="7303" spans="3:19" x14ac:dyDescent="0.25">
      <c r="C7303" s="115"/>
      <c r="R7303" s="116"/>
      <c r="S7303" s="117"/>
    </row>
    <row r="7304" spans="3:19" x14ac:dyDescent="0.25">
      <c r="C7304" s="115"/>
      <c r="R7304" s="116"/>
      <c r="S7304" s="117"/>
    </row>
    <row r="7305" spans="3:19" x14ac:dyDescent="0.25">
      <c r="C7305" s="115"/>
      <c r="R7305" s="116"/>
      <c r="S7305" s="117"/>
    </row>
    <row r="7306" spans="3:19" x14ac:dyDescent="0.25">
      <c r="C7306" s="115"/>
      <c r="R7306" s="116"/>
      <c r="S7306" s="117"/>
    </row>
    <row r="7307" spans="3:19" x14ac:dyDescent="0.25">
      <c r="C7307" s="115"/>
      <c r="R7307" s="116"/>
      <c r="S7307" s="117"/>
    </row>
    <row r="7308" spans="3:19" x14ac:dyDescent="0.25">
      <c r="C7308" s="115"/>
      <c r="R7308" s="116"/>
      <c r="S7308" s="117"/>
    </row>
    <row r="7309" spans="3:19" x14ac:dyDescent="0.25">
      <c r="C7309" s="115"/>
      <c r="R7309" s="116"/>
      <c r="S7309" s="117"/>
    </row>
    <row r="7310" spans="3:19" x14ac:dyDescent="0.25">
      <c r="C7310" s="115"/>
      <c r="R7310" s="116"/>
      <c r="S7310" s="117"/>
    </row>
    <row r="7311" spans="3:19" x14ac:dyDescent="0.25">
      <c r="C7311" s="115"/>
      <c r="R7311" s="116"/>
      <c r="S7311" s="117"/>
    </row>
    <row r="7312" spans="3:19" x14ac:dyDescent="0.25">
      <c r="C7312" s="115"/>
      <c r="R7312" s="116"/>
      <c r="S7312" s="117"/>
    </row>
    <row r="7313" spans="3:19" x14ac:dyDescent="0.25">
      <c r="C7313" s="115"/>
      <c r="R7313" s="116"/>
      <c r="S7313" s="117"/>
    </row>
    <row r="7314" spans="3:19" x14ac:dyDescent="0.25">
      <c r="C7314" s="115"/>
      <c r="R7314" s="116"/>
      <c r="S7314" s="117"/>
    </row>
    <row r="7315" spans="3:19" x14ac:dyDescent="0.25">
      <c r="C7315" s="115"/>
      <c r="R7315" s="116"/>
      <c r="S7315" s="117"/>
    </row>
    <row r="7316" spans="3:19" x14ac:dyDescent="0.25">
      <c r="C7316" s="115"/>
      <c r="R7316" s="116"/>
      <c r="S7316" s="117"/>
    </row>
    <row r="7317" spans="3:19" x14ac:dyDescent="0.25">
      <c r="C7317" s="115"/>
      <c r="R7317" s="116"/>
      <c r="S7317" s="117"/>
    </row>
    <row r="7318" spans="3:19" x14ac:dyDescent="0.25">
      <c r="C7318" s="115"/>
      <c r="R7318" s="116"/>
      <c r="S7318" s="117"/>
    </row>
    <row r="7319" spans="3:19" x14ac:dyDescent="0.25">
      <c r="C7319" s="115"/>
      <c r="R7319" s="116"/>
      <c r="S7319" s="117"/>
    </row>
    <row r="7320" spans="3:19" x14ac:dyDescent="0.25">
      <c r="C7320" s="115"/>
      <c r="R7320" s="116"/>
      <c r="S7320" s="117"/>
    </row>
    <row r="7321" spans="3:19" x14ac:dyDescent="0.25">
      <c r="C7321" s="115">
        <v>800</v>
      </c>
      <c r="R7321" s="116"/>
      <c r="S7321" s="117"/>
    </row>
    <row r="7322" spans="3:19" x14ac:dyDescent="0.25">
      <c r="C7322" s="115">
        <v>800</v>
      </c>
      <c r="R7322" s="116"/>
      <c r="S7322" s="117"/>
    </row>
    <row r="7323" spans="3:19" x14ac:dyDescent="0.25">
      <c r="C7323" s="115"/>
      <c r="R7323" s="116"/>
      <c r="S7323" s="117"/>
    </row>
    <row r="7324" spans="3:19" x14ac:dyDescent="0.25">
      <c r="C7324" s="115"/>
      <c r="R7324" s="116"/>
      <c r="S7324" s="117"/>
    </row>
    <row r="7325" spans="3:19" x14ac:dyDescent="0.25">
      <c r="C7325" s="115">
        <v>0</v>
      </c>
      <c r="R7325" s="116"/>
      <c r="S7325" s="117"/>
    </row>
    <row r="7326" spans="3:19" x14ac:dyDescent="0.25">
      <c r="C7326" s="115"/>
      <c r="R7326" s="116"/>
      <c r="S7326" s="117"/>
    </row>
    <row r="7327" spans="3:19" x14ac:dyDescent="0.25">
      <c r="C7327" s="115"/>
      <c r="R7327" s="116"/>
      <c r="S7327" s="117"/>
    </row>
    <row r="7328" spans="3:19" x14ac:dyDescent="0.25">
      <c r="C7328" s="115"/>
      <c r="R7328" s="116"/>
      <c r="S7328" s="117"/>
    </row>
    <row r="7329" spans="3:19" x14ac:dyDescent="0.25">
      <c r="C7329" s="115"/>
      <c r="R7329" s="116"/>
      <c r="S7329" s="117"/>
    </row>
    <row r="7330" spans="3:19" x14ac:dyDescent="0.25">
      <c r="C7330" s="115"/>
      <c r="R7330" s="116"/>
      <c r="S7330" s="117"/>
    </row>
    <row r="7331" spans="3:19" x14ac:dyDescent="0.25">
      <c r="C7331" s="115"/>
      <c r="R7331" s="116"/>
      <c r="S7331" s="117"/>
    </row>
    <row r="7332" spans="3:19" x14ac:dyDescent="0.25">
      <c r="C7332" s="115"/>
      <c r="R7332" s="116"/>
      <c r="S7332" s="117"/>
    </row>
    <row r="7333" spans="3:19" x14ac:dyDescent="0.25">
      <c r="C7333" s="115"/>
      <c r="R7333" s="116"/>
      <c r="S7333" s="117"/>
    </row>
    <row r="7334" spans="3:19" x14ac:dyDescent="0.25">
      <c r="C7334" s="115"/>
      <c r="R7334" s="116"/>
      <c r="S7334" s="117"/>
    </row>
    <row r="7335" spans="3:19" x14ac:dyDescent="0.25">
      <c r="C7335" s="115"/>
      <c r="R7335" s="116"/>
      <c r="S7335" s="117"/>
    </row>
    <row r="7336" spans="3:19" x14ac:dyDescent="0.25">
      <c r="C7336" s="115"/>
      <c r="R7336" s="116"/>
      <c r="S7336" s="117"/>
    </row>
    <row r="7337" spans="3:19" x14ac:dyDescent="0.25">
      <c r="C7337" s="115"/>
      <c r="R7337" s="116"/>
      <c r="S7337" s="117"/>
    </row>
    <row r="7338" spans="3:19" x14ac:dyDescent="0.25">
      <c r="C7338" s="115"/>
      <c r="R7338" s="116"/>
      <c r="S7338" s="117"/>
    </row>
    <row r="7339" spans="3:19" x14ac:dyDescent="0.25">
      <c r="C7339" s="115"/>
      <c r="R7339" s="116"/>
      <c r="S7339" s="117"/>
    </row>
    <row r="7340" spans="3:19" x14ac:dyDescent="0.25">
      <c r="C7340" s="115"/>
      <c r="R7340" s="116"/>
      <c r="S7340" s="117"/>
    </row>
    <row r="7341" spans="3:19" x14ac:dyDescent="0.25">
      <c r="C7341" s="115"/>
      <c r="R7341" s="116"/>
      <c r="S7341" s="117"/>
    </row>
    <row r="7342" spans="3:19" x14ac:dyDescent="0.25">
      <c r="C7342" s="115"/>
      <c r="R7342" s="116"/>
      <c r="S7342" s="117"/>
    </row>
    <row r="7343" spans="3:19" x14ac:dyDescent="0.25">
      <c r="C7343" s="115"/>
      <c r="R7343" s="116"/>
      <c r="S7343" s="117"/>
    </row>
    <row r="7344" spans="3:19" x14ac:dyDescent="0.25">
      <c r="C7344" s="115"/>
      <c r="R7344" s="116"/>
      <c r="S7344" s="117"/>
    </row>
    <row r="7345" spans="3:19" x14ac:dyDescent="0.25">
      <c r="C7345" s="115"/>
      <c r="R7345" s="116"/>
      <c r="S7345" s="117"/>
    </row>
    <row r="7346" spans="3:19" x14ac:dyDescent="0.25">
      <c r="C7346" s="115"/>
      <c r="R7346" s="116"/>
      <c r="S7346" s="117"/>
    </row>
    <row r="7347" spans="3:19" x14ac:dyDescent="0.25">
      <c r="C7347" s="115"/>
      <c r="R7347" s="116"/>
      <c r="S7347" s="117"/>
    </row>
    <row r="7348" spans="3:19" x14ac:dyDescent="0.25">
      <c r="C7348" s="115"/>
      <c r="R7348" s="116"/>
      <c r="S7348" s="117"/>
    </row>
    <row r="7349" spans="3:19" x14ac:dyDescent="0.25">
      <c r="C7349" s="115"/>
      <c r="R7349" s="116"/>
      <c r="S7349" s="117"/>
    </row>
    <row r="7350" spans="3:19" x14ac:dyDescent="0.25">
      <c r="C7350" s="115"/>
      <c r="R7350" s="116"/>
      <c r="S7350" s="117"/>
    </row>
    <row r="7351" spans="3:19" x14ac:dyDescent="0.25">
      <c r="C7351" s="115"/>
      <c r="R7351" s="116"/>
      <c r="S7351" s="117"/>
    </row>
    <row r="7352" spans="3:19" x14ac:dyDescent="0.25">
      <c r="C7352" s="115"/>
      <c r="R7352" s="116"/>
      <c r="S7352" s="117"/>
    </row>
    <row r="7353" spans="3:19" x14ac:dyDescent="0.25">
      <c r="C7353" s="115"/>
      <c r="R7353" s="116"/>
      <c r="S7353" s="117"/>
    </row>
    <row r="7354" spans="3:19" x14ac:dyDescent="0.25">
      <c r="C7354" s="115"/>
      <c r="R7354" s="116"/>
      <c r="S7354" s="117"/>
    </row>
    <row r="7355" spans="3:19" x14ac:dyDescent="0.25">
      <c r="C7355" s="115"/>
      <c r="R7355" s="116"/>
      <c r="S7355" s="117"/>
    </row>
    <row r="7356" spans="3:19" x14ac:dyDescent="0.25">
      <c r="C7356" s="115"/>
      <c r="R7356" s="116"/>
      <c r="S7356" s="117"/>
    </row>
    <row r="7357" spans="3:19" x14ac:dyDescent="0.25">
      <c r="C7357" s="115"/>
      <c r="R7357" s="116"/>
      <c r="S7357" s="117"/>
    </row>
    <row r="7358" spans="3:19" x14ac:dyDescent="0.25">
      <c r="C7358" s="115"/>
      <c r="R7358" s="116"/>
      <c r="S7358" s="117"/>
    </row>
    <row r="7359" spans="3:19" x14ac:dyDescent="0.25">
      <c r="C7359" s="115"/>
      <c r="R7359" s="116"/>
      <c r="S7359" s="117"/>
    </row>
    <row r="7360" spans="3:19" x14ac:dyDescent="0.25">
      <c r="C7360" s="115"/>
      <c r="R7360" s="116"/>
      <c r="S7360" s="117"/>
    </row>
    <row r="7361" spans="3:19" x14ac:dyDescent="0.25">
      <c r="C7361" s="115"/>
      <c r="R7361" s="116"/>
      <c r="S7361" s="117"/>
    </row>
    <row r="7362" spans="3:19" x14ac:dyDescent="0.25">
      <c r="C7362" s="115"/>
      <c r="R7362" s="116"/>
      <c r="S7362" s="117"/>
    </row>
    <row r="7363" spans="3:19" x14ac:dyDescent="0.25">
      <c r="C7363" s="115"/>
      <c r="R7363" s="116"/>
      <c r="S7363" s="117"/>
    </row>
    <row r="7364" spans="3:19" x14ac:dyDescent="0.25">
      <c r="C7364" s="115"/>
      <c r="R7364" s="116"/>
      <c r="S7364" s="117"/>
    </row>
    <row r="7365" spans="3:19" x14ac:dyDescent="0.25">
      <c r="C7365" s="115"/>
      <c r="R7365" s="116"/>
      <c r="S7365" s="117"/>
    </row>
    <row r="7366" spans="3:19" x14ac:dyDescent="0.25">
      <c r="C7366" s="115"/>
      <c r="R7366" s="116"/>
      <c r="S7366" s="117"/>
    </row>
    <row r="7367" spans="3:19" x14ac:dyDescent="0.25">
      <c r="C7367" s="115"/>
      <c r="R7367" s="116"/>
      <c r="S7367" s="117"/>
    </row>
    <row r="7368" spans="3:19" x14ac:dyDescent="0.25">
      <c r="C7368" s="115"/>
      <c r="R7368" s="116"/>
      <c r="S7368" s="117"/>
    </row>
    <row r="7369" spans="3:19" x14ac:dyDescent="0.25">
      <c r="C7369" s="115"/>
      <c r="R7369" s="116"/>
      <c r="S7369" s="117"/>
    </row>
    <row r="7370" spans="3:19" x14ac:dyDescent="0.25">
      <c r="C7370" s="115"/>
      <c r="R7370" s="116"/>
      <c r="S7370" s="117"/>
    </row>
    <row r="7371" spans="3:19" x14ac:dyDescent="0.25">
      <c r="C7371" s="115"/>
      <c r="R7371" s="116"/>
      <c r="S7371" s="117"/>
    </row>
    <row r="7372" spans="3:19" x14ac:dyDescent="0.25">
      <c r="C7372" s="115"/>
      <c r="R7372" s="116"/>
      <c r="S7372" s="117"/>
    </row>
    <row r="7373" spans="3:19" x14ac:dyDescent="0.25">
      <c r="C7373" s="115"/>
      <c r="R7373" s="116"/>
      <c r="S7373" s="117"/>
    </row>
    <row r="7374" spans="3:19" x14ac:dyDescent="0.25">
      <c r="C7374" s="115"/>
      <c r="R7374" s="116"/>
      <c r="S7374" s="117"/>
    </row>
    <row r="7375" spans="3:19" x14ac:dyDescent="0.25">
      <c r="C7375" s="115"/>
      <c r="R7375" s="116"/>
      <c r="S7375" s="117"/>
    </row>
    <row r="7376" spans="3:19" x14ac:dyDescent="0.25">
      <c r="C7376" s="115"/>
      <c r="R7376" s="116"/>
      <c r="S7376" s="117"/>
    </row>
    <row r="7377" spans="3:19" x14ac:dyDescent="0.25">
      <c r="C7377" s="115"/>
      <c r="R7377" s="116"/>
      <c r="S7377" s="117"/>
    </row>
    <row r="7378" spans="3:19" x14ac:dyDescent="0.25">
      <c r="C7378" s="115"/>
      <c r="R7378" s="116"/>
      <c r="S7378" s="117"/>
    </row>
    <row r="7379" spans="3:19" x14ac:dyDescent="0.25">
      <c r="C7379" s="115"/>
      <c r="R7379" s="116"/>
      <c r="S7379" s="117"/>
    </row>
    <row r="7380" spans="3:19" x14ac:dyDescent="0.25">
      <c r="C7380" s="115"/>
      <c r="R7380" s="116"/>
      <c r="S7380" s="117"/>
    </row>
    <row r="7381" spans="3:19" x14ac:dyDescent="0.25">
      <c r="C7381" s="115"/>
      <c r="R7381" s="116"/>
      <c r="S7381" s="117"/>
    </row>
    <row r="7382" spans="3:19" x14ac:dyDescent="0.25">
      <c r="C7382" s="115"/>
      <c r="R7382" s="116"/>
      <c r="S7382" s="117"/>
    </row>
    <row r="7383" spans="3:19" x14ac:dyDescent="0.25">
      <c r="C7383" s="115"/>
      <c r="R7383" s="116"/>
      <c r="S7383" s="117"/>
    </row>
    <row r="7384" spans="3:19" x14ac:dyDescent="0.25">
      <c r="C7384" s="115"/>
      <c r="R7384" s="116"/>
      <c r="S7384" s="117"/>
    </row>
    <row r="7385" spans="3:19" x14ac:dyDescent="0.25">
      <c r="C7385" s="115"/>
      <c r="R7385" s="116"/>
      <c r="S7385" s="117"/>
    </row>
    <row r="7386" spans="3:19" x14ac:dyDescent="0.25">
      <c r="C7386" s="115"/>
      <c r="R7386" s="116"/>
      <c r="S7386" s="117"/>
    </row>
    <row r="7387" spans="3:19" x14ac:dyDescent="0.25">
      <c r="C7387" s="115"/>
      <c r="R7387" s="116"/>
      <c r="S7387" s="117"/>
    </row>
    <row r="7388" spans="3:19" x14ac:dyDescent="0.25">
      <c r="C7388" s="115"/>
      <c r="R7388" s="116"/>
      <c r="S7388" s="117"/>
    </row>
    <row r="7389" spans="3:19" x14ac:dyDescent="0.25">
      <c r="C7389" s="115"/>
      <c r="R7389" s="116"/>
      <c r="S7389" s="117"/>
    </row>
    <row r="7390" spans="3:19" x14ac:dyDescent="0.25">
      <c r="C7390" s="115"/>
      <c r="R7390" s="116"/>
      <c r="S7390" s="117"/>
    </row>
    <row r="7391" spans="3:19" x14ac:dyDescent="0.25">
      <c r="C7391" s="115"/>
      <c r="R7391" s="116"/>
      <c r="S7391" s="117"/>
    </row>
    <row r="7392" spans="3:19" x14ac:dyDescent="0.25">
      <c r="C7392" s="115"/>
      <c r="R7392" s="116"/>
      <c r="S7392" s="117"/>
    </row>
    <row r="7393" spans="3:19" x14ac:dyDescent="0.25">
      <c r="C7393" s="115"/>
      <c r="R7393" s="116"/>
      <c r="S7393" s="117"/>
    </row>
    <row r="7394" spans="3:19" x14ac:dyDescent="0.25">
      <c r="C7394" s="115"/>
      <c r="R7394" s="116"/>
      <c r="S7394" s="117"/>
    </row>
    <row r="7395" spans="3:19" x14ac:dyDescent="0.25">
      <c r="C7395" s="115"/>
      <c r="R7395" s="116"/>
      <c r="S7395" s="117"/>
    </row>
    <row r="7396" spans="3:19" x14ac:dyDescent="0.25">
      <c r="C7396" s="115"/>
      <c r="R7396" s="116"/>
      <c r="S7396" s="117"/>
    </row>
    <row r="7397" spans="3:19" x14ac:dyDescent="0.25">
      <c r="C7397" s="115"/>
      <c r="R7397" s="116"/>
      <c r="S7397" s="117"/>
    </row>
    <row r="7398" spans="3:19" x14ac:dyDescent="0.25">
      <c r="C7398" s="115"/>
      <c r="R7398" s="116"/>
      <c r="S7398" s="117"/>
    </row>
    <row r="7399" spans="3:19" x14ac:dyDescent="0.25">
      <c r="C7399" s="115"/>
      <c r="R7399" s="116"/>
      <c r="S7399" s="117"/>
    </row>
    <row r="7400" spans="3:19" x14ac:dyDescent="0.25">
      <c r="C7400" s="115"/>
      <c r="R7400" s="116"/>
      <c r="S7400" s="117"/>
    </row>
    <row r="7401" spans="3:19" x14ac:dyDescent="0.25">
      <c r="C7401" s="115"/>
      <c r="R7401" s="116"/>
      <c r="S7401" s="117"/>
    </row>
    <row r="7402" spans="3:19" x14ac:dyDescent="0.25">
      <c r="C7402" s="115"/>
      <c r="R7402" s="116"/>
      <c r="S7402" s="117"/>
    </row>
    <row r="7403" spans="3:19" x14ac:dyDescent="0.25">
      <c r="C7403" s="115"/>
      <c r="R7403" s="116"/>
      <c r="S7403" s="117"/>
    </row>
    <row r="7404" spans="3:19" x14ac:dyDescent="0.25">
      <c r="C7404" s="115"/>
      <c r="R7404" s="116"/>
      <c r="S7404" s="117"/>
    </row>
    <row r="7405" spans="3:19" x14ac:dyDescent="0.25">
      <c r="C7405" s="115"/>
      <c r="R7405" s="116"/>
      <c r="S7405" s="117"/>
    </row>
    <row r="7406" spans="3:19" x14ac:dyDescent="0.25">
      <c r="C7406" s="115"/>
      <c r="R7406" s="116"/>
      <c r="S7406" s="117"/>
    </row>
    <row r="7407" spans="3:19" x14ac:dyDescent="0.25">
      <c r="C7407" s="115"/>
      <c r="R7407" s="116"/>
      <c r="S7407" s="117"/>
    </row>
    <row r="7408" spans="3:19" x14ac:dyDescent="0.25">
      <c r="C7408" s="115"/>
      <c r="R7408" s="116"/>
      <c r="S7408" s="117"/>
    </row>
    <row r="7409" spans="3:19" x14ac:dyDescent="0.25">
      <c r="C7409" s="115"/>
      <c r="R7409" s="116"/>
      <c r="S7409" s="117"/>
    </row>
    <row r="7410" spans="3:19" x14ac:dyDescent="0.25">
      <c r="C7410" s="115"/>
      <c r="R7410" s="116"/>
      <c r="S7410" s="117"/>
    </row>
    <row r="7411" spans="3:19" x14ac:dyDescent="0.25">
      <c r="C7411" s="115"/>
      <c r="R7411" s="116"/>
      <c r="S7411" s="117"/>
    </row>
    <row r="7412" spans="3:19" x14ac:dyDescent="0.25">
      <c r="C7412" s="115"/>
      <c r="R7412" s="116"/>
      <c r="S7412" s="117"/>
    </row>
    <row r="7413" spans="3:19" x14ac:dyDescent="0.25">
      <c r="C7413" s="115"/>
      <c r="R7413" s="116"/>
      <c r="S7413" s="117"/>
    </row>
    <row r="7414" spans="3:19" x14ac:dyDescent="0.25">
      <c r="C7414" s="115"/>
      <c r="R7414" s="116"/>
      <c r="S7414" s="117"/>
    </row>
    <row r="7415" spans="3:19" x14ac:dyDescent="0.25">
      <c r="C7415" s="115"/>
      <c r="R7415" s="116"/>
      <c r="S7415" s="117"/>
    </row>
    <row r="7416" spans="3:19" x14ac:dyDescent="0.25">
      <c r="C7416" s="115"/>
      <c r="R7416" s="116"/>
      <c r="S7416" s="117"/>
    </row>
    <row r="7417" spans="3:19" x14ac:dyDescent="0.25">
      <c r="C7417" s="115"/>
      <c r="R7417" s="116"/>
      <c r="S7417" s="117"/>
    </row>
    <row r="7418" spans="3:19" x14ac:dyDescent="0.25">
      <c r="C7418" s="115"/>
      <c r="R7418" s="116"/>
      <c r="S7418" s="117"/>
    </row>
    <row r="7419" spans="3:19" x14ac:dyDescent="0.25">
      <c r="C7419" s="115"/>
      <c r="R7419" s="116"/>
      <c r="S7419" s="117"/>
    </row>
    <row r="7420" spans="3:19" x14ac:dyDescent="0.25">
      <c r="C7420" s="115"/>
      <c r="R7420" s="116"/>
      <c r="S7420" s="117"/>
    </row>
    <row r="7421" spans="3:19" x14ac:dyDescent="0.25">
      <c r="C7421" s="115"/>
      <c r="R7421" s="116"/>
      <c r="S7421" s="117"/>
    </row>
    <row r="7422" spans="3:19" x14ac:dyDescent="0.25">
      <c r="C7422" s="115"/>
      <c r="R7422" s="116"/>
      <c r="S7422" s="117"/>
    </row>
    <row r="7423" spans="3:19" x14ac:dyDescent="0.25">
      <c r="C7423" s="115"/>
      <c r="R7423" s="116"/>
      <c r="S7423" s="117"/>
    </row>
    <row r="7424" spans="3:19" x14ac:dyDescent="0.25">
      <c r="C7424" s="115"/>
      <c r="R7424" s="116"/>
      <c r="S7424" s="117"/>
    </row>
    <row r="7425" spans="3:19" x14ac:dyDescent="0.25">
      <c r="C7425" s="115"/>
      <c r="R7425" s="116"/>
      <c r="S7425" s="117"/>
    </row>
    <row r="7426" spans="3:19" x14ac:dyDescent="0.25">
      <c r="C7426" s="115"/>
      <c r="R7426" s="116"/>
      <c r="S7426" s="117"/>
    </row>
    <row r="7427" spans="3:19" x14ac:dyDescent="0.25">
      <c r="C7427" s="115"/>
      <c r="R7427" s="116"/>
      <c r="S7427" s="117"/>
    </row>
    <row r="7428" spans="3:19" x14ac:dyDescent="0.25">
      <c r="C7428" s="115"/>
      <c r="R7428" s="116"/>
      <c r="S7428" s="117"/>
    </row>
    <row r="7429" spans="3:19" x14ac:dyDescent="0.25">
      <c r="C7429" s="115"/>
      <c r="R7429" s="116"/>
      <c r="S7429" s="117"/>
    </row>
    <row r="7430" spans="3:19" x14ac:dyDescent="0.25">
      <c r="C7430" s="115"/>
      <c r="R7430" s="116"/>
      <c r="S7430" s="117"/>
    </row>
    <row r="7431" spans="3:19" x14ac:dyDescent="0.25">
      <c r="C7431" s="115"/>
      <c r="R7431" s="116"/>
      <c r="S7431" s="117"/>
    </row>
    <row r="7432" spans="3:19" x14ac:dyDescent="0.25">
      <c r="C7432" s="115"/>
      <c r="R7432" s="116"/>
      <c r="S7432" s="117"/>
    </row>
    <row r="7433" spans="3:19" x14ac:dyDescent="0.25">
      <c r="C7433" s="115"/>
      <c r="R7433" s="116"/>
      <c r="S7433" s="117"/>
    </row>
    <row r="7434" spans="3:19" x14ac:dyDescent="0.25">
      <c r="C7434" s="115"/>
      <c r="R7434" s="116"/>
      <c r="S7434" s="117"/>
    </row>
    <row r="7435" spans="3:19" x14ac:dyDescent="0.25">
      <c r="C7435" s="115"/>
      <c r="R7435" s="116"/>
      <c r="S7435" s="117"/>
    </row>
    <row r="7436" spans="3:19" x14ac:dyDescent="0.25">
      <c r="C7436" s="115"/>
      <c r="R7436" s="116"/>
      <c r="S7436" s="117"/>
    </row>
    <row r="7437" spans="3:19" x14ac:dyDescent="0.25">
      <c r="C7437" s="115"/>
      <c r="R7437" s="116"/>
      <c r="S7437" s="117"/>
    </row>
    <row r="7438" spans="3:19" x14ac:dyDescent="0.25">
      <c r="C7438" s="115"/>
      <c r="R7438" s="116"/>
      <c r="S7438" s="117"/>
    </row>
    <row r="7439" spans="3:19" x14ac:dyDescent="0.25">
      <c r="C7439" s="115"/>
      <c r="R7439" s="116"/>
      <c r="S7439" s="117"/>
    </row>
    <row r="7440" spans="3:19" x14ac:dyDescent="0.25">
      <c r="C7440" s="115"/>
      <c r="R7440" s="116"/>
      <c r="S7440" s="117"/>
    </row>
    <row r="7441" spans="3:19" x14ac:dyDescent="0.25">
      <c r="C7441" s="115"/>
      <c r="R7441" s="116"/>
      <c r="S7441" s="117"/>
    </row>
    <row r="7442" spans="3:19" x14ac:dyDescent="0.25">
      <c r="C7442" s="115"/>
      <c r="R7442" s="116"/>
      <c r="S7442" s="117"/>
    </row>
    <row r="7443" spans="3:19" x14ac:dyDescent="0.25">
      <c r="C7443" s="115"/>
      <c r="R7443" s="116"/>
      <c r="S7443" s="117"/>
    </row>
    <row r="7444" spans="3:19" x14ac:dyDescent="0.25">
      <c r="C7444" s="115"/>
      <c r="R7444" s="116"/>
      <c r="S7444" s="117"/>
    </row>
    <row r="7445" spans="3:19" x14ac:dyDescent="0.25">
      <c r="C7445" s="115"/>
      <c r="R7445" s="116"/>
      <c r="S7445" s="117"/>
    </row>
    <row r="7446" spans="3:19" x14ac:dyDescent="0.25">
      <c r="C7446" s="115"/>
      <c r="R7446" s="116"/>
      <c r="S7446" s="117"/>
    </row>
    <row r="7447" spans="3:19" x14ac:dyDescent="0.25">
      <c r="C7447" s="115"/>
      <c r="R7447" s="116"/>
      <c r="S7447" s="117"/>
    </row>
    <row r="7448" spans="3:19" x14ac:dyDescent="0.25">
      <c r="C7448" s="115"/>
      <c r="R7448" s="116"/>
      <c r="S7448" s="117"/>
    </row>
    <row r="7449" spans="3:19" x14ac:dyDescent="0.25">
      <c r="C7449" s="115"/>
      <c r="R7449" s="116"/>
      <c r="S7449" s="117"/>
    </row>
    <row r="7450" spans="3:19" x14ac:dyDescent="0.25">
      <c r="C7450" s="115"/>
      <c r="R7450" s="116"/>
      <c r="S7450" s="117"/>
    </row>
    <row r="7451" spans="3:19" x14ac:dyDescent="0.25">
      <c r="C7451" s="115"/>
      <c r="R7451" s="116"/>
      <c r="S7451" s="117"/>
    </row>
    <row r="7452" spans="3:19" x14ac:dyDescent="0.25">
      <c r="C7452" s="115"/>
      <c r="R7452" s="116"/>
      <c r="S7452" s="117"/>
    </row>
    <row r="7453" spans="3:19" x14ac:dyDescent="0.25">
      <c r="C7453" s="115"/>
      <c r="R7453" s="116"/>
      <c r="S7453" s="117"/>
    </row>
    <row r="7454" spans="3:19" x14ac:dyDescent="0.25">
      <c r="C7454" s="115"/>
      <c r="R7454" s="116"/>
      <c r="S7454" s="117"/>
    </row>
    <row r="7455" spans="3:19" x14ac:dyDescent="0.25">
      <c r="C7455" s="115"/>
      <c r="R7455" s="116"/>
      <c r="S7455" s="117"/>
    </row>
    <row r="7456" spans="3:19" x14ac:dyDescent="0.25">
      <c r="C7456" s="115"/>
      <c r="R7456" s="116"/>
      <c r="S7456" s="117"/>
    </row>
    <row r="7457" spans="3:19" x14ac:dyDescent="0.25">
      <c r="C7457" s="115"/>
      <c r="R7457" s="116"/>
      <c r="S7457" s="117"/>
    </row>
    <row r="7458" spans="3:19" x14ac:dyDescent="0.25">
      <c r="C7458" s="115"/>
      <c r="R7458" s="116"/>
      <c r="S7458" s="117"/>
    </row>
    <row r="7459" spans="3:19" x14ac:dyDescent="0.25">
      <c r="C7459" s="115"/>
      <c r="R7459" s="116"/>
      <c r="S7459" s="117"/>
    </row>
    <row r="7460" spans="3:19" x14ac:dyDescent="0.25">
      <c r="C7460" s="115"/>
      <c r="R7460" s="116"/>
      <c r="S7460" s="117"/>
    </row>
    <row r="7461" spans="3:19" x14ac:dyDescent="0.25">
      <c r="C7461" s="115"/>
      <c r="R7461" s="116"/>
      <c r="S7461" s="117"/>
    </row>
    <row r="7462" spans="3:19" x14ac:dyDescent="0.25">
      <c r="C7462" s="115"/>
      <c r="R7462" s="116"/>
      <c r="S7462" s="117"/>
    </row>
    <row r="7463" spans="3:19" x14ac:dyDescent="0.25">
      <c r="C7463" s="115"/>
      <c r="R7463" s="116"/>
      <c r="S7463" s="117"/>
    </row>
    <row r="7464" spans="3:19" x14ac:dyDescent="0.25">
      <c r="C7464" s="115"/>
      <c r="R7464" s="116"/>
      <c r="S7464" s="117"/>
    </row>
    <row r="7465" spans="3:19" x14ac:dyDescent="0.25">
      <c r="C7465" s="115"/>
      <c r="R7465" s="116"/>
      <c r="S7465" s="117"/>
    </row>
    <row r="7466" spans="3:19" x14ac:dyDescent="0.25">
      <c r="C7466" s="115"/>
      <c r="R7466" s="116"/>
      <c r="S7466" s="117"/>
    </row>
    <row r="7467" spans="3:19" x14ac:dyDescent="0.25">
      <c r="C7467" s="115"/>
      <c r="R7467" s="116"/>
      <c r="S7467" s="117"/>
    </row>
    <row r="7468" spans="3:19" x14ac:dyDescent="0.25">
      <c r="C7468" s="115"/>
      <c r="R7468" s="116"/>
      <c r="S7468" s="117"/>
    </row>
    <row r="7469" spans="3:19" x14ac:dyDescent="0.25">
      <c r="C7469" s="115"/>
      <c r="R7469" s="116"/>
      <c r="S7469" s="117"/>
    </row>
    <row r="7470" spans="3:19" x14ac:dyDescent="0.25">
      <c r="C7470" s="115"/>
      <c r="R7470" s="116"/>
      <c r="S7470" s="117"/>
    </row>
    <row r="7471" spans="3:19" x14ac:dyDescent="0.25">
      <c r="C7471" s="115"/>
      <c r="R7471" s="116"/>
      <c r="S7471" s="117"/>
    </row>
    <row r="7472" spans="3:19" x14ac:dyDescent="0.25">
      <c r="C7472" s="115"/>
      <c r="R7472" s="116"/>
      <c r="S7472" s="117"/>
    </row>
    <row r="7473" spans="3:19" x14ac:dyDescent="0.25">
      <c r="C7473" s="115"/>
      <c r="R7473" s="116"/>
      <c r="S7473" s="117"/>
    </row>
    <row r="7474" spans="3:19" x14ac:dyDescent="0.25">
      <c r="C7474" s="115"/>
      <c r="R7474" s="116"/>
      <c r="S7474" s="117"/>
    </row>
    <row r="7475" spans="3:19" x14ac:dyDescent="0.25">
      <c r="C7475" s="115"/>
      <c r="R7475" s="116"/>
      <c r="S7475" s="117"/>
    </row>
    <row r="7476" spans="3:19" x14ac:dyDescent="0.25">
      <c r="C7476" s="115"/>
      <c r="R7476" s="116"/>
      <c r="S7476" s="117"/>
    </row>
    <row r="7477" spans="3:19" x14ac:dyDescent="0.25">
      <c r="C7477" s="115"/>
      <c r="R7477" s="116"/>
      <c r="S7477" s="117"/>
    </row>
    <row r="7478" spans="3:19" x14ac:dyDescent="0.25">
      <c r="C7478" s="115"/>
      <c r="R7478" s="116"/>
      <c r="S7478" s="117"/>
    </row>
    <row r="7479" spans="3:19" x14ac:dyDescent="0.25">
      <c r="C7479" s="115"/>
      <c r="R7479" s="116"/>
      <c r="S7479" s="117"/>
    </row>
    <row r="7480" spans="3:19" x14ac:dyDescent="0.25">
      <c r="C7480" s="115"/>
      <c r="R7480" s="116"/>
      <c r="S7480" s="117"/>
    </row>
    <row r="7481" spans="3:19" x14ac:dyDescent="0.25">
      <c r="C7481" s="115"/>
      <c r="R7481" s="116"/>
      <c r="S7481" s="117"/>
    </row>
    <row r="7482" spans="3:19" x14ac:dyDescent="0.25">
      <c r="C7482" s="115"/>
      <c r="R7482" s="116"/>
      <c r="S7482" s="117"/>
    </row>
    <row r="7483" spans="3:19" x14ac:dyDescent="0.25">
      <c r="C7483" s="115"/>
      <c r="R7483" s="116"/>
      <c r="S7483" s="117"/>
    </row>
    <row r="7484" spans="3:19" x14ac:dyDescent="0.25">
      <c r="C7484" s="115"/>
      <c r="R7484" s="116"/>
      <c r="S7484" s="117"/>
    </row>
    <row r="7485" spans="3:19" x14ac:dyDescent="0.25">
      <c r="C7485" s="115"/>
      <c r="R7485" s="116"/>
      <c r="S7485" s="117"/>
    </row>
    <row r="7486" spans="3:19" x14ac:dyDescent="0.25">
      <c r="C7486" s="115"/>
      <c r="R7486" s="116"/>
      <c r="S7486" s="117"/>
    </row>
    <row r="7487" spans="3:19" x14ac:dyDescent="0.25">
      <c r="C7487" s="115"/>
      <c r="R7487" s="116"/>
      <c r="S7487" s="117"/>
    </row>
    <row r="7488" spans="3:19" x14ac:dyDescent="0.25">
      <c r="C7488" s="115"/>
      <c r="R7488" s="116"/>
      <c r="S7488" s="117"/>
    </row>
    <row r="7489" spans="3:19" x14ac:dyDescent="0.25">
      <c r="C7489" s="115"/>
      <c r="R7489" s="116"/>
      <c r="S7489" s="117"/>
    </row>
    <row r="7490" spans="3:19" x14ac:dyDescent="0.25">
      <c r="C7490" s="115"/>
      <c r="R7490" s="116"/>
      <c r="S7490" s="117"/>
    </row>
    <row r="7491" spans="3:19" x14ac:dyDescent="0.25">
      <c r="C7491" s="115"/>
      <c r="R7491" s="116"/>
      <c r="S7491" s="117"/>
    </row>
    <row r="7492" spans="3:19" x14ac:dyDescent="0.25">
      <c r="C7492" s="115"/>
      <c r="R7492" s="116"/>
      <c r="S7492" s="117"/>
    </row>
    <row r="7493" spans="3:19" x14ac:dyDescent="0.25">
      <c r="C7493" s="115"/>
      <c r="R7493" s="116"/>
      <c r="S7493" s="117"/>
    </row>
    <row r="7494" spans="3:19" x14ac:dyDescent="0.25">
      <c r="C7494" s="115"/>
      <c r="R7494" s="116"/>
      <c r="S7494" s="117"/>
    </row>
    <row r="7495" spans="3:19" x14ac:dyDescent="0.25">
      <c r="C7495" s="115"/>
      <c r="R7495" s="116"/>
      <c r="S7495" s="117"/>
    </row>
    <row r="7496" spans="3:19" x14ac:dyDescent="0.25">
      <c r="C7496" s="115"/>
      <c r="R7496" s="116"/>
      <c r="S7496" s="117"/>
    </row>
    <row r="7497" spans="3:19" x14ac:dyDescent="0.25">
      <c r="C7497" s="115"/>
      <c r="R7497" s="116"/>
      <c r="S7497" s="117"/>
    </row>
    <row r="7498" spans="3:19" x14ac:dyDescent="0.25">
      <c r="C7498" s="115"/>
      <c r="R7498" s="116"/>
      <c r="S7498" s="117"/>
    </row>
    <row r="7499" spans="3:19" x14ac:dyDescent="0.25">
      <c r="C7499" s="115"/>
      <c r="R7499" s="116"/>
      <c r="S7499" s="117"/>
    </row>
    <row r="7500" spans="3:19" x14ac:dyDescent="0.25">
      <c r="C7500" s="115"/>
      <c r="R7500" s="116"/>
      <c r="S7500" s="117"/>
    </row>
    <row r="7501" spans="3:19" x14ac:dyDescent="0.25">
      <c r="C7501" s="115"/>
      <c r="R7501" s="116"/>
      <c r="S7501" s="117"/>
    </row>
    <row r="7502" spans="3:19" x14ac:dyDescent="0.25">
      <c r="C7502" s="115"/>
      <c r="R7502" s="116"/>
      <c r="S7502" s="117"/>
    </row>
    <row r="7503" spans="3:19" x14ac:dyDescent="0.25">
      <c r="C7503" s="115"/>
      <c r="R7503" s="116"/>
      <c r="S7503" s="117"/>
    </row>
    <row r="7504" spans="3:19" x14ac:dyDescent="0.25">
      <c r="C7504" s="115"/>
      <c r="R7504" s="116"/>
      <c r="S7504" s="117"/>
    </row>
    <row r="7505" spans="3:19" x14ac:dyDescent="0.25">
      <c r="C7505" s="115"/>
      <c r="R7505" s="116"/>
      <c r="S7505" s="117"/>
    </row>
    <row r="7506" spans="3:19" x14ac:dyDescent="0.25">
      <c r="C7506" s="115"/>
      <c r="R7506" s="116"/>
      <c r="S7506" s="117"/>
    </row>
    <row r="7507" spans="3:19" x14ac:dyDescent="0.25">
      <c r="C7507" s="115"/>
      <c r="R7507" s="116"/>
      <c r="S7507" s="117"/>
    </row>
    <row r="7508" spans="3:19" x14ac:dyDescent="0.25">
      <c r="C7508" s="115"/>
      <c r="R7508" s="116"/>
      <c r="S7508" s="117"/>
    </row>
    <row r="7509" spans="3:19" x14ac:dyDescent="0.25">
      <c r="C7509" s="115"/>
      <c r="R7509" s="116"/>
      <c r="S7509" s="117"/>
    </row>
    <row r="7510" spans="3:19" x14ac:dyDescent="0.25">
      <c r="C7510" s="115"/>
      <c r="R7510" s="116"/>
      <c r="S7510" s="117"/>
    </row>
    <row r="7511" spans="3:19" x14ac:dyDescent="0.25">
      <c r="C7511" s="115"/>
      <c r="R7511" s="116"/>
      <c r="S7511" s="117"/>
    </row>
    <row r="7512" spans="3:19" x14ac:dyDescent="0.25">
      <c r="C7512" s="115"/>
      <c r="R7512" s="116"/>
      <c r="S7512" s="117"/>
    </row>
    <row r="7513" spans="3:19" x14ac:dyDescent="0.25">
      <c r="C7513" s="115"/>
      <c r="R7513" s="116"/>
      <c r="S7513" s="117"/>
    </row>
    <row r="7514" spans="3:19" x14ac:dyDescent="0.25">
      <c r="C7514" s="115"/>
      <c r="R7514" s="116"/>
      <c r="S7514" s="117"/>
    </row>
    <row r="7515" spans="3:19" x14ac:dyDescent="0.25">
      <c r="C7515" s="115"/>
      <c r="R7515" s="116"/>
      <c r="S7515" s="117"/>
    </row>
    <row r="7516" spans="3:19" x14ac:dyDescent="0.25">
      <c r="C7516" s="115"/>
      <c r="R7516" s="116"/>
      <c r="S7516" s="117"/>
    </row>
    <row r="7517" spans="3:19" x14ac:dyDescent="0.25">
      <c r="C7517" s="115"/>
      <c r="R7517" s="116"/>
      <c r="S7517" s="117"/>
    </row>
    <row r="7518" spans="3:19" x14ac:dyDescent="0.25">
      <c r="C7518" s="115"/>
      <c r="R7518" s="116"/>
      <c r="S7518" s="117"/>
    </row>
    <row r="7519" spans="3:19" x14ac:dyDescent="0.25">
      <c r="C7519" s="115"/>
      <c r="R7519" s="116"/>
      <c r="S7519" s="117"/>
    </row>
    <row r="7520" spans="3:19" x14ac:dyDescent="0.25">
      <c r="C7520" s="115"/>
      <c r="R7520" s="116"/>
      <c r="S7520" s="117"/>
    </row>
    <row r="7521" spans="3:19" x14ac:dyDescent="0.25">
      <c r="C7521" s="115"/>
      <c r="R7521" s="116"/>
      <c r="S7521" s="117"/>
    </row>
    <row r="7522" spans="3:19" x14ac:dyDescent="0.25">
      <c r="C7522" s="115"/>
      <c r="R7522" s="116"/>
      <c r="S7522" s="117"/>
    </row>
    <row r="7523" spans="3:19" x14ac:dyDescent="0.25">
      <c r="C7523" s="115"/>
      <c r="R7523" s="116"/>
      <c r="S7523" s="117"/>
    </row>
    <row r="7524" spans="3:19" x14ac:dyDescent="0.25">
      <c r="C7524" s="115"/>
      <c r="R7524" s="116"/>
      <c r="S7524" s="117"/>
    </row>
    <row r="7525" spans="3:19" x14ac:dyDescent="0.25">
      <c r="C7525" s="115"/>
      <c r="R7525" s="116"/>
      <c r="S7525" s="117"/>
    </row>
    <row r="7526" spans="3:19" x14ac:dyDescent="0.25">
      <c r="C7526" s="115"/>
      <c r="R7526" s="116"/>
      <c r="S7526" s="117"/>
    </row>
    <row r="7527" spans="3:19" x14ac:dyDescent="0.25">
      <c r="C7527" s="115"/>
      <c r="R7527" s="116"/>
      <c r="S7527" s="117"/>
    </row>
    <row r="7528" spans="3:19" x14ac:dyDescent="0.25">
      <c r="C7528" s="115"/>
      <c r="R7528" s="116"/>
      <c r="S7528" s="117"/>
    </row>
    <row r="7529" spans="3:19" x14ac:dyDescent="0.25">
      <c r="C7529" s="115"/>
      <c r="R7529" s="116"/>
      <c r="S7529" s="117"/>
    </row>
    <row r="7530" spans="3:19" x14ac:dyDescent="0.25">
      <c r="C7530" s="115"/>
      <c r="R7530" s="116"/>
      <c r="S7530" s="117"/>
    </row>
    <row r="7531" spans="3:19" x14ac:dyDescent="0.25">
      <c r="C7531" s="115"/>
      <c r="R7531" s="116"/>
      <c r="S7531" s="117"/>
    </row>
    <row r="7532" spans="3:19" x14ac:dyDescent="0.25">
      <c r="C7532" s="115"/>
      <c r="R7532" s="116"/>
      <c r="S7532" s="117"/>
    </row>
    <row r="7533" spans="3:19" x14ac:dyDescent="0.25">
      <c r="C7533" s="115"/>
      <c r="R7533" s="116"/>
      <c r="S7533" s="117"/>
    </row>
    <row r="7534" spans="3:19" x14ac:dyDescent="0.25">
      <c r="C7534" s="115"/>
      <c r="R7534" s="116"/>
      <c r="S7534" s="117"/>
    </row>
    <row r="7535" spans="3:19" x14ac:dyDescent="0.25">
      <c r="C7535" s="115"/>
      <c r="R7535" s="116"/>
      <c r="S7535" s="117"/>
    </row>
    <row r="7536" spans="3:19" x14ac:dyDescent="0.25">
      <c r="C7536" s="115"/>
      <c r="R7536" s="116"/>
      <c r="S7536" s="117"/>
    </row>
    <row r="7537" spans="3:19" x14ac:dyDescent="0.25">
      <c r="C7537" s="115"/>
      <c r="R7537" s="116"/>
      <c r="S7537" s="117"/>
    </row>
    <row r="7538" spans="3:19" x14ac:dyDescent="0.25">
      <c r="C7538" s="115"/>
      <c r="R7538" s="116"/>
      <c r="S7538" s="117"/>
    </row>
    <row r="7539" spans="3:19" x14ac:dyDescent="0.25">
      <c r="C7539" s="115"/>
      <c r="R7539" s="116"/>
      <c r="S7539" s="117"/>
    </row>
    <row r="7540" spans="3:19" x14ac:dyDescent="0.25">
      <c r="C7540" s="115"/>
      <c r="R7540" s="116"/>
      <c r="S7540" s="117"/>
    </row>
    <row r="7541" spans="3:19" x14ac:dyDescent="0.25">
      <c r="C7541" s="115"/>
      <c r="R7541" s="116"/>
      <c r="S7541" s="117"/>
    </row>
    <row r="7542" spans="3:19" x14ac:dyDescent="0.25">
      <c r="C7542" s="115"/>
      <c r="R7542" s="116"/>
      <c r="S7542" s="117"/>
    </row>
    <row r="7543" spans="3:19" x14ac:dyDescent="0.25">
      <c r="C7543" s="115"/>
      <c r="R7543" s="116"/>
      <c r="S7543" s="117"/>
    </row>
    <row r="7544" spans="3:19" x14ac:dyDescent="0.25">
      <c r="C7544" s="115"/>
      <c r="R7544" s="116"/>
      <c r="S7544" s="117"/>
    </row>
    <row r="7545" spans="3:19" x14ac:dyDescent="0.25">
      <c r="C7545" s="115"/>
      <c r="R7545" s="116"/>
      <c r="S7545" s="117"/>
    </row>
    <row r="7546" spans="3:19" x14ac:dyDescent="0.25">
      <c r="C7546" s="115"/>
      <c r="R7546" s="116"/>
      <c r="S7546" s="117"/>
    </row>
    <row r="7547" spans="3:19" x14ac:dyDescent="0.25">
      <c r="C7547" s="115"/>
      <c r="R7547" s="116"/>
      <c r="S7547" s="117"/>
    </row>
    <row r="7548" spans="3:19" x14ac:dyDescent="0.25">
      <c r="C7548" s="115"/>
      <c r="R7548" s="116"/>
      <c r="S7548" s="117"/>
    </row>
    <row r="7549" spans="3:19" x14ac:dyDescent="0.25">
      <c r="C7549" s="115"/>
      <c r="R7549" s="116"/>
      <c r="S7549" s="117"/>
    </row>
    <row r="7550" spans="3:19" x14ac:dyDescent="0.25">
      <c r="C7550" s="115"/>
      <c r="R7550" s="116"/>
      <c r="S7550" s="117"/>
    </row>
    <row r="7551" spans="3:19" x14ac:dyDescent="0.25">
      <c r="C7551" s="115"/>
      <c r="R7551" s="116"/>
      <c r="S7551" s="117"/>
    </row>
    <row r="7552" spans="3:19" x14ac:dyDescent="0.25">
      <c r="C7552" s="115"/>
      <c r="R7552" s="116"/>
      <c r="S7552" s="117"/>
    </row>
    <row r="7553" spans="3:19" x14ac:dyDescent="0.25">
      <c r="C7553" s="115"/>
      <c r="R7553" s="116"/>
      <c r="S7553" s="117"/>
    </row>
    <row r="7554" spans="3:19" x14ac:dyDescent="0.25">
      <c r="C7554" s="115"/>
      <c r="R7554" s="116"/>
      <c r="S7554" s="117"/>
    </row>
    <row r="7555" spans="3:19" x14ac:dyDescent="0.25">
      <c r="C7555" s="115"/>
      <c r="R7555" s="116"/>
      <c r="S7555" s="117"/>
    </row>
    <row r="7556" spans="3:19" x14ac:dyDescent="0.25">
      <c r="C7556" s="115"/>
      <c r="R7556" s="116"/>
      <c r="S7556" s="117"/>
    </row>
    <row r="7557" spans="3:19" x14ac:dyDescent="0.25">
      <c r="C7557" s="115"/>
      <c r="R7557" s="116"/>
      <c r="S7557" s="117"/>
    </row>
    <row r="7558" spans="3:19" x14ac:dyDescent="0.25">
      <c r="C7558" s="115"/>
      <c r="R7558" s="116"/>
      <c r="S7558" s="117"/>
    </row>
    <row r="7559" spans="3:19" x14ac:dyDescent="0.25">
      <c r="C7559" s="115"/>
      <c r="R7559" s="116"/>
      <c r="S7559" s="117"/>
    </row>
    <row r="7560" spans="3:19" x14ac:dyDescent="0.25">
      <c r="C7560" s="115"/>
      <c r="R7560" s="116"/>
      <c r="S7560" s="117"/>
    </row>
    <row r="7561" spans="3:19" x14ac:dyDescent="0.25">
      <c r="C7561" s="115"/>
      <c r="R7561" s="116"/>
      <c r="S7561" s="117"/>
    </row>
    <row r="7562" spans="3:19" x14ac:dyDescent="0.25">
      <c r="C7562" s="115"/>
      <c r="R7562" s="116"/>
      <c r="S7562" s="117"/>
    </row>
    <row r="7563" spans="3:19" x14ac:dyDescent="0.25">
      <c r="C7563" s="115"/>
      <c r="R7563" s="116"/>
      <c r="S7563" s="117"/>
    </row>
    <row r="7564" spans="3:19" x14ac:dyDescent="0.25">
      <c r="C7564" s="115"/>
      <c r="R7564" s="116"/>
      <c r="S7564" s="117"/>
    </row>
    <row r="7565" spans="3:19" x14ac:dyDescent="0.25">
      <c r="C7565" s="115"/>
      <c r="R7565" s="116"/>
      <c r="S7565" s="117"/>
    </row>
    <row r="7566" spans="3:19" x14ac:dyDescent="0.25">
      <c r="C7566" s="115"/>
      <c r="R7566" s="116"/>
      <c r="S7566" s="117"/>
    </row>
    <row r="7567" spans="3:19" x14ac:dyDescent="0.25">
      <c r="C7567" s="115"/>
      <c r="R7567" s="116"/>
      <c r="S7567" s="117"/>
    </row>
    <row r="7568" spans="3:19" x14ac:dyDescent="0.25">
      <c r="C7568" s="115"/>
      <c r="R7568" s="116"/>
      <c r="S7568" s="117"/>
    </row>
    <row r="7569" spans="3:19" x14ac:dyDescent="0.25">
      <c r="C7569" s="115"/>
      <c r="R7569" s="116"/>
      <c r="S7569" s="117"/>
    </row>
    <row r="7570" spans="3:19" x14ac:dyDescent="0.25">
      <c r="C7570" s="115"/>
      <c r="R7570" s="116"/>
      <c r="S7570" s="117"/>
    </row>
    <row r="7571" spans="3:19" x14ac:dyDescent="0.25">
      <c r="C7571" s="115"/>
      <c r="R7571" s="116"/>
      <c r="S7571" s="117"/>
    </row>
    <row r="7572" spans="3:19" x14ac:dyDescent="0.25">
      <c r="C7572" s="115"/>
      <c r="R7572" s="116"/>
      <c r="S7572" s="117"/>
    </row>
    <row r="7573" spans="3:19" x14ac:dyDescent="0.25">
      <c r="C7573" s="115"/>
      <c r="R7573" s="116"/>
      <c r="S7573" s="117"/>
    </row>
    <row r="7574" spans="3:19" x14ac:dyDescent="0.25">
      <c r="C7574" s="115"/>
      <c r="R7574" s="116"/>
      <c r="S7574" s="117"/>
    </row>
    <row r="7575" spans="3:19" x14ac:dyDescent="0.25">
      <c r="C7575" s="115"/>
      <c r="R7575" s="116"/>
      <c r="S7575" s="117"/>
    </row>
    <row r="7576" spans="3:19" x14ac:dyDescent="0.25">
      <c r="C7576" s="115"/>
      <c r="R7576" s="116"/>
      <c r="S7576" s="117"/>
    </row>
    <row r="7577" spans="3:19" x14ac:dyDescent="0.25">
      <c r="C7577" s="115"/>
      <c r="R7577" s="116"/>
      <c r="S7577" s="117"/>
    </row>
    <row r="7578" spans="3:19" x14ac:dyDescent="0.25">
      <c r="C7578" s="115"/>
      <c r="R7578" s="116"/>
      <c r="S7578" s="117"/>
    </row>
    <row r="7579" spans="3:19" x14ac:dyDescent="0.25">
      <c r="C7579" s="115"/>
      <c r="R7579" s="116"/>
      <c r="S7579" s="117"/>
    </row>
    <row r="7580" spans="3:19" x14ac:dyDescent="0.25">
      <c r="C7580" s="115"/>
      <c r="R7580" s="116"/>
      <c r="S7580" s="117"/>
    </row>
    <row r="7581" spans="3:19" x14ac:dyDescent="0.25">
      <c r="C7581" s="115"/>
      <c r="R7581" s="116"/>
      <c r="S7581" s="117"/>
    </row>
    <row r="7582" spans="3:19" x14ac:dyDescent="0.25">
      <c r="C7582" s="115"/>
      <c r="R7582" s="116"/>
      <c r="S7582" s="117"/>
    </row>
    <row r="7583" spans="3:19" x14ac:dyDescent="0.25">
      <c r="C7583" s="115"/>
      <c r="R7583" s="116"/>
      <c r="S7583" s="117"/>
    </row>
    <row r="7584" spans="3:19" x14ac:dyDescent="0.25">
      <c r="C7584" s="115"/>
      <c r="R7584" s="116"/>
      <c r="S7584" s="117"/>
    </row>
    <row r="7585" spans="3:19" x14ac:dyDescent="0.25">
      <c r="C7585" s="115"/>
      <c r="R7585" s="116"/>
      <c r="S7585" s="117"/>
    </row>
    <row r="7586" spans="3:19" x14ac:dyDescent="0.25">
      <c r="C7586" s="115"/>
      <c r="R7586" s="116"/>
      <c r="S7586" s="117"/>
    </row>
    <row r="7587" spans="3:19" x14ac:dyDescent="0.25">
      <c r="C7587" s="115"/>
      <c r="R7587" s="116"/>
      <c r="S7587" s="117"/>
    </row>
    <row r="7588" spans="3:19" x14ac:dyDescent="0.25">
      <c r="C7588" s="115"/>
      <c r="R7588" s="116"/>
      <c r="S7588" s="117"/>
    </row>
    <row r="7589" spans="3:19" x14ac:dyDescent="0.25">
      <c r="C7589" s="115"/>
      <c r="R7589" s="116"/>
      <c r="S7589" s="117"/>
    </row>
    <row r="7590" spans="3:19" x14ac:dyDescent="0.25">
      <c r="C7590" s="115"/>
      <c r="R7590" s="116"/>
      <c r="S7590" s="117"/>
    </row>
    <row r="7591" spans="3:19" x14ac:dyDescent="0.25">
      <c r="C7591" s="115"/>
      <c r="R7591" s="116"/>
      <c r="S7591" s="117"/>
    </row>
    <row r="7592" spans="3:19" x14ac:dyDescent="0.25">
      <c r="C7592" s="115"/>
      <c r="R7592" s="116"/>
      <c r="S7592" s="117"/>
    </row>
    <row r="7593" spans="3:19" x14ac:dyDescent="0.25">
      <c r="C7593" s="115"/>
      <c r="R7593" s="116"/>
      <c r="S7593" s="117"/>
    </row>
    <row r="7594" spans="3:19" x14ac:dyDescent="0.25">
      <c r="C7594" s="115"/>
      <c r="R7594" s="116"/>
      <c r="S7594" s="117"/>
    </row>
    <row r="7595" spans="3:19" x14ac:dyDescent="0.25">
      <c r="C7595" s="115"/>
      <c r="R7595" s="116"/>
      <c r="S7595" s="117"/>
    </row>
    <row r="7596" spans="3:19" x14ac:dyDescent="0.25">
      <c r="C7596" s="115"/>
      <c r="R7596" s="116"/>
      <c r="S7596" s="117"/>
    </row>
    <row r="7597" spans="3:19" x14ac:dyDescent="0.25">
      <c r="C7597" s="115"/>
      <c r="R7597" s="116"/>
      <c r="S7597" s="117"/>
    </row>
    <row r="7598" spans="3:19" x14ac:dyDescent="0.25">
      <c r="C7598" s="115"/>
      <c r="R7598" s="116"/>
      <c r="S7598" s="117"/>
    </row>
    <row r="7599" spans="3:19" x14ac:dyDescent="0.25">
      <c r="C7599" s="115"/>
      <c r="R7599" s="116"/>
      <c r="S7599" s="117"/>
    </row>
    <row r="7600" spans="3:19" x14ac:dyDescent="0.25">
      <c r="C7600" s="115"/>
      <c r="R7600" s="116"/>
      <c r="S7600" s="117"/>
    </row>
    <row r="7601" spans="3:19" x14ac:dyDescent="0.25">
      <c r="C7601" s="115"/>
      <c r="R7601" s="116"/>
      <c r="S7601" s="117"/>
    </row>
    <row r="7602" spans="3:19" x14ac:dyDescent="0.25">
      <c r="C7602" s="115"/>
      <c r="R7602" s="116"/>
      <c r="S7602" s="117"/>
    </row>
    <row r="7603" spans="3:19" x14ac:dyDescent="0.25">
      <c r="C7603" s="115"/>
      <c r="R7603" s="116"/>
      <c r="S7603" s="117"/>
    </row>
    <row r="7604" spans="3:19" x14ac:dyDescent="0.25">
      <c r="C7604" s="115"/>
      <c r="R7604" s="116"/>
      <c r="S7604" s="117"/>
    </row>
    <row r="7605" spans="3:19" x14ac:dyDescent="0.25">
      <c r="C7605" s="115"/>
      <c r="R7605" s="116"/>
      <c r="S7605" s="117"/>
    </row>
    <row r="7606" spans="3:19" x14ac:dyDescent="0.25">
      <c r="C7606" s="115"/>
      <c r="R7606" s="116"/>
      <c r="S7606" s="117"/>
    </row>
    <row r="7607" spans="3:19" x14ac:dyDescent="0.25">
      <c r="C7607" s="115"/>
      <c r="R7607" s="116"/>
      <c r="S7607" s="117"/>
    </row>
    <row r="7608" spans="3:19" x14ac:dyDescent="0.25">
      <c r="C7608" s="115"/>
      <c r="R7608" s="116"/>
      <c r="S7608" s="117"/>
    </row>
    <row r="7609" spans="3:19" x14ac:dyDescent="0.25">
      <c r="C7609" s="115"/>
      <c r="R7609" s="116"/>
      <c r="S7609" s="117"/>
    </row>
    <row r="7610" spans="3:19" x14ac:dyDescent="0.25">
      <c r="C7610" s="115"/>
      <c r="R7610" s="116"/>
      <c r="S7610" s="117"/>
    </row>
    <row r="7611" spans="3:19" x14ac:dyDescent="0.25">
      <c r="C7611" s="115"/>
      <c r="R7611" s="116"/>
      <c r="S7611" s="117"/>
    </row>
    <row r="7612" spans="3:19" x14ac:dyDescent="0.25">
      <c r="C7612" s="115"/>
      <c r="R7612" s="116"/>
      <c r="S7612" s="117"/>
    </row>
    <row r="7613" spans="3:19" x14ac:dyDescent="0.25">
      <c r="C7613" s="115"/>
      <c r="R7613" s="116"/>
      <c r="S7613" s="117"/>
    </row>
    <row r="7614" spans="3:19" x14ac:dyDescent="0.25">
      <c r="C7614" s="115"/>
      <c r="R7614" s="116"/>
      <c r="S7614" s="117"/>
    </row>
    <row r="7615" spans="3:19" x14ac:dyDescent="0.25">
      <c r="C7615" s="115"/>
      <c r="R7615" s="116"/>
      <c r="S7615" s="117"/>
    </row>
    <row r="7616" spans="3:19" x14ac:dyDescent="0.25">
      <c r="C7616" s="115"/>
      <c r="R7616" s="116"/>
      <c r="S7616" s="117"/>
    </row>
    <row r="7617" spans="3:19" x14ac:dyDescent="0.25">
      <c r="C7617" s="115"/>
      <c r="R7617" s="116"/>
      <c r="S7617" s="117"/>
    </row>
    <row r="7618" spans="3:19" x14ac:dyDescent="0.25">
      <c r="C7618" s="115"/>
      <c r="R7618" s="116"/>
      <c r="S7618" s="117"/>
    </row>
    <row r="7619" spans="3:19" x14ac:dyDescent="0.25">
      <c r="C7619" s="115"/>
      <c r="R7619" s="116"/>
      <c r="S7619" s="117"/>
    </row>
    <row r="7620" spans="3:19" x14ac:dyDescent="0.25">
      <c r="C7620" s="115"/>
      <c r="R7620" s="116"/>
      <c r="S7620" s="117"/>
    </row>
    <row r="7621" spans="3:19" x14ac:dyDescent="0.25">
      <c r="C7621" s="115"/>
      <c r="R7621" s="116"/>
      <c r="S7621" s="117"/>
    </row>
    <row r="7622" spans="3:19" x14ac:dyDescent="0.25">
      <c r="C7622" s="115"/>
      <c r="R7622" s="116"/>
      <c r="S7622" s="117"/>
    </row>
    <row r="7623" spans="3:19" x14ac:dyDescent="0.25">
      <c r="C7623" s="115"/>
      <c r="R7623" s="116"/>
      <c r="S7623" s="117"/>
    </row>
    <row r="7624" spans="3:19" x14ac:dyDescent="0.25">
      <c r="C7624" s="115"/>
      <c r="R7624" s="116"/>
      <c r="S7624" s="117"/>
    </row>
    <row r="7625" spans="3:19" x14ac:dyDescent="0.25">
      <c r="C7625" s="115"/>
      <c r="R7625" s="116"/>
      <c r="S7625" s="117"/>
    </row>
    <row r="7626" spans="3:19" x14ac:dyDescent="0.25">
      <c r="C7626" s="115"/>
      <c r="R7626" s="116"/>
      <c r="S7626" s="117"/>
    </row>
    <row r="7627" spans="3:19" x14ac:dyDescent="0.25">
      <c r="C7627" s="115"/>
      <c r="R7627" s="116"/>
      <c r="S7627" s="117"/>
    </row>
    <row r="7628" spans="3:19" x14ac:dyDescent="0.25">
      <c r="C7628" s="115"/>
      <c r="R7628" s="116"/>
      <c r="S7628" s="117"/>
    </row>
    <row r="7629" spans="3:19" x14ac:dyDescent="0.25">
      <c r="C7629" s="115"/>
      <c r="R7629" s="116"/>
      <c r="S7629" s="117"/>
    </row>
    <row r="7630" spans="3:19" x14ac:dyDescent="0.25">
      <c r="C7630" s="115"/>
      <c r="R7630" s="116"/>
      <c r="S7630" s="117"/>
    </row>
    <row r="7631" spans="3:19" x14ac:dyDescent="0.25">
      <c r="C7631" s="115"/>
      <c r="R7631" s="116"/>
      <c r="S7631" s="117"/>
    </row>
    <row r="7632" spans="3:19" x14ac:dyDescent="0.25">
      <c r="C7632" s="115"/>
      <c r="R7632" s="116"/>
      <c r="S7632" s="117"/>
    </row>
    <row r="7633" spans="3:19" x14ac:dyDescent="0.25">
      <c r="C7633" s="115"/>
      <c r="R7633" s="116"/>
      <c r="S7633" s="117"/>
    </row>
    <row r="7634" spans="3:19" x14ac:dyDescent="0.25">
      <c r="C7634" s="115"/>
      <c r="R7634" s="116"/>
      <c r="S7634" s="117"/>
    </row>
    <row r="7635" spans="3:19" x14ac:dyDescent="0.25">
      <c r="C7635" s="115"/>
      <c r="R7635" s="116"/>
      <c r="S7635" s="117"/>
    </row>
    <row r="7636" spans="3:19" x14ac:dyDescent="0.25">
      <c r="C7636" s="115"/>
      <c r="R7636" s="116"/>
      <c r="S7636" s="117"/>
    </row>
    <row r="7637" spans="3:19" x14ac:dyDescent="0.25">
      <c r="C7637" s="115"/>
      <c r="R7637" s="116"/>
      <c r="S7637" s="117"/>
    </row>
    <row r="7638" spans="3:19" x14ac:dyDescent="0.25">
      <c r="C7638" s="115"/>
      <c r="R7638" s="116"/>
      <c r="S7638" s="117"/>
    </row>
    <row r="7639" spans="3:19" x14ac:dyDescent="0.25">
      <c r="C7639" s="115"/>
      <c r="R7639" s="116"/>
      <c r="S7639" s="117"/>
    </row>
    <row r="7640" spans="3:19" x14ac:dyDescent="0.25">
      <c r="C7640" s="115"/>
      <c r="R7640" s="116"/>
      <c r="S7640" s="117"/>
    </row>
    <row r="7641" spans="3:19" x14ac:dyDescent="0.25">
      <c r="C7641" s="115"/>
      <c r="R7641" s="116"/>
      <c r="S7641" s="117"/>
    </row>
    <row r="7642" spans="3:19" x14ac:dyDescent="0.25">
      <c r="C7642" s="115"/>
      <c r="R7642" s="116"/>
      <c r="S7642" s="117"/>
    </row>
    <row r="7643" spans="3:19" x14ac:dyDescent="0.25">
      <c r="C7643" s="115"/>
      <c r="R7643" s="116"/>
      <c r="S7643" s="117"/>
    </row>
    <row r="7644" spans="3:19" x14ac:dyDescent="0.25">
      <c r="C7644" s="115"/>
      <c r="R7644" s="116"/>
      <c r="S7644" s="117"/>
    </row>
    <row r="7645" spans="3:19" x14ac:dyDescent="0.25">
      <c r="C7645" s="115"/>
      <c r="R7645" s="116"/>
      <c r="S7645" s="117"/>
    </row>
    <row r="7646" spans="3:19" x14ac:dyDescent="0.25">
      <c r="C7646" s="115"/>
      <c r="R7646" s="116"/>
      <c r="S7646" s="117"/>
    </row>
    <row r="7647" spans="3:19" x14ac:dyDescent="0.25">
      <c r="C7647" s="115"/>
      <c r="R7647" s="116"/>
      <c r="S7647" s="117"/>
    </row>
    <row r="7648" spans="3:19" x14ac:dyDescent="0.25">
      <c r="C7648" s="115"/>
      <c r="R7648" s="116"/>
      <c r="S7648" s="117"/>
    </row>
    <row r="7649" spans="3:19" x14ac:dyDescent="0.25">
      <c r="C7649" s="115"/>
      <c r="R7649" s="116"/>
      <c r="S7649" s="117"/>
    </row>
    <row r="7650" spans="3:19" x14ac:dyDescent="0.25">
      <c r="C7650" s="115"/>
      <c r="R7650" s="116"/>
      <c r="S7650" s="117"/>
    </row>
    <row r="7651" spans="3:19" x14ac:dyDescent="0.25">
      <c r="C7651" s="115"/>
      <c r="R7651" s="116"/>
      <c r="S7651" s="117"/>
    </row>
    <row r="7652" spans="3:19" x14ac:dyDescent="0.25">
      <c r="C7652" s="115"/>
      <c r="R7652" s="116"/>
      <c r="S7652" s="117"/>
    </row>
    <row r="7653" spans="3:19" x14ac:dyDescent="0.25">
      <c r="C7653" s="115"/>
      <c r="R7653" s="116"/>
      <c r="S7653" s="117"/>
    </row>
    <row r="7654" spans="3:19" x14ac:dyDescent="0.25">
      <c r="C7654" s="115"/>
      <c r="R7654" s="116"/>
      <c r="S7654" s="117"/>
    </row>
    <row r="7655" spans="3:19" x14ac:dyDescent="0.25">
      <c r="C7655" s="115"/>
      <c r="R7655" s="116"/>
      <c r="S7655" s="117"/>
    </row>
    <row r="7656" spans="3:19" x14ac:dyDescent="0.25">
      <c r="C7656" s="115"/>
      <c r="R7656" s="116"/>
      <c r="S7656" s="117"/>
    </row>
    <row r="7657" spans="3:19" x14ac:dyDescent="0.25">
      <c r="C7657" s="115"/>
      <c r="R7657" s="116"/>
      <c r="S7657" s="117"/>
    </row>
    <row r="7658" spans="3:19" x14ac:dyDescent="0.25">
      <c r="C7658" s="115"/>
      <c r="R7658" s="116"/>
      <c r="S7658" s="117"/>
    </row>
    <row r="7659" spans="3:19" x14ac:dyDescent="0.25">
      <c r="C7659" s="115"/>
      <c r="R7659" s="116"/>
      <c r="S7659" s="117"/>
    </row>
    <row r="7660" spans="3:19" x14ac:dyDescent="0.25">
      <c r="C7660" s="115"/>
      <c r="R7660" s="116"/>
      <c r="S7660" s="117"/>
    </row>
    <row r="7661" spans="3:19" x14ac:dyDescent="0.25">
      <c r="C7661" s="115"/>
      <c r="R7661" s="116"/>
      <c r="S7661" s="117"/>
    </row>
    <row r="7662" spans="3:19" x14ac:dyDescent="0.25">
      <c r="C7662" s="115"/>
      <c r="R7662" s="116"/>
      <c r="S7662" s="117"/>
    </row>
    <row r="7663" spans="3:19" x14ac:dyDescent="0.25">
      <c r="C7663" s="115"/>
      <c r="R7663" s="116"/>
      <c r="S7663" s="117"/>
    </row>
    <row r="7664" spans="3:19" x14ac:dyDescent="0.25">
      <c r="C7664" s="115"/>
      <c r="R7664" s="116"/>
      <c r="S7664" s="117"/>
    </row>
    <row r="7665" spans="3:19" x14ac:dyDescent="0.25">
      <c r="C7665" s="115"/>
      <c r="R7665" s="116"/>
      <c r="S7665" s="117"/>
    </row>
    <row r="7666" spans="3:19" x14ac:dyDescent="0.25">
      <c r="C7666" s="115"/>
      <c r="R7666" s="116"/>
      <c r="S7666" s="117"/>
    </row>
    <row r="7667" spans="3:19" x14ac:dyDescent="0.25">
      <c r="C7667" s="115"/>
      <c r="R7667" s="116"/>
      <c r="S7667" s="117"/>
    </row>
    <row r="7668" spans="3:19" x14ac:dyDescent="0.25">
      <c r="C7668" s="115"/>
      <c r="R7668" s="116"/>
      <c r="S7668" s="117"/>
    </row>
    <row r="7669" spans="3:19" x14ac:dyDescent="0.25">
      <c r="C7669" s="115"/>
      <c r="R7669" s="116"/>
      <c r="S7669" s="117"/>
    </row>
    <row r="7670" spans="3:19" x14ac:dyDescent="0.25">
      <c r="C7670" s="115"/>
      <c r="R7670" s="116"/>
      <c r="S7670" s="117"/>
    </row>
    <row r="7671" spans="3:19" x14ac:dyDescent="0.25">
      <c r="C7671" s="115"/>
      <c r="R7671" s="116"/>
      <c r="S7671" s="117"/>
    </row>
    <row r="7672" spans="3:19" x14ac:dyDescent="0.25">
      <c r="C7672" s="115"/>
      <c r="R7672" s="116"/>
      <c r="S7672" s="117"/>
    </row>
    <row r="7673" spans="3:19" x14ac:dyDescent="0.25">
      <c r="C7673" s="115"/>
      <c r="R7673" s="116"/>
      <c r="S7673" s="117"/>
    </row>
    <row r="7674" spans="3:19" x14ac:dyDescent="0.25">
      <c r="C7674" s="115"/>
      <c r="R7674" s="116"/>
      <c r="S7674" s="117"/>
    </row>
    <row r="7675" spans="3:19" x14ac:dyDescent="0.25">
      <c r="C7675" s="115"/>
      <c r="R7675" s="116"/>
      <c r="S7675" s="117"/>
    </row>
    <row r="7676" spans="3:19" x14ac:dyDescent="0.25">
      <c r="C7676" s="115"/>
      <c r="R7676" s="116"/>
      <c r="S7676" s="117"/>
    </row>
    <row r="7677" spans="3:19" x14ac:dyDescent="0.25">
      <c r="C7677" s="115"/>
      <c r="R7677" s="116"/>
      <c r="S7677" s="117"/>
    </row>
    <row r="7678" spans="3:19" x14ac:dyDescent="0.25">
      <c r="C7678" s="115"/>
      <c r="R7678" s="116"/>
      <c r="S7678" s="117"/>
    </row>
    <row r="7679" spans="3:19" x14ac:dyDescent="0.25">
      <c r="C7679" s="115"/>
      <c r="R7679" s="116"/>
      <c r="S7679" s="117"/>
    </row>
    <row r="7680" spans="3:19" x14ac:dyDescent="0.25">
      <c r="C7680" s="115"/>
      <c r="R7680" s="116"/>
      <c r="S7680" s="117"/>
    </row>
    <row r="7681" spans="3:19" x14ac:dyDescent="0.25">
      <c r="C7681" s="115"/>
      <c r="R7681" s="116"/>
      <c r="S7681" s="117"/>
    </row>
    <row r="7682" spans="3:19" x14ac:dyDescent="0.25">
      <c r="C7682" s="115"/>
      <c r="R7682" s="116"/>
      <c r="S7682" s="117"/>
    </row>
    <row r="7683" spans="3:19" x14ac:dyDescent="0.25">
      <c r="C7683" s="115"/>
      <c r="R7683" s="116"/>
      <c r="S7683" s="117"/>
    </row>
    <row r="7684" spans="3:19" x14ac:dyDescent="0.25">
      <c r="C7684" s="115"/>
      <c r="R7684" s="116"/>
      <c r="S7684" s="117"/>
    </row>
    <row r="7685" spans="3:19" x14ac:dyDescent="0.25">
      <c r="C7685" s="115"/>
      <c r="R7685" s="116"/>
      <c r="S7685" s="117"/>
    </row>
    <row r="7686" spans="3:19" x14ac:dyDescent="0.25">
      <c r="C7686" s="115"/>
      <c r="R7686" s="116"/>
      <c r="S7686" s="117"/>
    </row>
    <row r="7687" spans="3:19" x14ac:dyDescent="0.25">
      <c r="C7687" s="115"/>
      <c r="R7687" s="116"/>
      <c r="S7687" s="117"/>
    </row>
    <row r="7688" spans="3:19" x14ac:dyDescent="0.25">
      <c r="C7688" s="115"/>
      <c r="R7688" s="116"/>
      <c r="S7688" s="117"/>
    </row>
    <row r="7689" spans="3:19" x14ac:dyDescent="0.25">
      <c r="C7689" s="115"/>
      <c r="R7689" s="116"/>
      <c r="S7689" s="117"/>
    </row>
    <row r="7690" spans="3:19" x14ac:dyDescent="0.25">
      <c r="C7690" s="115"/>
      <c r="R7690" s="116"/>
      <c r="S7690" s="117"/>
    </row>
    <row r="7691" spans="3:19" x14ac:dyDescent="0.25">
      <c r="C7691" s="115"/>
      <c r="R7691" s="116"/>
      <c r="S7691" s="117"/>
    </row>
    <row r="7692" spans="3:19" x14ac:dyDescent="0.25">
      <c r="C7692" s="115"/>
      <c r="R7692" s="116"/>
      <c r="S7692" s="117"/>
    </row>
    <row r="7693" spans="3:19" x14ac:dyDescent="0.25">
      <c r="C7693" s="115"/>
      <c r="R7693" s="116"/>
      <c r="S7693" s="117"/>
    </row>
    <row r="7694" spans="3:19" x14ac:dyDescent="0.25">
      <c r="C7694" s="115"/>
      <c r="R7694" s="116"/>
      <c r="S7694" s="117"/>
    </row>
    <row r="7695" spans="3:19" x14ac:dyDescent="0.25">
      <c r="C7695" s="115"/>
      <c r="R7695" s="116"/>
      <c r="S7695" s="117"/>
    </row>
    <row r="7696" spans="3:19" x14ac:dyDescent="0.25">
      <c r="C7696" s="115"/>
      <c r="R7696" s="116"/>
      <c r="S7696" s="117"/>
    </row>
    <row r="7697" spans="3:19" x14ac:dyDescent="0.25">
      <c r="C7697" s="115"/>
      <c r="R7697" s="116"/>
      <c r="S7697" s="117"/>
    </row>
    <row r="7698" spans="3:19" x14ac:dyDescent="0.25">
      <c r="C7698" s="115"/>
      <c r="R7698" s="116"/>
      <c r="S7698" s="117"/>
    </row>
    <row r="7699" spans="3:19" x14ac:dyDescent="0.25">
      <c r="C7699" s="115"/>
      <c r="R7699" s="116"/>
      <c r="S7699" s="117"/>
    </row>
    <row r="7700" spans="3:19" x14ac:dyDescent="0.25">
      <c r="C7700" s="115"/>
      <c r="R7700" s="116"/>
      <c r="S7700" s="117"/>
    </row>
    <row r="7701" spans="3:19" x14ac:dyDescent="0.25">
      <c r="C7701" s="115"/>
      <c r="R7701" s="116"/>
      <c r="S7701" s="117"/>
    </row>
    <row r="7702" spans="3:19" x14ac:dyDescent="0.25">
      <c r="C7702" s="115"/>
      <c r="R7702" s="116"/>
      <c r="S7702" s="117"/>
    </row>
    <row r="7703" spans="3:19" x14ac:dyDescent="0.25">
      <c r="C7703" s="115"/>
      <c r="R7703" s="116"/>
      <c r="S7703" s="117"/>
    </row>
    <row r="7704" spans="3:19" x14ac:dyDescent="0.25">
      <c r="C7704" s="115"/>
      <c r="R7704" s="116"/>
      <c r="S7704" s="117"/>
    </row>
    <row r="7705" spans="3:19" x14ac:dyDescent="0.25">
      <c r="C7705" s="115"/>
      <c r="R7705" s="116"/>
      <c r="S7705" s="117"/>
    </row>
    <row r="7706" spans="3:19" x14ac:dyDescent="0.25">
      <c r="C7706" s="115"/>
      <c r="R7706" s="116"/>
      <c r="S7706" s="117"/>
    </row>
    <row r="7707" spans="3:19" x14ac:dyDescent="0.25">
      <c r="C7707" s="115"/>
      <c r="R7707" s="116"/>
      <c r="S7707" s="117"/>
    </row>
    <row r="7708" spans="3:19" x14ac:dyDescent="0.25">
      <c r="C7708" s="115"/>
      <c r="R7708" s="116"/>
      <c r="S7708" s="117"/>
    </row>
    <row r="7709" spans="3:19" x14ac:dyDescent="0.25">
      <c r="C7709" s="115"/>
      <c r="R7709" s="116"/>
      <c r="S7709" s="117"/>
    </row>
    <row r="7710" spans="3:19" x14ac:dyDescent="0.25">
      <c r="C7710" s="115"/>
      <c r="R7710" s="116"/>
      <c r="S7710" s="117"/>
    </row>
    <row r="7711" spans="3:19" x14ac:dyDescent="0.25">
      <c r="C7711" s="115"/>
      <c r="R7711" s="116"/>
      <c r="S7711" s="117"/>
    </row>
    <row r="7712" spans="3:19" x14ac:dyDescent="0.25">
      <c r="C7712" s="115"/>
      <c r="R7712" s="116"/>
      <c r="S7712" s="117"/>
    </row>
    <row r="7713" spans="3:19" x14ac:dyDescent="0.25">
      <c r="C7713" s="115"/>
      <c r="R7713" s="116"/>
      <c r="S7713" s="117"/>
    </row>
    <row r="7714" spans="3:19" x14ac:dyDescent="0.25">
      <c r="C7714" s="115"/>
      <c r="R7714" s="116"/>
      <c r="S7714" s="117"/>
    </row>
    <row r="7715" spans="3:19" x14ac:dyDescent="0.25">
      <c r="C7715" s="115"/>
      <c r="R7715" s="116"/>
      <c r="S7715" s="117"/>
    </row>
    <row r="7716" spans="3:19" x14ac:dyDescent="0.25">
      <c r="C7716" s="115"/>
      <c r="R7716" s="116"/>
      <c r="S7716" s="117"/>
    </row>
    <row r="7717" spans="3:19" x14ac:dyDescent="0.25">
      <c r="C7717" s="115"/>
      <c r="R7717" s="116"/>
      <c r="S7717" s="117"/>
    </row>
    <row r="7718" spans="3:19" x14ac:dyDescent="0.25">
      <c r="C7718" s="115"/>
      <c r="R7718" s="116"/>
      <c r="S7718" s="117"/>
    </row>
    <row r="7719" spans="3:19" x14ac:dyDescent="0.25">
      <c r="C7719" s="115"/>
      <c r="R7719" s="116"/>
      <c r="S7719" s="117"/>
    </row>
    <row r="7720" spans="3:19" x14ac:dyDescent="0.25">
      <c r="C7720" s="115"/>
      <c r="R7720" s="116"/>
      <c r="S7720" s="117"/>
    </row>
    <row r="7721" spans="3:19" x14ac:dyDescent="0.25">
      <c r="C7721" s="115"/>
      <c r="R7721" s="116"/>
      <c r="S7721" s="117"/>
    </row>
    <row r="7722" spans="3:19" x14ac:dyDescent="0.25">
      <c r="C7722" s="115"/>
      <c r="R7722" s="116"/>
      <c r="S7722" s="117"/>
    </row>
    <row r="7723" spans="3:19" x14ac:dyDescent="0.25">
      <c r="C7723" s="115"/>
      <c r="R7723" s="116"/>
      <c r="S7723" s="117"/>
    </row>
    <row r="7724" spans="3:19" x14ac:dyDescent="0.25">
      <c r="C7724" s="115"/>
      <c r="R7724" s="116"/>
      <c r="S7724" s="117"/>
    </row>
    <row r="7725" spans="3:19" x14ac:dyDescent="0.25">
      <c r="C7725" s="115"/>
      <c r="R7725" s="116"/>
      <c r="S7725" s="117"/>
    </row>
    <row r="7726" spans="3:19" x14ac:dyDescent="0.25">
      <c r="C7726" s="115"/>
      <c r="R7726" s="116"/>
      <c r="S7726" s="117"/>
    </row>
    <row r="7727" spans="3:19" x14ac:dyDescent="0.25">
      <c r="C7727" s="115"/>
      <c r="R7727" s="116"/>
      <c r="S7727" s="117"/>
    </row>
    <row r="7728" spans="3:19" x14ac:dyDescent="0.25">
      <c r="C7728" s="115"/>
      <c r="R7728" s="116"/>
      <c r="S7728" s="117"/>
    </row>
    <row r="7729" spans="3:19" x14ac:dyDescent="0.25">
      <c r="C7729" s="115"/>
      <c r="R7729" s="116"/>
      <c r="S7729" s="117"/>
    </row>
    <row r="7730" spans="3:19" x14ac:dyDescent="0.25">
      <c r="C7730" s="115"/>
      <c r="R7730" s="116"/>
      <c r="S7730" s="117"/>
    </row>
    <row r="7731" spans="3:19" x14ac:dyDescent="0.25">
      <c r="C7731" s="115"/>
      <c r="R7731" s="116"/>
      <c r="S7731" s="117"/>
    </row>
    <row r="7732" spans="3:19" x14ac:dyDescent="0.25">
      <c r="C7732" s="115"/>
      <c r="R7732" s="116"/>
      <c r="S7732" s="117"/>
    </row>
    <row r="7733" spans="3:19" x14ac:dyDescent="0.25">
      <c r="C7733" s="115"/>
      <c r="R7733" s="116"/>
      <c r="S7733" s="117"/>
    </row>
    <row r="7734" spans="3:19" x14ac:dyDescent="0.25">
      <c r="C7734" s="115"/>
      <c r="R7734" s="116"/>
      <c r="S7734" s="117"/>
    </row>
    <row r="7735" spans="3:19" x14ac:dyDescent="0.25">
      <c r="C7735" s="115"/>
      <c r="R7735" s="116"/>
      <c r="S7735" s="117"/>
    </row>
    <row r="7736" spans="3:19" x14ac:dyDescent="0.25">
      <c r="C7736" s="115"/>
      <c r="R7736" s="116"/>
      <c r="S7736" s="117"/>
    </row>
    <row r="7737" spans="3:19" x14ac:dyDescent="0.25">
      <c r="C7737" s="115"/>
      <c r="R7737" s="116"/>
      <c r="S7737" s="117"/>
    </row>
    <row r="7738" spans="3:19" x14ac:dyDescent="0.25">
      <c r="C7738" s="115"/>
      <c r="R7738" s="116"/>
      <c r="S7738" s="117"/>
    </row>
    <row r="7739" spans="3:19" x14ac:dyDescent="0.25">
      <c r="C7739" s="115"/>
      <c r="R7739" s="116"/>
      <c r="S7739" s="117"/>
    </row>
    <row r="7740" spans="3:19" x14ac:dyDescent="0.25">
      <c r="C7740" s="115"/>
      <c r="R7740" s="116"/>
      <c r="S7740" s="117"/>
    </row>
    <row r="7741" spans="3:19" x14ac:dyDescent="0.25">
      <c r="C7741" s="115"/>
      <c r="R7741" s="116"/>
      <c r="S7741" s="117"/>
    </row>
    <row r="7742" spans="3:19" x14ac:dyDescent="0.25">
      <c r="C7742" s="115"/>
      <c r="R7742" s="116"/>
      <c r="S7742" s="117"/>
    </row>
    <row r="7743" spans="3:19" x14ac:dyDescent="0.25">
      <c r="C7743" s="115"/>
      <c r="R7743" s="116"/>
      <c r="S7743" s="117"/>
    </row>
    <row r="7744" spans="3:19" x14ac:dyDescent="0.25">
      <c r="C7744" s="115"/>
      <c r="R7744" s="116"/>
      <c r="S7744" s="117"/>
    </row>
    <row r="7745" spans="3:19" x14ac:dyDescent="0.25">
      <c r="C7745" s="115"/>
      <c r="R7745" s="116"/>
      <c r="S7745" s="117"/>
    </row>
    <row r="7746" spans="3:19" x14ac:dyDescent="0.25">
      <c r="C7746" s="115"/>
      <c r="R7746" s="116"/>
      <c r="S7746" s="117"/>
    </row>
    <row r="7747" spans="3:19" x14ac:dyDescent="0.25">
      <c r="C7747" s="115"/>
      <c r="R7747" s="116"/>
      <c r="S7747" s="117"/>
    </row>
    <row r="7748" spans="3:19" x14ac:dyDescent="0.25">
      <c r="C7748" s="115"/>
      <c r="R7748" s="116"/>
      <c r="S7748" s="117"/>
    </row>
    <row r="7749" spans="3:19" x14ac:dyDescent="0.25">
      <c r="C7749" s="115"/>
      <c r="R7749" s="116"/>
      <c r="S7749" s="117"/>
    </row>
    <row r="7750" spans="3:19" x14ac:dyDescent="0.25">
      <c r="C7750" s="115"/>
      <c r="R7750" s="116"/>
      <c r="S7750" s="117"/>
    </row>
    <row r="7751" spans="3:19" x14ac:dyDescent="0.25">
      <c r="C7751" s="115"/>
      <c r="R7751" s="116"/>
      <c r="S7751" s="117"/>
    </row>
    <row r="7752" spans="3:19" x14ac:dyDescent="0.25">
      <c r="C7752" s="115"/>
      <c r="R7752" s="116"/>
      <c r="S7752" s="117"/>
    </row>
    <row r="7753" spans="3:19" x14ac:dyDescent="0.25">
      <c r="C7753" s="115"/>
      <c r="R7753" s="116"/>
      <c r="S7753" s="117"/>
    </row>
    <row r="7754" spans="3:19" x14ac:dyDescent="0.25">
      <c r="C7754" s="115"/>
      <c r="R7754" s="116"/>
      <c r="S7754" s="117"/>
    </row>
    <row r="7755" spans="3:19" x14ac:dyDescent="0.25">
      <c r="C7755" s="115"/>
      <c r="R7755" s="116"/>
      <c r="S7755" s="117"/>
    </row>
    <row r="7756" spans="3:19" x14ac:dyDescent="0.25">
      <c r="C7756" s="115"/>
      <c r="R7756" s="116"/>
      <c r="S7756" s="117"/>
    </row>
    <row r="7757" spans="3:19" x14ac:dyDescent="0.25">
      <c r="C7757" s="115"/>
      <c r="R7757" s="116"/>
      <c r="S7757" s="117"/>
    </row>
    <row r="7758" spans="3:19" x14ac:dyDescent="0.25">
      <c r="C7758" s="115"/>
      <c r="R7758" s="116"/>
      <c r="S7758" s="117"/>
    </row>
    <row r="7759" spans="3:19" x14ac:dyDescent="0.25">
      <c r="C7759" s="115"/>
      <c r="R7759" s="116"/>
      <c r="S7759" s="117"/>
    </row>
    <row r="7760" spans="3:19" x14ac:dyDescent="0.25">
      <c r="C7760" s="115"/>
      <c r="R7760" s="116"/>
      <c r="S7760" s="117"/>
    </row>
    <row r="7761" spans="3:19" x14ac:dyDescent="0.25">
      <c r="C7761" s="115"/>
      <c r="R7761" s="116"/>
      <c r="S7761" s="117"/>
    </row>
    <row r="7762" spans="3:19" x14ac:dyDescent="0.25">
      <c r="C7762" s="115"/>
      <c r="R7762" s="116"/>
      <c r="S7762" s="117"/>
    </row>
    <row r="7763" spans="3:19" x14ac:dyDescent="0.25">
      <c r="C7763" s="115"/>
      <c r="R7763" s="116"/>
      <c r="S7763" s="117"/>
    </row>
    <row r="7764" spans="3:19" x14ac:dyDescent="0.25">
      <c r="C7764" s="115"/>
      <c r="R7764" s="116"/>
      <c r="S7764" s="117"/>
    </row>
    <row r="7765" spans="3:19" x14ac:dyDescent="0.25">
      <c r="C7765" s="115"/>
      <c r="R7765" s="116"/>
      <c r="S7765" s="117"/>
    </row>
    <row r="7766" spans="3:19" x14ac:dyDescent="0.25">
      <c r="C7766" s="115"/>
      <c r="R7766" s="116"/>
      <c r="S7766" s="117"/>
    </row>
    <row r="7767" spans="3:19" x14ac:dyDescent="0.25">
      <c r="C7767" s="115"/>
      <c r="R7767" s="116"/>
      <c r="S7767" s="117"/>
    </row>
    <row r="7768" spans="3:19" x14ac:dyDescent="0.25">
      <c r="C7768" s="115"/>
      <c r="R7768" s="116"/>
      <c r="S7768" s="117"/>
    </row>
    <row r="7769" spans="3:19" x14ac:dyDescent="0.25">
      <c r="C7769" s="115"/>
      <c r="R7769" s="116"/>
      <c r="S7769" s="117"/>
    </row>
    <row r="7770" spans="3:19" x14ac:dyDescent="0.25">
      <c r="C7770" s="115"/>
      <c r="R7770" s="116"/>
      <c r="S7770" s="117"/>
    </row>
    <row r="7771" spans="3:19" x14ac:dyDescent="0.25">
      <c r="C7771" s="115"/>
      <c r="R7771" s="116"/>
      <c r="S7771" s="117"/>
    </row>
    <row r="7772" spans="3:19" x14ac:dyDescent="0.25">
      <c r="C7772" s="115"/>
      <c r="R7772" s="116"/>
      <c r="S7772" s="117"/>
    </row>
    <row r="7773" spans="3:19" x14ac:dyDescent="0.25">
      <c r="C7773" s="115"/>
      <c r="R7773" s="116"/>
      <c r="S7773" s="117"/>
    </row>
    <row r="7774" spans="3:19" x14ac:dyDescent="0.25">
      <c r="C7774" s="115"/>
      <c r="R7774" s="116"/>
      <c r="S7774" s="117"/>
    </row>
    <row r="7775" spans="3:19" x14ac:dyDescent="0.25">
      <c r="C7775" s="115"/>
      <c r="R7775" s="116"/>
      <c r="S7775" s="117"/>
    </row>
    <row r="7776" spans="3:19" x14ac:dyDescent="0.25">
      <c r="C7776" s="115"/>
      <c r="R7776" s="116"/>
      <c r="S7776" s="117"/>
    </row>
    <row r="7777" spans="3:19" x14ac:dyDescent="0.25">
      <c r="C7777" s="115"/>
      <c r="R7777" s="116"/>
      <c r="S7777" s="117"/>
    </row>
    <row r="7778" spans="3:19" x14ac:dyDescent="0.25">
      <c r="C7778" s="115"/>
      <c r="R7778" s="116"/>
      <c r="S7778" s="117"/>
    </row>
    <row r="7779" spans="3:19" x14ac:dyDescent="0.25">
      <c r="C7779" s="115"/>
      <c r="R7779" s="116"/>
      <c r="S7779" s="117"/>
    </row>
    <row r="7780" spans="3:19" x14ac:dyDescent="0.25">
      <c r="C7780" s="115"/>
      <c r="R7780" s="116"/>
      <c r="S7780" s="117"/>
    </row>
    <row r="7781" spans="3:19" x14ac:dyDescent="0.25">
      <c r="C7781" s="115"/>
      <c r="R7781" s="116"/>
      <c r="S7781" s="117"/>
    </row>
    <row r="7782" spans="3:19" x14ac:dyDescent="0.25">
      <c r="C7782" s="115"/>
      <c r="R7782" s="116"/>
      <c r="S7782" s="117"/>
    </row>
    <row r="7783" spans="3:19" x14ac:dyDescent="0.25">
      <c r="C7783" s="115"/>
      <c r="R7783" s="116"/>
      <c r="S7783" s="117"/>
    </row>
    <row r="7784" spans="3:19" x14ac:dyDescent="0.25">
      <c r="C7784" s="115"/>
      <c r="R7784" s="116"/>
      <c r="S7784" s="117"/>
    </row>
    <row r="7785" spans="3:19" x14ac:dyDescent="0.25">
      <c r="C7785" s="115"/>
      <c r="R7785" s="116"/>
      <c r="S7785" s="117"/>
    </row>
    <row r="7786" spans="3:19" x14ac:dyDescent="0.25">
      <c r="C7786" s="115"/>
      <c r="R7786" s="116"/>
      <c r="S7786" s="117"/>
    </row>
    <row r="7787" spans="3:19" x14ac:dyDescent="0.25">
      <c r="C7787" s="115"/>
      <c r="R7787" s="116"/>
      <c r="S7787" s="117"/>
    </row>
    <row r="7788" spans="3:19" x14ac:dyDescent="0.25">
      <c r="C7788" s="115"/>
      <c r="R7788" s="116"/>
      <c r="S7788" s="117"/>
    </row>
    <row r="7789" spans="3:19" x14ac:dyDescent="0.25">
      <c r="C7789" s="115"/>
      <c r="R7789" s="116"/>
      <c r="S7789" s="117"/>
    </row>
    <row r="7790" spans="3:19" x14ac:dyDescent="0.25">
      <c r="C7790" s="115"/>
      <c r="R7790" s="116"/>
      <c r="S7790" s="117"/>
    </row>
    <row r="7791" spans="3:19" x14ac:dyDescent="0.25">
      <c r="C7791" s="115"/>
      <c r="R7791" s="116"/>
      <c r="S7791" s="117"/>
    </row>
    <row r="7792" spans="3:19" x14ac:dyDescent="0.25">
      <c r="C7792" s="115"/>
      <c r="R7792" s="116"/>
      <c r="S7792" s="117"/>
    </row>
    <row r="7793" spans="3:19" x14ac:dyDescent="0.25">
      <c r="C7793" s="115"/>
      <c r="R7793" s="116"/>
      <c r="S7793" s="117"/>
    </row>
    <row r="7794" spans="3:19" x14ac:dyDescent="0.25">
      <c r="C7794" s="115"/>
      <c r="R7794" s="116"/>
      <c r="S7794" s="117"/>
    </row>
    <row r="7795" spans="3:19" x14ac:dyDescent="0.25">
      <c r="C7795" s="115"/>
      <c r="R7795" s="116"/>
      <c r="S7795" s="117"/>
    </row>
    <row r="7796" spans="3:19" x14ac:dyDescent="0.25">
      <c r="C7796" s="115"/>
      <c r="R7796" s="116"/>
      <c r="S7796" s="117"/>
    </row>
    <row r="7797" spans="3:19" x14ac:dyDescent="0.25">
      <c r="C7797" s="115"/>
      <c r="R7797" s="116"/>
      <c r="S7797" s="117"/>
    </row>
    <row r="7798" spans="3:19" x14ac:dyDescent="0.25">
      <c r="C7798" s="115"/>
      <c r="R7798" s="116"/>
      <c r="S7798" s="117"/>
    </row>
    <row r="7799" spans="3:19" x14ac:dyDescent="0.25">
      <c r="C7799" s="115"/>
      <c r="R7799" s="116"/>
      <c r="S7799" s="117"/>
    </row>
    <row r="7800" spans="3:19" x14ac:dyDescent="0.25">
      <c r="C7800" s="115"/>
      <c r="R7800" s="116"/>
      <c r="S7800" s="117"/>
    </row>
    <row r="7801" spans="3:19" x14ac:dyDescent="0.25">
      <c r="C7801" s="115"/>
      <c r="R7801" s="116"/>
      <c r="S7801" s="117"/>
    </row>
    <row r="7802" spans="3:19" x14ac:dyDescent="0.25">
      <c r="C7802" s="115"/>
      <c r="R7802" s="116"/>
      <c r="S7802" s="117"/>
    </row>
    <row r="7803" spans="3:19" x14ac:dyDescent="0.25">
      <c r="C7803" s="115"/>
      <c r="R7803" s="116"/>
      <c r="S7803" s="117"/>
    </row>
    <row r="7804" spans="3:19" x14ac:dyDescent="0.25">
      <c r="C7804" s="115"/>
      <c r="R7804" s="116"/>
      <c r="S7804" s="117"/>
    </row>
    <row r="7805" spans="3:19" x14ac:dyDescent="0.25">
      <c r="C7805" s="115"/>
      <c r="R7805" s="116"/>
      <c r="S7805" s="117"/>
    </row>
    <row r="7806" spans="3:19" x14ac:dyDescent="0.25">
      <c r="C7806" s="115"/>
      <c r="R7806" s="116"/>
      <c r="S7806" s="117"/>
    </row>
    <row r="7807" spans="3:19" x14ac:dyDescent="0.25">
      <c r="C7807" s="115"/>
      <c r="R7807" s="116"/>
      <c r="S7807" s="117"/>
    </row>
    <row r="7808" spans="3:19" x14ac:dyDescent="0.25">
      <c r="C7808" s="115"/>
      <c r="R7808" s="116"/>
      <c r="S7808" s="117"/>
    </row>
    <row r="7809" spans="3:19" x14ac:dyDescent="0.25">
      <c r="C7809" s="115"/>
      <c r="R7809" s="116"/>
      <c r="S7809" s="117"/>
    </row>
    <row r="7810" spans="3:19" x14ac:dyDescent="0.25">
      <c r="C7810" s="115"/>
      <c r="R7810" s="116"/>
      <c r="S7810" s="117"/>
    </row>
    <row r="7811" spans="3:19" x14ac:dyDescent="0.25">
      <c r="C7811" s="115"/>
      <c r="R7811" s="116"/>
      <c r="S7811" s="117"/>
    </row>
    <row r="7812" spans="3:19" x14ac:dyDescent="0.25">
      <c r="C7812" s="115"/>
      <c r="R7812" s="116"/>
      <c r="S7812" s="117"/>
    </row>
    <row r="7813" spans="3:19" x14ac:dyDescent="0.25">
      <c r="C7813" s="115"/>
      <c r="R7813" s="116"/>
      <c r="S7813" s="117"/>
    </row>
    <row r="7814" spans="3:19" x14ac:dyDescent="0.25">
      <c r="C7814" s="115"/>
      <c r="R7814" s="116"/>
      <c r="S7814" s="117"/>
    </row>
    <row r="7815" spans="3:19" x14ac:dyDescent="0.25">
      <c r="C7815" s="115"/>
      <c r="R7815" s="116"/>
      <c r="S7815" s="117"/>
    </row>
    <row r="7816" spans="3:19" x14ac:dyDescent="0.25">
      <c r="C7816" s="115"/>
      <c r="R7816" s="116"/>
      <c r="S7816" s="117"/>
    </row>
    <row r="7817" spans="3:19" x14ac:dyDescent="0.25">
      <c r="C7817" s="115"/>
      <c r="R7817" s="116"/>
      <c r="S7817" s="117"/>
    </row>
    <row r="7818" spans="3:19" x14ac:dyDescent="0.25">
      <c r="C7818" s="115"/>
      <c r="R7818" s="116"/>
      <c r="S7818" s="117"/>
    </row>
    <row r="7819" spans="3:19" x14ac:dyDescent="0.25">
      <c r="C7819" s="115"/>
      <c r="R7819" s="116"/>
      <c r="S7819" s="117"/>
    </row>
    <row r="7820" spans="3:19" x14ac:dyDescent="0.25">
      <c r="C7820" s="115"/>
      <c r="R7820" s="116"/>
      <c r="S7820" s="117"/>
    </row>
    <row r="7821" spans="3:19" x14ac:dyDescent="0.25">
      <c r="C7821" s="115"/>
      <c r="R7821" s="116"/>
      <c r="S7821" s="117"/>
    </row>
    <row r="7822" spans="3:19" x14ac:dyDescent="0.25">
      <c r="C7822" s="115"/>
      <c r="R7822" s="116"/>
      <c r="S7822" s="117"/>
    </row>
    <row r="7823" spans="3:19" x14ac:dyDescent="0.25">
      <c r="C7823" s="115"/>
      <c r="R7823" s="116"/>
      <c r="S7823" s="117"/>
    </row>
    <row r="7824" spans="3:19" x14ac:dyDescent="0.25">
      <c r="C7824" s="115"/>
      <c r="R7824" s="116"/>
      <c r="S7824" s="117"/>
    </row>
    <row r="7825" spans="3:19" x14ac:dyDescent="0.25">
      <c r="C7825" s="115"/>
      <c r="R7825" s="116"/>
      <c r="S7825" s="117"/>
    </row>
    <row r="7826" spans="3:19" x14ac:dyDescent="0.25">
      <c r="C7826" s="115"/>
      <c r="R7826" s="116"/>
      <c r="S7826" s="117"/>
    </row>
    <row r="7827" spans="3:19" x14ac:dyDescent="0.25">
      <c r="C7827" s="115"/>
      <c r="R7827" s="116"/>
      <c r="S7827" s="117"/>
    </row>
    <row r="7828" spans="3:19" x14ac:dyDescent="0.25">
      <c r="C7828" s="115"/>
      <c r="R7828" s="116"/>
      <c r="S7828" s="117"/>
    </row>
    <row r="7829" spans="3:19" x14ac:dyDescent="0.25">
      <c r="C7829" s="115"/>
      <c r="R7829" s="116"/>
      <c r="S7829" s="117"/>
    </row>
    <row r="7830" spans="3:19" x14ac:dyDescent="0.25">
      <c r="C7830" s="115"/>
      <c r="R7830" s="116"/>
      <c r="S7830" s="117"/>
    </row>
    <row r="7831" spans="3:19" x14ac:dyDescent="0.25">
      <c r="C7831" s="115"/>
      <c r="R7831" s="116"/>
      <c r="S7831" s="117"/>
    </row>
    <row r="7832" spans="3:19" x14ac:dyDescent="0.25">
      <c r="C7832" s="115"/>
      <c r="R7832" s="116"/>
      <c r="S7832" s="117"/>
    </row>
    <row r="7833" spans="3:19" x14ac:dyDescent="0.25">
      <c r="C7833" s="115"/>
      <c r="R7833" s="116"/>
      <c r="S7833" s="117"/>
    </row>
    <row r="7834" spans="3:19" x14ac:dyDescent="0.25">
      <c r="C7834" s="115"/>
      <c r="R7834" s="116"/>
      <c r="S7834" s="117"/>
    </row>
    <row r="7835" spans="3:19" x14ac:dyDescent="0.25">
      <c r="C7835" s="115"/>
      <c r="R7835" s="116"/>
      <c r="S7835" s="117"/>
    </row>
    <row r="7836" spans="3:19" x14ac:dyDescent="0.25">
      <c r="C7836" s="115"/>
      <c r="R7836" s="116"/>
      <c r="S7836" s="117"/>
    </row>
    <row r="7837" spans="3:19" x14ac:dyDescent="0.25">
      <c r="C7837" s="115"/>
      <c r="R7837" s="116"/>
      <c r="S7837" s="117"/>
    </row>
    <row r="7838" spans="3:19" x14ac:dyDescent="0.25">
      <c r="C7838" s="115"/>
      <c r="R7838" s="116"/>
      <c r="S7838" s="117"/>
    </row>
    <row r="7839" spans="3:19" x14ac:dyDescent="0.25">
      <c r="C7839" s="115"/>
      <c r="R7839" s="116"/>
      <c r="S7839" s="117"/>
    </row>
    <row r="7840" spans="3:19" x14ac:dyDescent="0.25">
      <c r="C7840" s="115"/>
      <c r="R7840" s="116"/>
      <c r="S7840" s="117"/>
    </row>
    <row r="7841" spans="3:19" x14ac:dyDescent="0.25">
      <c r="C7841" s="115"/>
      <c r="R7841" s="116"/>
      <c r="S7841" s="117"/>
    </row>
    <row r="7842" spans="3:19" x14ac:dyDescent="0.25">
      <c r="C7842" s="115"/>
      <c r="R7842" s="116"/>
      <c r="S7842" s="117"/>
    </row>
    <row r="7843" spans="3:19" x14ac:dyDescent="0.25">
      <c r="C7843" s="115"/>
      <c r="R7843" s="116"/>
      <c r="S7843" s="117"/>
    </row>
    <row r="7844" spans="3:19" x14ac:dyDescent="0.25">
      <c r="C7844" s="115"/>
      <c r="R7844" s="116"/>
      <c r="S7844" s="117"/>
    </row>
    <row r="7845" spans="3:19" x14ac:dyDescent="0.25">
      <c r="C7845" s="115"/>
      <c r="R7845" s="116"/>
      <c r="S7845" s="117"/>
    </row>
    <row r="7846" spans="3:19" x14ac:dyDescent="0.25">
      <c r="C7846" s="115"/>
      <c r="R7846" s="116"/>
      <c r="S7846" s="117"/>
    </row>
    <row r="7847" spans="3:19" x14ac:dyDescent="0.25">
      <c r="C7847" s="115"/>
      <c r="R7847" s="116"/>
      <c r="S7847" s="117"/>
    </row>
    <row r="7848" spans="3:19" x14ac:dyDescent="0.25">
      <c r="C7848" s="115"/>
      <c r="R7848" s="116"/>
      <c r="S7848" s="117"/>
    </row>
    <row r="7849" spans="3:19" x14ac:dyDescent="0.25">
      <c r="C7849" s="115"/>
      <c r="R7849" s="116"/>
      <c r="S7849" s="117"/>
    </row>
    <row r="7850" spans="3:19" x14ac:dyDescent="0.25">
      <c r="C7850" s="115"/>
      <c r="R7850" s="116"/>
      <c r="S7850" s="117"/>
    </row>
    <row r="7851" spans="3:19" x14ac:dyDescent="0.25">
      <c r="C7851" s="115"/>
      <c r="R7851" s="116"/>
      <c r="S7851" s="117"/>
    </row>
    <row r="7852" spans="3:19" x14ac:dyDescent="0.25">
      <c r="C7852" s="115"/>
      <c r="R7852" s="116"/>
      <c r="S7852" s="117"/>
    </row>
    <row r="7853" spans="3:19" x14ac:dyDescent="0.25">
      <c r="C7853" s="115"/>
      <c r="R7853" s="116"/>
      <c r="S7853" s="117"/>
    </row>
    <row r="7854" spans="3:19" x14ac:dyDescent="0.25">
      <c r="C7854" s="115"/>
      <c r="R7854" s="116"/>
      <c r="S7854" s="117"/>
    </row>
    <row r="7855" spans="3:19" x14ac:dyDescent="0.25">
      <c r="C7855" s="115"/>
      <c r="R7855" s="116"/>
      <c r="S7855" s="117"/>
    </row>
    <row r="7856" spans="3:19" x14ac:dyDescent="0.25">
      <c r="C7856" s="115"/>
      <c r="R7856" s="116"/>
      <c r="S7856" s="117"/>
    </row>
    <row r="7857" spans="3:19" x14ac:dyDescent="0.25">
      <c r="C7857" s="115"/>
      <c r="R7857" s="116"/>
      <c r="S7857" s="117"/>
    </row>
    <row r="7858" spans="3:19" x14ac:dyDescent="0.25">
      <c r="C7858" s="115"/>
      <c r="R7858" s="116"/>
      <c r="S7858" s="117"/>
    </row>
    <row r="7859" spans="3:19" x14ac:dyDescent="0.25">
      <c r="C7859" s="115"/>
      <c r="R7859" s="116"/>
      <c r="S7859" s="117"/>
    </row>
    <row r="7860" spans="3:19" x14ac:dyDescent="0.25">
      <c r="C7860" s="115"/>
      <c r="R7860" s="116"/>
      <c r="S7860" s="117"/>
    </row>
    <row r="7861" spans="3:19" x14ac:dyDescent="0.25">
      <c r="C7861" s="115"/>
      <c r="R7861" s="116"/>
      <c r="S7861" s="117"/>
    </row>
    <row r="7862" spans="3:19" x14ac:dyDescent="0.25">
      <c r="C7862" s="115"/>
      <c r="R7862" s="116"/>
      <c r="S7862" s="117"/>
    </row>
    <row r="7863" spans="3:19" x14ac:dyDescent="0.25">
      <c r="C7863" s="115"/>
      <c r="R7863" s="116"/>
      <c r="S7863" s="117"/>
    </row>
    <row r="7864" spans="3:19" x14ac:dyDescent="0.25">
      <c r="C7864" s="115"/>
      <c r="R7864" s="116"/>
      <c r="S7864" s="117"/>
    </row>
    <row r="7865" spans="3:19" x14ac:dyDescent="0.25">
      <c r="C7865" s="115"/>
      <c r="R7865" s="116"/>
      <c r="S7865" s="117"/>
    </row>
    <row r="7866" spans="3:19" x14ac:dyDescent="0.25">
      <c r="C7866" s="115"/>
      <c r="R7866" s="116"/>
      <c r="S7866" s="117"/>
    </row>
    <row r="7867" spans="3:19" x14ac:dyDescent="0.25">
      <c r="C7867" s="115"/>
      <c r="R7867" s="116"/>
      <c r="S7867" s="117"/>
    </row>
    <row r="7868" spans="3:19" x14ac:dyDescent="0.25">
      <c r="C7868" s="115"/>
      <c r="R7868" s="116"/>
      <c r="S7868" s="117"/>
    </row>
    <row r="7869" spans="3:19" x14ac:dyDescent="0.25">
      <c r="C7869" s="115"/>
      <c r="R7869" s="116"/>
      <c r="S7869" s="117"/>
    </row>
    <row r="7870" spans="3:19" x14ac:dyDescent="0.25">
      <c r="C7870" s="115"/>
      <c r="R7870" s="116"/>
      <c r="S7870" s="117"/>
    </row>
    <row r="7871" spans="3:19" x14ac:dyDescent="0.25">
      <c r="C7871" s="115"/>
      <c r="R7871" s="116"/>
      <c r="S7871" s="117"/>
    </row>
    <row r="7872" spans="3:19" x14ac:dyDescent="0.25">
      <c r="C7872" s="115"/>
      <c r="R7872" s="116"/>
      <c r="S7872" s="117"/>
    </row>
    <row r="7873" spans="3:19" x14ac:dyDescent="0.25">
      <c r="C7873" s="115"/>
      <c r="R7873" s="116"/>
      <c r="S7873" s="117"/>
    </row>
    <row r="7874" spans="3:19" x14ac:dyDescent="0.25">
      <c r="C7874" s="115"/>
      <c r="R7874" s="116"/>
      <c r="S7874" s="117"/>
    </row>
    <row r="7875" spans="3:19" x14ac:dyDescent="0.25">
      <c r="C7875" s="115"/>
      <c r="R7875" s="116"/>
      <c r="S7875" s="117"/>
    </row>
    <row r="7876" spans="3:19" x14ac:dyDescent="0.25">
      <c r="C7876" s="115"/>
      <c r="R7876" s="116"/>
      <c r="S7876" s="117"/>
    </row>
    <row r="7877" spans="3:19" x14ac:dyDescent="0.25">
      <c r="C7877" s="115"/>
      <c r="R7877" s="116"/>
      <c r="S7877" s="117"/>
    </row>
    <row r="7878" spans="3:19" x14ac:dyDescent="0.25">
      <c r="C7878" s="115"/>
      <c r="R7878" s="116"/>
      <c r="S7878" s="117"/>
    </row>
    <row r="7879" spans="3:19" x14ac:dyDescent="0.25">
      <c r="C7879" s="115"/>
      <c r="R7879" s="116"/>
      <c r="S7879" s="117"/>
    </row>
    <row r="7880" spans="3:19" x14ac:dyDescent="0.25">
      <c r="C7880" s="115"/>
      <c r="R7880" s="116"/>
      <c r="S7880" s="117"/>
    </row>
    <row r="7881" spans="3:19" x14ac:dyDescent="0.25">
      <c r="C7881" s="115"/>
      <c r="R7881" s="116"/>
      <c r="S7881" s="117"/>
    </row>
    <row r="7882" spans="3:19" x14ac:dyDescent="0.25">
      <c r="C7882" s="115"/>
      <c r="R7882" s="116"/>
      <c r="S7882" s="117"/>
    </row>
    <row r="7883" spans="3:19" x14ac:dyDescent="0.25">
      <c r="C7883" s="115"/>
      <c r="R7883" s="116"/>
      <c r="S7883" s="117"/>
    </row>
    <row r="7884" spans="3:19" x14ac:dyDescent="0.25">
      <c r="C7884" s="115"/>
      <c r="R7884" s="116"/>
      <c r="S7884" s="117"/>
    </row>
    <row r="7885" spans="3:19" x14ac:dyDescent="0.25">
      <c r="C7885" s="115"/>
      <c r="R7885" s="116"/>
      <c r="S7885" s="117"/>
    </row>
    <row r="7886" spans="3:19" x14ac:dyDescent="0.25">
      <c r="C7886" s="115"/>
      <c r="R7886" s="116"/>
      <c r="S7886" s="117"/>
    </row>
    <row r="7887" spans="3:19" x14ac:dyDescent="0.25">
      <c r="C7887" s="115"/>
      <c r="R7887" s="116"/>
      <c r="S7887" s="117"/>
    </row>
    <row r="7888" spans="3:19" x14ac:dyDescent="0.25">
      <c r="C7888" s="115"/>
      <c r="R7888" s="116"/>
      <c r="S7888" s="117"/>
    </row>
    <row r="7889" spans="3:19" x14ac:dyDescent="0.25">
      <c r="C7889" s="115"/>
      <c r="R7889" s="116"/>
      <c r="S7889" s="117"/>
    </row>
    <row r="7890" spans="3:19" x14ac:dyDescent="0.25">
      <c r="C7890" s="115"/>
      <c r="R7890" s="116"/>
      <c r="S7890" s="117"/>
    </row>
    <row r="7891" spans="3:19" x14ac:dyDescent="0.25">
      <c r="C7891" s="115"/>
      <c r="R7891" s="116"/>
      <c r="S7891" s="117"/>
    </row>
    <row r="7892" spans="3:19" x14ac:dyDescent="0.25">
      <c r="C7892" s="115"/>
      <c r="R7892" s="116"/>
      <c r="S7892" s="117"/>
    </row>
    <row r="7893" spans="3:19" x14ac:dyDescent="0.25">
      <c r="C7893" s="115"/>
      <c r="R7893" s="116"/>
      <c r="S7893" s="117"/>
    </row>
    <row r="7894" spans="3:19" x14ac:dyDescent="0.25">
      <c r="C7894" s="115"/>
      <c r="R7894" s="116"/>
      <c r="S7894" s="117"/>
    </row>
    <row r="7895" spans="3:19" x14ac:dyDescent="0.25">
      <c r="C7895" s="115"/>
      <c r="R7895" s="116"/>
      <c r="S7895" s="117"/>
    </row>
    <row r="7896" spans="3:19" x14ac:dyDescent="0.25">
      <c r="C7896" s="115"/>
      <c r="R7896" s="116"/>
      <c r="S7896" s="117"/>
    </row>
    <row r="7897" spans="3:19" x14ac:dyDescent="0.25">
      <c r="C7897" s="115"/>
      <c r="R7897" s="116"/>
      <c r="S7897" s="117"/>
    </row>
    <row r="7898" spans="3:19" x14ac:dyDescent="0.25">
      <c r="C7898" s="115"/>
      <c r="R7898" s="116"/>
      <c r="S7898" s="117"/>
    </row>
    <row r="7899" spans="3:19" x14ac:dyDescent="0.25">
      <c r="C7899" s="115"/>
      <c r="R7899" s="116"/>
      <c r="S7899" s="117"/>
    </row>
    <row r="7900" spans="3:19" x14ac:dyDescent="0.25">
      <c r="C7900" s="115"/>
      <c r="R7900" s="116"/>
      <c r="S7900" s="117"/>
    </row>
    <row r="7901" spans="3:19" x14ac:dyDescent="0.25">
      <c r="C7901" s="115"/>
      <c r="R7901" s="116"/>
      <c r="S7901" s="117"/>
    </row>
    <row r="7902" spans="3:19" x14ac:dyDescent="0.25">
      <c r="C7902" s="115"/>
      <c r="R7902" s="116"/>
      <c r="S7902" s="117"/>
    </row>
    <row r="7903" spans="3:19" x14ac:dyDescent="0.25">
      <c r="C7903" s="115"/>
      <c r="R7903" s="116"/>
      <c r="S7903" s="117"/>
    </row>
    <row r="7904" spans="3:19" x14ac:dyDescent="0.25">
      <c r="C7904" s="115"/>
      <c r="R7904" s="116"/>
      <c r="S7904" s="117"/>
    </row>
    <row r="7905" spans="3:19" x14ac:dyDescent="0.25">
      <c r="C7905" s="115"/>
      <c r="R7905" s="116"/>
      <c r="S7905" s="117"/>
    </row>
    <row r="7906" spans="3:19" x14ac:dyDescent="0.25">
      <c r="C7906" s="115"/>
      <c r="R7906" s="116"/>
      <c r="S7906" s="117"/>
    </row>
    <row r="7907" spans="3:19" x14ac:dyDescent="0.25">
      <c r="C7907" s="115"/>
      <c r="R7907" s="116"/>
      <c r="S7907" s="117"/>
    </row>
    <row r="7908" spans="3:19" x14ac:dyDescent="0.25">
      <c r="C7908" s="115"/>
      <c r="R7908" s="116"/>
      <c r="S7908" s="117"/>
    </row>
    <row r="7909" spans="3:19" x14ac:dyDescent="0.25">
      <c r="C7909" s="115"/>
      <c r="R7909" s="116"/>
      <c r="S7909" s="117"/>
    </row>
    <row r="7910" spans="3:19" x14ac:dyDescent="0.25">
      <c r="C7910" s="115"/>
      <c r="R7910" s="116"/>
      <c r="S7910" s="117"/>
    </row>
    <row r="7911" spans="3:19" x14ac:dyDescent="0.25">
      <c r="C7911" s="115"/>
      <c r="R7911" s="116"/>
      <c r="S7911" s="117"/>
    </row>
    <row r="7912" spans="3:19" x14ac:dyDescent="0.25">
      <c r="C7912" s="115"/>
      <c r="R7912" s="116"/>
      <c r="S7912" s="117"/>
    </row>
    <row r="7913" spans="3:19" x14ac:dyDescent="0.25">
      <c r="C7913" s="115"/>
      <c r="R7913" s="116"/>
      <c r="S7913" s="117"/>
    </row>
    <row r="7914" spans="3:19" x14ac:dyDescent="0.25">
      <c r="C7914" s="115"/>
      <c r="R7914" s="116"/>
      <c r="S7914" s="117"/>
    </row>
    <row r="7915" spans="3:19" x14ac:dyDescent="0.25">
      <c r="C7915" s="115"/>
      <c r="R7915" s="116"/>
      <c r="S7915" s="117"/>
    </row>
    <row r="7916" spans="3:19" x14ac:dyDescent="0.25">
      <c r="C7916" s="115"/>
      <c r="R7916" s="116"/>
      <c r="S7916" s="117"/>
    </row>
    <row r="7917" spans="3:19" x14ac:dyDescent="0.25">
      <c r="C7917" s="115"/>
      <c r="R7917" s="116"/>
      <c r="S7917" s="117"/>
    </row>
    <row r="7918" spans="3:19" x14ac:dyDescent="0.25">
      <c r="C7918" s="115"/>
      <c r="R7918" s="116"/>
      <c r="S7918" s="117"/>
    </row>
    <row r="7919" spans="3:19" x14ac:dyDescent="0.25">
      <c r="C7919" s="115"/>
      <c r="R7919" s="116"/>
      <c r="S7919" s="117"/>
    </row>
    <row r="7920" spans="3:19" x14ac:dyDescent="0.25">
      <c r="C7920" s="115"/>
      <c r="R7920" s="116"/>
      <c r="S7920" s="117"/>
    </row>
    <row r="7921" spans="3:19" x14ac:dyDescent="0.25">
      <c r="C7921" s="115"/>
      <c r="R7921" s="116"/>
      <c r="S7921" s="117"/>
    </row>
    <row r="7922" spans="3:19" x14ac:dyDescent="0.25">
      <c r="C7922" s="115"/>
      <c r="R7922" s="116"/>
      <c r="S7922" s="117"/>
    </row>
    <row r="7923" spans="3:19" x14ac:dyDescent="0.25">
      <c r="C7923" s="115"/>
      <c r="R7923" s="116"/>
      <c r="S7923" s="117"/>
    </row>
    <row r="7924" spans="3:19" x14ac:dyDescent="0.25">
      <c r="C7924" s="115"/>
      <c r="R7924" s="116"/>
      <c r="S7924" s="117"/>
    </row>
    <row r="7925" spans="3:19" x14ac:dyDescent="0.25">
      <c r="C7925" s="115"/>
      <c r="R7925" s="116"/>
      <c r="S7925" s="117"/>
    </row>
    <row r="7926" spans="3:19" x14ac:dyDescent="0.25">
      <c r="C7926" s="115"/>
      <c r="R7926" s="116"/>
      <c r="S7926" s="117"/>
    </row>
    <row r="7927" spans="3:19" x14ac:dyDescent="0.25">
      <c r="C7927" s="115"/>
      <c r="R7927" s="116"/>
      <c r="S7927" s="117"/>
    </row>
    <row r="7928" spans="3:19" x14ac:dyDescent="0.25">
      <c r="C7928" s="115"/>
      <c r="R7928" s="116"/>
      <c r="S7928" s="117"/>
    </row>
    <row r="7929" spans="3:19" x14ac:dyDescent="0.25">
      <c r="C7929" s="115"/>
      <c r="R7929" s="116"/>
      <c r="S7929" s="117"/>
    </row>
    <row r="7930" spans="3:19" x14ac:dyDescent="0.25">
      <c r="C7930" s="115"/>
      <c r="R7930" s="116"/>
      <c r="S7930" s="117"/>
    </row>
    <row r="7931" spans="3:19" x14ac:dyDescent="0.25">
      <c r="C7931" s="115"/>
      <c r="R7931" s="116"/>
      <c r="S7931" s="117"/>
    </row>
    <row r="7932" spans="3:19" x14ac:dyDescent="0.25">
      <c r="C7932" s="115"/>
      <c r="R7932" s="116"/>
      <c r="S7932" s="117"/>
    </row>
    <row r="7933" spans="3:19" x14ac:dyDescent="0.25">
      <c r="C7933" s="115"/>
      <c r="R7933" s="116"/>
      <c r="S7933" s="117"/>
    </row>
    <row r="7934" spans="3:19" x14ac:dyDescent="0.25">
      <c r="C7934" s="115"/>
      <c r="R7934" s="116"/>
      <c r="S7934" s="117"/>
    </row>
    <row r="7935" spans="3:19" x14ac:dyDescent="0.25">
      <c r="C7935" s="115"/>
      <c r="R7935" s="116"/>
      <c r="S7935" s="117"/>
    </row>
    <row r="7936" spans="3:19" x14ac:dyDescent="0.25">
      <c r="C7936" s="115"/>
      <c r="R7936" s="116"/>
      <c r="S7936" s="117"/>
    </row>
    <row r="7937" spans="3:19" x14ac:dyDescent="0.25">
      <c r="C7937" s="115"/>
      <c r="R7937" s="116"/>
      <c r="S7937" s="117"/>
    </row>
    <row r="7938" spans="3:19" x14ac:dyDescent="0.25">
      <c r="C7938" s="115"/>
      <c r="R7938" s="116"/>
      <c r="S7938" s="117"/>
    </row>
    <row r="7939" spans="3:19" x14ac:dyDescent="0.25">
      <c r="C7939" s="115"/>
      <c r="R7939" s="116"/>
      <c r="S7939" s="117"/>
    </row>
    <row r="7940" spans="3:19" x14ac:dyDescent="0.25">
      <c r="C7940" s="115"/>
      <c r="R7940" s="116"/>
      <c r="S7940" s="117"/>
    </row>
    <row r="7941" spans="3:19" x14ac:dyDescent="0.25">
      <c r="C7941" s="115"/>
      <c r="R7941" s="116"/>
      <c r="S7941" s="117"/>
    </row>
    <row r="7942" spans="3:19" x14ac:dyDescent="0.25">
      <c r="C7942" s="115"/>
      <c r="R7942" s="116"/>
      <c r="S7942" s="117"/>
    </row>
    <row r="7943" spans="3:19" x14ac:dyDescent="0.25">
      <c r="C7943" s="115"/>
      <c r="R7943" s="116"/>
      <c r="S7943" s="117"/>
    </row>
    <row r="7944" spans="3:19" x14ac:dyDescent="0.25">
      <c r="C7944" s="115"/>
      <c r="R7944" s="116"/>
      <c r="S7944" s="117"/>
    </row>
    <row r="7945" spans="3:19" x14ac:dyDescent="0.25">
      <c r="C7945" s="115"/>
      <c r="R7945" s="116"/>
      <c r="S7945" s="117"/>
    </row>
    <row r="7946" spans="3:19" x14ac:dyDescent="0.25">
      <c r="C7946" s="115"/>
      <c r="R7946" s="116"/>
      <c r="S7946" s="117"/>
    </row>
    <row r="7947" spans="3:19" x14ac:dyDescent="0.25">
      <c r="C7947" s="115"/>
      <c r="R7947" s="116"/>
      <c r="S7947" s="117"/>
    </row>
    <row r="7948" spans="3:19" x14ac:dyDescent="0.25">
      <c r="C7948" s="115"/>
      <c r="R7948" s="116"/>
      <c r="S7948" s="117"/>
    </row>
    <row r="7949" spans="3:19" x14ac:dyDescent="0.25">
      <c r="C7949" s="115"/>
      <c r="R7949" s="116"/>
      <c r="S7949" s="117"/>
    </row>
    <row r="7950" spans="3:19" x14ac:dyDescent="0.25">
      <c r="C7950" s="115"/>
      <c r="R7950" s="116"/>
      <c r="S7950" s="117"/>
    </row>
    <row r="7951" spans="3:19" x14ac:dyDescent="0.25">
      <c r="C7951" s="115"/>
      <c r="R7951" s="116"/>
      <c r="S7951" s="117"/>
    </row>
    <row r="7952" spans="3:19" x14ac:dyDescent="0.25">
      <c r="C7952" s="115"/>
      <c r="R7952" s="116"/>
      <c r="S7952" s="117"/>
    </row>
    <row r="7953" spans="3:19" x14ac:dyDescent="0.25">
      <c r="C7953" s="115"/>
      <c r="R7953" s="116"/>
      <c r="S7953" s="117"/>
    </row>
    <row r="7954" spans="3:19" x14ac:dyDescent="0.25">
      <c r="C7954" s="115"/>
      <c r="R7954" s="116"/>
      <c r="S7954" s="117"/>
    </row>
    <row r="7955" spans="3:19" x14ac:dyDescent="0.25">
      <c r="C7955" s="115"/>
      <c r="R7955" s="116"/>
      <c r="S7955" s="117"/>
    </row>
    <row r="7956" spans="3:19" x14ac:dyDescent="0.25">
      <c r="C7956" s="115"/>
      <c r="R7956" s="116"/>
      <c r="S7956" s="117"/>
    </row>
    <row r="7957" spans="3:19" x14ac:dyDescent="0.25">
      <c r="C7957" s="115"/>
      <c r="R7957" s="116"/>
      <c r="S7957" s="117"/>
    </row>
    <row r="7958" spans="3:19" x14ac:dyDescent="0.25">
      <c r="C7958" s="115"/>
      <c r="R7958" s="116"/>
      <c r="S7958" s="117"/>
    </row>
    <row r="7959" spans="3:19" x14ac:dyDescent="0.25">
      <c r="C7959" s="115"/>
      <c r="R7959" s="116"/>
      <c r="S7959" s="117"/>
    </row>
    <row r="7960" spans="3:19" x14ac:dyDescent="0.25">
      <c r="C7960" s="115"/>
      <c r="R7960" s="116"/>
      <c r="S7960" s="117"/>
    </row>
    <row r="7961" spans="3:19" x14ac:dyDescent="0.25">
      <c r="C7961" s="115"/>
      <c r="R7961" s="116"/>
      <c r="S7961" s="117"/>
    </row>
    <row r="7962" spans="3:19" x14ac:dyDescent="0.25">
      <c r="C7962" s="115"/>
      <c r="R7962" s="116"/>
      <c r="S7962" s="117"/>
    </row>
    <row r="7963" spans="3:19" x14ac:dyDescent="0.25">
      <c r="C7963" s="115"/>
      <c r="R7963" s="116"/>
      <c r="S7963" s="117"/>
    </row>
    <row r="7964" spans="3:19" x14ac:dyDescent="0.25">
      <c r="C7964" s="115"/>
      <c r="R7964" s="116"/>
      <c r="S7964" s="117"/>
    </row>
    <row r="7965" spans="3:19" x14ac:dyDescent="0.25">
      <c r="C7965" s="115"/>
      <c r="R7965" s="116"/>
      <c r="S7965" s="117"/>
    </row>
    <row r="7966" spans="3:19" x14ac:dyDescent="0.25">
      <c r="C7966" s="115"/>
      <c r="R7966" s="116"/>
      <c r="S7966" s="117"/>
    </row>
    <row r="7967" spans="3:19" x14ac:dyDescent="0.25">
      <c r="C7967" s="115"/>
      <c r="R7967" s="116"/>
      <c r="S7967" s="117"/>
    </row>
    <row r="7968" spans="3:19" x14ac:dyDescent="0.25">
      <c r="C7968" s="115"/>
      <c r="R7968" s="116"/>
      <c r="S7968" s="117"/>
    </row>
    <row r="7969" spans="3:19" x14ac:dyDescent="0.25">
      <c r="C7969" s="115"/>
      <c r="R7969" s="116"/>
      <c r="S7969" s="117"/>
    </row>
    <row r="7970" spans="3:19" x14ac:dyDescent="0.25">
      <c r="C7970" s="115"/>
      <c r="R7970" s="116"/>
      <c r="S7970" s="117"/>
    </row>
    <row r="7971" spans="3:19" x14ac:dyDescent="0.25">
      <c r="C7971" s="115"/>
      <c r="R7971" s="116"/>
      <c r="S7971" s="117"/>
    </row>
    <row r="7972" spans="3:19" x14ac:dyDescent="0.25">
      <c r="C7972" s="115"/>
      <c r="R7972" s="116"/>
      <c r="S7972" s="117"/>
    </row>
    <row r="7973" spans="3:19" x14ac:dyDescent="0.25">
      <c r="C7973" s="115"/>
      <c r="R7973" s="116"/>
      <c r="S7973" s="117"/>
    </row>
    <row r="7974" spans="3:19" x14ac:dyDescent="0.25">
      <c r="C7974" s="115"/>
      <c r="R7974" s="116"/>
      <c r="S7974" s="117"/>
    </row>
    <row r="7975" spans="3:19" x14ac:dyDescent="0.25">
      <c r="C7975" s="115"/>
      <c r="R7975" s="116"/>
      <c r="S7975" s="117"/>
    </row>
    <row r="7976" spans="3:19" x14ac:dyDescent="0.25">
      <c r="C7976" s="115"/>
      <c r="R7976" s="116"/>
      <c r="S7976" s="117"/>
    </row>
    <row r="7977" spans="3:19" x14ac:dyDescent="0.25">
      <c r="C7977" s="115"/>
      <c r="R7977" s="116"/>
      <c r="S7977" s="117"/>
    </row>
    <row r="7978" spans="3:19" x14ac:dyDescent="0.25">
      <c r="C7978" s="115"/>
      <c r="R7978" s="116"/>
      <c r="S7978" s="117"/>
    </row>
    <row r="7979" spans="3:19" x14ac:dyDescent="0.25">
      <c r="C7979" s="115"/>
      <c r="R7979" s="116"/>
      <c r="S7979" s="117"/>
    </row>
    <row r="7980" spans="3:19" x14ac:dyDescent="0.25">
      <c r="C7980" s="115"/>
      <c r="R7980" s="116"/>
      <c r="S7980" s="117"/>
    </row>
    <row r="7981" spans="3:19" x14ac:dyDescent="0.25">
      <c r="C7981" s="115"/>
      <c r="R7981" s="116"/>
      <c r="S7981" s="117"/>
    </row>
    <row r="7982" spans="3:19" x14ac:dyDescent="0.25">
      <c r="C7982" s="115"/>
      <c r="R7982" s="116"/>
      <c r="S7982" s="117"/>
    </row>
    <row r="7983" spans="3:19" x14ac:dyDescent="0.25">
      <c r="C7983" s="115"/>
      <c r="R7983" s="116"/>
      <c r="S7983" s="117"/>
    </row>
    <row r="7984" spans="3:19" x14ac:dyDescent="0.25">
      <c r="C7984" s="115"/>
      <c r="R7984" s="116"/>
      <c r="S7984" s="117"/>
    </row>
    <row r="7985" spans="3:19" x14ac:dyDescent="0.25">
      <c r="C7985" s="115"/>
      <c r="R7985" s="116"/>
      <c r="S7985" s="117"/>
    </row>
    <row r="7986" spans="3:19" x14ac:dyDescent="0.25">
      <c r="C7986" s="115"/>
      <c r="R7986" s="116"/>
      <c r="S7986" s="117"/>
    </row>
    <row r="7987" spans="3:19" x14ac:dyDescent="0.25">
      <c r="C7987" s="115"/>
      <c r="R7987" s="116"/>
      <c r="S7987" s="117"/>
    </row>
    <row r="7988" spans="3:19" x14ac:dyDescent="0.25">
      <c r="C7988" s="115"/>
      <c r="R7988" s="116"/>
      <c r="S7988" s="117"/>
    </row>
    <row r="7989" spans="3:19" x14ac:dyDescent="0.25">
      <c r="C7989" s="115"/>
      <c r="R7989" s="116"/>
      <c r="S7989" s="117"/>
    </row>
    <row r="7990" spans="3:19" x14ac:dyDescent="0.25">
      <c r="C7990" s="115"/>
      <c r="R7990" s="116"/>
      <c r="S7990" s="117"/>
    </row>
    <row r="7991" spans="3:19" x14ac:dyDescent="0.25">
      <c r="C7991" s="115"/>
      <c r="R7991" s="116"/>
      <c r="S7991" s="117"/>
    </row>
    <row r="7992" spans="3:19" x14ac:dyDescent="0.25">
      <c r="C7992" s="115"/>
      <c r="R7992" s="116"/>
      <c r="S7992" s="117"/>
    </row>
    <row r="7993" spans="3:19" x14ac:dyDescent="0.25">
      <c r="C7993" s="115"/>
      <c r="R7993" s="116"/>
      <c r="S7993" s="117"/>
    </row>
    <row r="7994" spans="3:19" x14ac:dyDescent="0.25">
      <c r="C7994" s="115"/>
      <c r="R7994" s="116"/>
      <c r="S7994" s="117"/>
    </row>
    <row r="7995" spans="3:19" x14ac:dyDescent="0.25">
      <c r="C7995" s="115"/>
      <c r="R7995" s="116"/>
      <c r="S7995" s="117"/>
    </row>
    <row r="7996" spans="3:19" x14ac:dyDescent="0.25">
      <c r="C7996" s="115"/>
      <c r="R7996" s="116"/>
      <c r="S7996" s="117"/>
    </row>
    <row r="7997" spans="3:19" x14ac:dyDescent="0.25">
      <c r="C7997" s="115"/>
      <c r="R7997" s="116"/>
      <c r="S7997" s="117"/>
    </row>
    <row r="7998" spans="3:19" x14ac:dyDescent="0.25">
      <c r="C7998" s="115"/>
      <c r="R7998" s="116"/>
      <c r="S7998" s="117"/>
    </row>
    <row r="7999" spans="3:19" x14ac:dyDescent="0.25">
      <c r="C7999" s="115"/>
      <c r="R7999" s="116"/>
      <c r="S7999" s="117"/>
    </row>
    <row r="8000" spans="3:19" x14ac:dyDescent="0.25">
      <c r="C8000" s="115"/>
      <c r="R8000" s="116"/>
      <c r="S8000" s="117"/>
    </row>
    <row r="8001" spans="3:19" x14ac:dyDescent="0.25">
      <c r="C8001" s="115"/>
      <c r="R8001" s="116"/>
      <c r="S8001" s="117"/>
    </row>
    <row r="8002" spans="3:19" x14ac:dyDescent="0.25">
      <c r="C8002" s="115"/>
      <c r="R8002" s="116"/>
      <c r="S8002" s="117"/>
    </row>
    <row r="8003" spans="3:19" x14ac:dyDescent="0.25">
      <c r="C8003" s="115"/>
      <c r="R8003" s="116"/>
      <c r="S8003" s="117"/>
    </row>
    <row r="8004" spans="3:19" x14ac:dyDescent="0.25">
      <c r="C8004" s="115"/>
      <c r="R8004" s="116"/>
      <c r="S8004" s="117"/>
    </row>
    <row r="8005" spans="3:19" x14ac:dyDescent="0.25">
      <c r="C8005" s="115"/>
      <c r="R8005" s="116"/>
      <c r="S8005" s="117"/>
    </row>
    <row r="8006" spans="3:19" x14ac:dyDescent="0.25">
      <c r="C8006" s="115"/>
      <c r="R8006" s="116"/>
      <c r="S8006" s="117"/>
    </row>
    <row r="8007" spans="3:19" x14ac:dyDescent="0.25">
      <c r="C8007" s="115"/>
      <c r="R8007" s="116"/>
      <c r="S8007" s="117"/>
    </row>
    <row r="8008" spans="3:19" x14ac:dyDescent="0.25">
      <c r="C8008" s="115"/>
      <c r="R8008" s="116"/>
      <c r="S8008" s="117"/>
    </row>
    <row r="8009" spans="3:19" x14ac:dyDescent="0.25">
      <c r="C8009" s="115"/>
      <c r="R8009" s="116"/>
      <c r="S8009" s="117"/>
    </row>
    <row r="8010" spans="3:19" x14ac:dyDescent="0.25">
      <c r="C8010" s="115"/>
      <c r="R8010" s="116"/>
      <c r="S8010" s="117"/>
    </row>
    <row r="8011" spans="3:19" x14ac:dyDescent="0.25">
      <c r="C8011" s="115"/>
      <c r="R8011" s="116"/>
      <c r="S8011" s="117"/>
    </row>
    <row r="8012" spans="3:19" x14ac:dyDescent="0.25">
      <c r="C8012" s="115"/>
      <c r="R8012" s="116"/>
      <c r="S8012" s="117"/>
    </row>
    <row r="8013" spans="3:19" x14ac:dyDescent="0.25">
      <c r="C8013" s="115"/>
      <c r="R8013" s="116"/>
      <c r="S8013" s="117"/>
    </row>
    <row r="8014" spans="3:19" x14ac:dyDescent="0.25">
      <c r="C8014" s="115"/>
      <c r="R8014" s="116"/>
      <c r="S8014" s="117"/>
    </row>
    <row r="8015" spans="3:19" x14ac:dyDescent="0.25">
      <c r="C8015" s="115"/>
      <c r="R8015" s="116"/>
      <c r="S8015" s="117"/>
    </row>
    <row r="8016" spans="3:19" x14ac:dyDescent="0.25">
      <c r="C8016" s="115"/>
      <c r="R8016" s="116"/>
      <c r="S8016" s="117"/>
    </row>
    <row r="8017" spans="3:19" x14ac:dyDescent="0.25">
      <c r="C8017" s="115"/>
      <c r="R8017" s="116"/>
      <c r="S8017" s="117"/>
    </row>
    <row r="8018" spans="3:19" x14ac:dyDescent="0.25">
      <c r="C8018" s="115"/>
      <c r="R8018" s="116"/>
      <c r="S8018" s="117"/>
    </row>
    <row r="8019" spans="3:19" x14ac:dyDescent="0.25">
      <c r="C8019" s="115"/>
      <c r="R8019" s="116"/>
      <c r="S8019" s="117"/>
    </row>
    <row r="8020" spans="3:19" x14ac:dyDescent="0.25">
      <c r="C8020" s="115"/>
      <c r="R8020" s="116"/>
      <c r="S8020" s="117"/>
    </row>
    <row r="8021" spans="3:19" x14ac:dyDescent="0.25">
      <c r="C8021" s="115"/>
      <c r="R8021" s="116"/>
      <c r="S8021" s="117"/>
    </row>
    <row r="8022" spans="3:19" x14ac:dyDescent="0.25">
      <c r="C8022" s="115"/>
      <c r="R8022" s="116"/>
      <c r="S8022" s="117"/>
    </row>
    <row r="8023" spans="3:19" x14ac:dyDescent="0.25">
      <c r="C8023" s="115"/>
      <c r="R8023" s="116"/>
      <c r="S8023" s="117"/>
    </row>
    <row r="8024" spans="3:19" x14ac:dyDescent="0.25">
      <c r="C8024" s="115"/>
      <c r="R8024" s="116"/>
      <c r="S8024" s="117"/>
    </row>
    <row r="8025" spans="3:19" x14ac:dyDescent="0.25">
      <c r="C8025" s="115"/>
      <c r="R8025" s="116"/>
      <c r="S8025" s="117"/>
    </row>
    <row r="8026" spans="3:19" x14ac:dyDescent="0.25">
      <c r="C8026" s="115"/>
      <c r="R8026" s="116"/>
      <c r="S8026" s="117"/>
    </row>
    <row r="8027" spans="3:19" x14ac:dyDescent="0.25">
      <c r="C8027" s="115"/>
      <c r="R8027" s="116"/>
      <c r="S8027" s="117"/>
    </row>
    <row r="8028" spans="3:19" x14ac:dyDescent="0.25">
      <c r="C8028" s="115"/>
      <c r="R8028" s="116"/>
      <c r="S8028" s="117"/>
    </row>
    <row r="8029" spans="3:19" x14ac:dyDescent="0.25">
      <c r="C8029" s="115"/>
      <c r="R8029" s="116"/>
      <c r="S8029" s="117"/>
    </row>
    <row r="8030" spans="3:19" x14ac:dyDescent="0.25">
      <c r="C8030" s="115"/>
      <c r="R8030" s="116"/>
      <c r="S8030" s="117"/>
    </row>
    <row r="8031" spans="3:19" x14ac:dyDescent="0.25">
      <c r="C8031" s="115"/>
      <c r="R8031" s="116"/>
      <c r="S8031" s="117"/>
    </row>
    <row r="8032" spans="3:19" x14ac:dyDescent="0.25">
      <c r="C8032" s="115"/>
      <c r="R8032" s="116"/>
      <c r="S8032" s="117"/>
    </row>
    <row r="8033" spans="3:19" x14ac:dyDescent="0.25">
      <c r="C8033" s="115"/>
      <c r="R8033" s="116"/>
      <c r="S8033" s="117"/>
    </row>
    <row r="8034" spans="3:19" x14ac:dyDescent="0.25">
      <c r="C8034" s="115"/>
      <c r="R8034" s="116"/>
      <c r="S8034" s="117"/>
    </row>
    <row r="8035" spans="3:19" x14ac:dyDescent="0.25">
      <c r="C8035" s="115"/>
      <c r="R8035" s="116"/>
      <c r="S8035" s="117"/>
    </row>
    <row r="8036" spans="3:19" x14ac:dyDescent="0.25">
      <c r="C8036" s="115"/>
      <c r="R8036" s="116"/>
      <c r="S8036" s="117"/>
    </row>
    <row r="8037" spans="3:19" x14ac:dyDescent="0.25">
      <c r="C8037" s="115"/>
      <c r="R8037" s="116"/>
      <c r="S8037" s="117"/>
    </row>
    <row r="8038" spans="3:19" x14ac:dyDescent="0.25">
      <c r="C8038" s="115"/>
      <c r="R8038" s="116"/>
      <c r="S8038" s="117"/>
    </row>
    <row r="8039" spans="3:19" x14ac:dyDescent="0.25">
      <c r="C8039" s="115"/>
      <c r="R8039" s="116"/>
      <c r="S8039" s="117"/>
    </row>
    <row r="8040" spans="3:19" x14ac:dyDescent="0.25">
      <c r="C8040" s="115"/>
      <c r="R8040" s="116"/>
      <c r="S8040" s="117"/>
    </row>
    <row r="8041" spans="3:19" x14ac:dyDescent="0.25">
      <c r="C8041" s="115"/>
      <c r="R8041" s="116"/>
      <c r="S8041" s="117"/>
    </row>
    <row r="8042" spans="3:19" x14ac:dyDescent="0.25">
      <c r="C8042" s="115"/>
      <c r="R8042" s="116"/>
      <c r="S8042" s="117"/>
    </row>
    <row r="8043" spans="3:19" x14ac:dyDescent="0.25">
      <c r="C8043" s="115"/>
      <c r="R8043" s="116"/>
      <c r="S8043" s="117"/>
    </row>
    <row r="8044" spans="3:19" x14ac:dyDescent="0.25">
      <c r="C8044" s="115"/>
      <c r="R8044" s="116"/>
      <c r="S8044" s="117"/>
    </row>
    <row r="8045" spans="3:19" x14ac:dyDescent="0.25">
      <c r="C8045" s="115"/>
      <c r="R8045" s="116"/>
      <c r="S8045" s="117"/>
    </row>
    <row r="8046" spans="3:19" x14ac:dyDescent="0.25">
      <c r="C8046" s="115"/>
      <c r="R8046" s="116"/>
      <c r="S8046" s="117"/>
    </row>
    <row r="8047" spans="3:19" x14ac:dyDescent="0.25">
      <c r="C8047" s="115"/>
      <c r="R8047" s="116"/>
      <c r="S8047" s="117"/>
    </row>
    <row r="8048" spans="3:19" x14ac:dyDescent="0.25">
      <c r="C8048" s="115"/>
      <c r="R8048" s="116"/>
      <c r="S8048" s="117"/>
    </row>
    <row r="8049" spans="3:19" x14ac:dyDescent="0.25">
      <c r="C8049" s="115"/>
      <c r="R8049" s="116"/>
      <c r="S8049" s="117"/>
    </row>
    <row r="8050" spans="3:19" x14ac:dyDescent="0.25">
      <c r="C8050" s="115"/>
      <c r="R8050" s="116"/>
      <c r="S8050" s="117"/>
    </row>
    <row r="8051" spans="3:19" x14ac:dyDescent="0.25">
      <c r="C8051" s="115"/>
      <c r="R8051" s="116"/>
      <c r="S8051" s="117"/>
    </row>
    <row r="8052" spans="3:19" x14ac:dyDescent="0.25">
      <c r="C8052" s="115"/>
      <c r="R8052" s="116"/>
      <c r="S8052" s="117"/>
    </row>
    <row r="8053" spans="3:19" x14ac:dyDescent="0.25">
      <c r="C8053" s="115"/>
      <c r="R8053" s="116"/>
      <c r="S8053" s="117"/>
    </row>
    <row r="8054" spans="3:19" x14ac:dyDescent="0.25">
      <c r="C8054" s="115"/>
      <c r="R8054" s="116"/>
      <c r="S8054" s="117"/>
    </row>
    <row r="8055" spans="3:19" x14ac:dyDescent="0.25">
      <c r="C8055" s="115"/>
      <c r="R8055" s="116"/>
      <c r="S8055" s="117"/>
    </row>
    <row r="8056" spans="3:19" x14ac:dyDescent="0.25">
      <c r="C8056" s="115"/>
      <c r="R8056" s="116"/>
      <c r="S8056" s="117"/>
    </row>
    <row r="8057" spans="3:19" x14ac:dyDescent="0.25">
      <c r="C8057" s="115"/>
      <c r="R8057" s="116"/>
      <c r="S8057" s="117"/>
    </row>
    <row r="8058" spans="3:19" x14ac:dyDescent="0.25">
      <c r="C8058" s="115"/>
      <c r="R8058" s="116"/>
      <c r="S8058" s="117"/>
    </row>
    <row r="8059" spans="3:19" x14ac:dyDescent="0.25">
      <c r="C8059" s="115"/>
      <c r="R8059" s="116"/>
      <c r="S8059" s="117"/>
    </row>
    <row r="8060" spans="3:19" x14ac:dyDescent="0.25">
      <c r="C8060" s="115"/>
      <c r="R8060" s="116"/>
      <c r="S8060" s="117"/>
    </row>
    <row r="8061" spans="3:19" x14ac:dyDescent="0.25">
      <c r="C8061" s="115"/>
      <c r="R8061" s="116"/>
      <c r="S8061" s="117"/>
    </row>
    <row r="8062" spans="3:19" x14ac:dyDescent="0.25">
      <c r="C8062" s="115"/>
      <c r="R8062" s="116"/>
      <c r="S8062" s="117"/>
    </row>
    <row r="8063" spans="3:19" x14ac:dyDescent="0.25">
      <c r="C8063" s="115"/>
      <c r="R8063" s="116"/>
      <c r="S8063" s="117"/>
    </row>
    <row r="8064" spans="3:19" x14ac:dyDescent="0.25">
      <c r="C8064" s="115"/>
      <c r="R8064" s="116"/>
      <c r="S8064" s="117"/>
    </row>
    <row r="8065" spans="3:19" x14ac:dyDescent="0.25">
      <c r="C8065" s="115"/>
      <c r="R8065" s="116"/>
      <c r="S8065" s="117"/>
    </row>
    <row r="8066" spans="3:19" x14ac:dyDescent="0.25">
      <c r="C8066" s="115"/>
      <c r="R8066" s="116"/>
      <c r="S8066" s="117"/>
    </row>
    <row r="8067" spans="3:19" x14ac:dyDescent="0.25">
      <c r="C8067" s="115"/>
      <c r="R8067" s="116"/>
      <c r="S8067" s="117"/>
    </row>
    <row r="8068" spans="3:19" x14ac:dyDescent="0.25">
      <c r="C8068" s="115"/>
      <c r="R8068" s="116"/>
      <c r="S8068" s="117"/>
    </row>
    <row r="8069" spans="3:19" x14ac:dyDescent="0.25">
      <c r="C8069" s="115"/>
      <c r="R8069" s="116"/>
      <c r="S8069" s="117"/>
    </row>
    <row r="8070" spans="3:19" x14ac:dyDescent="0.25">
      <c r="C8070" s="115"/>
      <c r="R8070" s="116"/>
      <c r="S8070" s="117"/>
    </row>
    <row r="8071" spans="3:19" x14ac:dyDescent="0.25">
      <c r="C8071" s="115"/>
      <c r="R8071" s="116"/>
      <c r="S8071" s="117"/>
    </row>
    <row r="8072" spans="3:19" x14ac:dyDescent="0.25">
      <c r="C8072" s="115"/>
      <c r="R8072" s="116"/>
      <c r="S8072" s="117"/>
    </row>
    <row r="8073" spans="3:19" x14ac:dyDescent="0.25">
      <c r="C8073" s="115"/>
      <c r="R8073" s="116"/>
      <c r="S8073" s="117"/>
    </row>
    <row r="8074" spans="3:19" x14ac:dyDescent="0.25">
      <c r="C8074" s="115"/>
      <c r="R8074" s="116"/>
      <c r="S8074" s="117"/>
    </row>
    <row r="8075" spans="3:19" x14ac:dyDescent="0.25">
      <c r="C8075" s="115"/>
      <c r="R8075" s="116"/>
      <c r="S8075" s="117"/>
    </row>
    <row r="8076" spans="3:19" x14ac:dyDescent="0.25">
      <c r="C8076" s="115"/>
      <c r="R8076" s="116"/>
      <c r="S8076" s="117"/>
    </row>
    <row r="8077" spans="3:19" x14ac:dyDescent="0.25">
      <c r="C8077" s="115"/>
      <c r="R8077" s="116"/>
      <c r="S8077" s="117"/>
    </row>
    <row r="8078" spans="3:19" x14ac:dyDescent="0.25">
      <c r="C8078" s="115"/>
      <c r="R8078" s="116"/>
      <c r="S8078" s="117"/>
    </row>
    <row r="8079" spans="3:19" x14ac:dyDescent="0.25">
      <c r="C8079" s="115"/>
      <c r="R8079" s="116"/>
      <c r="S8079" s="117"/>
    </row>
    <row r="8080" spans="3:19" x14ac:dyDescent="0.25">
      <c r="C8080" s="115"/>
      <c r="R8080" s="116"/>
      <c r="S8080" s="117"/>
    </row>
    <row r="8081" spans="3:19" x14ac:dyDescent="0.25">
      <c r="C8081" s="115"/>
      <c r="R8081" s="116"/>
      <c r="S8081" s="117"/>
    </row>
    <row r="8082" spans="3:19" x14ac:dyDescent="0.25">
      <c r="C8082" s="115"/>
      <c r="R8082" s="116"/>
      <c r="S8082" s="117"/>
    </row>
    <row r="8083" spans="3:19" x14ac:dyDescent="0.25">
      <c r="C8083" s="115"/>
      <c r="R8083" s="116"/>
      <c r="S8083" s="117"/>
    </row>
    <row r="8084" spans="3:19" x14ac:dyDescent="0.25">
      <c r="C8084" s="115"/>
      <c r="R8084" s="116"/>
      <c r="S8084" s="117"/>
    </row>
    <row r="8085" spans="3:19" x14ac:dyDescent="0.25">
      <c r="C8085" s="115"/>
      <c r="R8085" s="116"/>
      <c r="S8085" s="117"/>
    </row>
    <row r="8086" spans="3:19" x14ac:dyDescent="0.25">
      <c r="C8086" s="115"/>
      <c r="R8086" s="116"/>
      <c r="S8086" s="117"/>
    </row>
    <row r="8087" spans="3:19" x14ac:dyDescent="0.25">
      <c r="C8087" s="115"/>
      <c r="R8087" s="116"/>
      <c r="S8087" s="117"/>
    </row>
    <row r="8088" spans="3:19" x14ac:dyDescent="0.25">
      <c r="C8088" s="115"/>
      <c r="R8088" s="116"/>
      <c r="S8088" s="117"/>
    </row>
    <row r="8089" spans="3:19" x14ac:dyDescent="0.25">
      <c r="C8089" s="115"/>
      <c r="R8089" s="116"/>
      <c r="S8089" s="117"/>
    </row>
    <row r="8090" spans="3:19" x14ac:dyDescent="0.25">
      <c r="C8090" s="115"/>
      <c r="R8090" s="116"/>
      <c r="S8090" s="117"/>
    </row>
    <row r="8091" spans="3:19" x14ac:dyDescent="0.25">
      <c r="C8091" s="115"/>
      <c r="R8091" s="116"/>
      <c r="S8091" s="117"/>
    </row>
    <row r="8092" spans="3:19" x14ac:dyDescent="0.25">
      <c r="C8092" s="115"/>
      <c r="R8092" s="116"/>
      <c r="S8092" s="117"/>
    </row>
    <row r="8093" spans="3:19" x14ac:dyDescent="0.25">
      <c r="C8093" s="115"/>
      <c r="R8093" s="116"/>
      <c r="S8093" s="117"/>
    </row>
    <row r="8094" spans="3:19" x14ac:dyDescent="0.25">
      <c r="C8094" s="115"/>
      <c r="R8094" s="116"/>
      <c r="S8094" s="117"/>
    </row>
    <row r="8095" spans="3:19" x14ac:dyDescent="0.25">
      <c r="C8095" s="115"/>
      <c r="R8095" s="116"/>
      <c r="S8095" s="117"/>
    </row>
    <row r="8096" spans="3:19" x14ac:dyDescent="0.25">
      <c r="C8096" s="115"/>
      <c r="R8096" s="116"/>
      <c r="S8096" s="117"/>
    </row>
    <row r="8097" spans="3:19" x14ac:dyDescent="0.25">
      <c r="C8097" s="115"/>
      <c r="R8097" s="116"/>
      <c r="S8097" s="117"/>
    </row>
    <row r="8098" spans="3:19" x14ac:dyDescent="0.25">
      <c r="C8098" s="115"/>
      <c r="R8098" s="116"/>
      <c r="S8098" s="117"/>
    </row>
    <row r="8099" spans="3:19" x14ac:dyDescent="0.25">
      <c r="C8099" s="115"/>
      <c r="R8099" s="116"/>
      <c r="S8099" s="117"/>
    </row>
    <row r="8100" spans="3:19" x14ac:dyDescent="0.25">
      <c r="C8100" s="115"/>
      <c r="R8100" s="116"/>
      <c r="S8100" s="117"/>
    </row>
    <row r="8101" spans="3:19" x14ac:dyDescent="0.25">
      <c r="C8101" s="115"/>
      <c r="R8101" s="116"/>
      <c r="S8101" s="117"/>
    </row>
    <row r="8102" spans="3:19" x14ac:dyDescent="0.25">
      <c r="C8102" s="115"/>
      <c r="R8102" s="116"/>
      <c r="S8102" s="117"/>
    </row>
    <row r="8103" spans="3:19" x14ac:dyDescent="0.25">
      <c r="C8103" s="115"/>
      <c r="R8103" s="116"/>
      <c r="S8103" s="117"/>
    </row>
    <row r="8104" spans="3:19" x14ac:dyDescent="0.25">
      <c r="C8104" s="115"/>
      <c r="R8104" s="116"/>
      <c r="S8104" s="117"/>
    </row>
    <row r="8105" spans="3:19" x14ac:dyDescent="0.25">
      <c r="C8105" s="115">
        <v>0</v>
      </c>
      <c r="R8105" s="116"/>
      <c r="S8105" s="117"/>
    </row>
    <row r="8106" spans="3:19" x14ac:dyDescent="0.25">
      <c r="C8106" s="115"/>
      <c r="R8106" s="116"/>
      <c r="S8106" s="117"/>
    </row>
    <row r="8107" spans="3:19" x14ac:dyDescent="0.25">
      <c r="C8107" s="115"/>
      <c r="R8107" s="116"/>
      <c r="S8107" s="117"/>
    </row>
    <row r="8108" spans="3:19" x14ac:dyDescent="0.25">
      <c r="C8108" s="115"/>
      <c r="R8108" s="116"/>
      <c r="S8108" s="117"/>
    </row>
    <row r="8109" spans="3:19" x14ac:dyDescent="0.25">
      <c r="C8109" s="115"/>
      <c r="R8109" s="116"/>
      <c r="S8109" s="117"/>
    </row>
    <row r="8110" spans="3:19" x14ac:dyDescent="0.25">
      <c r="C8110" s="115"/>
      <c r="R8110" s="116"/>
      <c r="S8110" s="117"/>
    </row>
    <row r="8111" spans="3:19" x14ac:dyDescent="0.25">
      <c r="C8111" s="115"/>
      <c r="R8111" s="116"/>
      <c r="S8111" s="117"/>
    </row>
    <row r="8112" spans="3:19" x14ac:dyDescent="0.25">
      <c r="C8112" s="115"/>
      <c r="R8112" s="116"/>
      <c r="S8112" s="117"/>
    </row>
    <row r="8113" spans="3:19" x14ac:dyDescent="0.25">
      <c r="C8113" s="115"/>
      <c r="R8113" s="116"/>
      <c r="S8113" s="117"/>
    </row>
    <row r="8114" spans="3:19" x14ac:dyDescent="0.25">
      <c r="C8114" s="115"/>
      <c r="R8114" s="116"/>
      <c r="S8114" s="117"/>
    </row>
    <row r="8115" spans="3:19" x14ac:dyDescent="0.25">
      <c r="C8115" s="115"/>
      <c r="R8115" s="116"/>
      <c r="S8115" s="117"/>
    </row>
    <row r="8116" spans="3:19" x14ac:dyDescent="0.25">
      <c r="C8116" s="115"/>
      <c r="R8116" s="116"/>
      <c r="S8116" s="117"/>
    </row>
    <row r="8117" spans="3:19" x14ac:dyDescent="0.25">
      <c r="C8117" s="115"/>
      <c r="R8117" s="116"/>
      <c r="S8117" s="117"/>
    </row>
    <row r="8118" spans="3:19" x14ac:dyDescent="0.25">
      <c r="C8118" s="115"/>
      <c r="R8118" s="116"/>
      <c r="S8118" s="117"/>
    </row>
    <row r="8119" spans="3:19" x14ac:dyDescent="0.25">
      <c r="C8119" s="115"/>
      <c r="R8119" s="116"/>
      <c r="S8119" s="117"/>
    </row>
    <row r="8120" spans="3:19" x14ac:dyDescent="0.25">
      <c r="C8120" s="115"/>
      <c r="R8120" s="116"/>
      <c r="S8120" s="117"/>
    </row>
    <row r="8121" spans="3:19" x14ac:dyDescent="0.25">
      <c r="C8121" s="115"/>
      <c r="R8121" s="116"/>
      <c r="S8121" s="117"/>
    </row>
    <row r="8122" spans="3:19" x14ac:dyDescent="0.25">
      <c r="C8122" s="115"/>
      <c r="R8122" s="116"/>
      <c r="S8122" s="117"/>
    </row>
    <row r="8123" spans="3:19" x14ac:dyDescent="0.25">
      <c r="C8123" s="115"/>
      <c r="R8123" s="116"/>
      <c r="S8123" s="117"/>
    </row>
    <row r="8124" spans="3:19" x14ac:dyDescent="0.25">
      <c r="C8124" s="115"/>
      <c r="R8124" s="116"/>
      <c r="S8124" s="117"/>
    </row>
    <row r="8125" spans="3:19" x14ac:dyDescent="0.25">
      <c r="C8125" s="115"/>
      <c r="R8125" s="116"/>
      <c r="S8125" s="117"/>
    </row>
    <row r="8126" spans="3:19" x14ac:dyDescent="0.25">
      <c r="C8126" s="115"/>
      <c r="R8126" s="116"/>
      <c r="S8126" s="117"/>
    </row>
    <row r="8127" spans="3:19" x14ac:dyDescent="0.25">
      <c r="C8127" s="115"/>
      <c r="R8127" s="116"/>
      <c r="S8127" s="117"/>
    </row>
    <row r="8128" spans="3:19" x14ac:dyDescent="0.25">
      <c r="C8128" s="115"/>
      <c r="R8128" s="116"/>
      <c r="S8128" s="117"/>
    </row>
    <row r="8129" spans="3:19" x14ac:dyDescent="0.25">
      <c r="C8129" s="115"/>
      <c r="R8129" s="116"/>
      <c r="S8129" s="117"/>
    </row>
    <row r="8130" spans="3:19" x14ac:dyDescent="0.25">
      <c r="C8130" s="115"/>
      <c r="R8130" s="116"/>
      <c r="S8130" s="117"/>
    </row>
    <row r="8131" spans="3:19" x14ac:dyDescent="0.25">
      <c r="C8131" s="115"/>
      <c r="R8131" s="116"/>
      <c r="S8131" s="117"/>
    </row>
    <row r="8132" spans="3:19" x14ac:dyDescent="0.25">
      <c r="C8132" s="115"/>
      <c r="R8132" s="116"/>
      <c r="S8132" s="117"/>
    </row>
    <row r="8133" spans="3:19" x14ac:dyDescent="0.25">
      <c r="C8133" s="115"/>
      <c r="R8133" s="116"/>
      <c r="S8133" s="117"/>
    </row>
    <row r="8134" spans="3:19" x14ac:dyDescent="0.25">
      <c r="C8134" s="115"/>
      <c r="R8134" s="116"/>
      <c r="S8134" s="117"/>
    </row>
    <row r="8135" spans="3:19" x14ac:dyDescent="0.25">
      <c r="C8135" s="115"/>
      <c r="R8135" s="116"/>
      <c r="S8135" s="117"/>
    </row>
    <row r="8136" spans="3:19" x14ac:dyDescent="0.25">
      <c r="C8136" s="115"/>
      <c r="R8136" s="116"/>
      <c r="S8136" s="117"/>
    </row>
    <row r="8137" spans="3:19" x14ac:dyDescent="0.25">
      <c r="C8137" s="115"/>
      <c r="R8137" s="116"/>
      <c r="S8137" s="117"/>
    </row>
    <row r="8138" spans="3:19" x14ac:dyDescent="0.25">
      <c r="C8138" s="115"/>
      <c r="R8138" s="116"/>
      <c r="S8138" s="117"/>
    </row>
    <row r="8139" spans="3:19" x14ac:dyDescent="0.25">
      <c r="C8139" s="115"/>
      <c r="R8139" s="116"/>
      <c r="S8139" s="117"/>
    </row>
    <row r="8140" spans="3:19" x14ac:dyDescent="0.25">
      <c r="C8140" s="115"/>
      <c r="R8140" s="116"/>
      <c r="S8140" s="117"/>
    </row>
    <row r="8141" spans="3:19" x14ac:dyDescent="0.25">
      <c r="C8141" s="115"/>
      <c r="R8141" s="116"/>
      <c r="S8141" s="117"/>
    </row>
    <row r="8142" spans="3:19" x14ac:dyDescent="0.25">
      <c r="C8142" s="115"/>
      <c r="R8142" s="116"/>
      <c r="S8142" s="117"/>
    </row>
    <row r="8143" spans="3:19" x14ac:dyDescent="0.25">
      <c r="C8143" s="115"/>
      <c r="R8143" s="116"/>
      <c r="S8143" s="117"/>
    </row>
    <row r="8144" spans="3:19" x14ac:dyDescent="0.25">
      <c r="C8144" s="115"/>
      <c r="R8144" s="116"/>
      <c r="S8144" s="117"/>
    </row>
    <row r="8145" spans="3:19" x14ac:dyDescent="0.25">
      <c r="C8145" s="115"/>
      <c r="R8145" s="116"/>
      <c r="S8145" s="117"/>
    </row>
    <row r="8146" spans="3:19" x14ac:dyDescent="0.25">
      <c r="C8146" s="115"/>
      <c r="R8146" s="116"/>
      <c r="S8146" s="117"/>
    </row>
    <row r="8147" spans="3:19" x14ac:dyDescent="0.25">
      <c r="C8147" s="115"/>
      <c r="R8147" s="116"/>
      <c r="S8147" s="117"/>
    </row>
    <row r="8148" spans="3:19" x14ac:dyDescent="0.25">
      <c r="C8148" s="115"/>
      <c r="R8148" s="116"/>
      <c r="S8148" s="117"/>
    </row>
    <row r="8149" spans="3:19" x14ac:dyDescent="0.25">
      <c r="C8149" s="115"/>
      <c r="R8149" s="116"/>
      <c r="S8149" s="117"/>
    </row>
    <row r="8150" spans="3:19" x14ac:dyDescent="0.25">
      <c r="C8150" s="115"/>
      <c r="R8150" s="116"/>
      <c r="S8150" s="117"/>
    </row>
    <row r="8151" spans="3:19" x14ac:dyDescent="0.25">
      <c r="C8151" s="115"/>
      <c r="R8151" s="116"/>
      <c r="S8151" s="117"/>
    </row>
    <row r="8152" spans="3:19" x14ac:dyDescent="0.25">
      <c r="C8152" s="115"/>
      <c r="R8152" s="116"/>
      <c r="S8152" s="117"/>
    </row>
    <row r="8153" spans="3:19" x14ac:dyDescent="0.25">
      <c r="C8153" s="115"/>
      <c r="R8153" s="116"/>
      <c r="S8153" s="117"/>
    </row>
    <row r="8154" spans="3:19" x14ac:dyDescent="0.25">
      <c r="C8154" s="115"/>
      <c r="R8154" s="116"/>
      <c r="S8154" s="117"/>
    </row>
    <row r="8155" spans="3:19" x14ac:dyDescent="0.25">
      <c r="C8155" s="115"/>
      <c r="R8155" s="116"/>
      <c r="S8155" s="117"/>
    </row>
    <row r="8156" spans="3:19" x14ac:dyDescent="0.25">
      <c r="C8156" s="115"/>
      <c r="R8156" s="116"/>
      <c r="S8156" s="117"/>
    </row>
    <row r="8157" spans="3:19" x14ac:dyDescent="0.25">
      <c r="C8157" s="115"/>
      <c r="R8157" s="116"/>
      <c r="S8157" s="117"/>
    </row>
    <row r="8158" spans="3:19" x14ac:dyDescent="0.25">
      <c r="C8158" s="115"/>
      <c r="R8158" s="116"/>
      <c r="S8158" s="117"/>
    </row>
    <row r="8159" spans="3:19" x14ac:dyDescent="0.25">
      <c r="C8159" s="115"/>
      <c r="R8159" s="116"/>
      <c r="S8159" s="117"/>
    </row>
    <row r="8160" spans="3:19" x14ac:dyDescent="0.25">
      <c r="C8160" s="115"/>
      <c r="R8160" s="116"/>
      <c r="S8160" s="117"/>
    </row>
    <row r="8161" spans="3:19" x14ac:dyDescent="0.25">
      <c r="C8161" s="115"/>
      <c r="R8161" s="116"/>
      <c r="S8161" s="117"/>
    </row>
    <row r="8162" spans="3:19" x14ac:dyDescent="0.25">
      <c r="C8162" s="115"/>
      <c r="R8162" s="116"/>
      <c r="S8162" s="117"/>
    </row>
    <row r="8163" spans="3:19" x14ac:dyDescent="0.25">
      <c r="C8163" s="115">
        <v>800</v>
      </c>
      <c r="R8163" s="116"/>
      <c r="S8163" s="117"/>
    </row>
    <row r="8164" spans="3:19" x14ac:dyDescent="0.25">
      <c r="C8164" s="115">
        <v>800</v>
      </c>
      <c r="R8164" s="116"/>
      <c r="S8164" s="117"/>
    </row>
    <row r="8165" spans="3:19" x14ac:dyDescent="0.25">
      <c r="C8165" s="115"/>
      <c r="R8165" s="116"/>
      <c r="S8165" s="117"/>
    </row>
    <row r="8166" spans="3:19" x14ac:dyDescent="0.25">
      <c r="C8166" s="115"/>
      <c r="R8166" s="116"/>
      <c r="S8166" s="117"/>
    </row>
    <row r="8167" spans="3:19" x14ac:dyDescent="0.25">
      <c r="C8167" s="115"/>
      <c r="R8167" s="116"/>
      <c r="S8167" s="117"/>
    </row>
    <row r="8168" spans="3:19" x14ac:dyDescent="0.25">
      <c r="C8168" s="115"/>
      <c r="R8168" s="116"/>
      <c r="S8168" s="117"/>
    </row>
    <row r="8169" spans="3:19" x14ac:dyDescent="0.25">
      <c r="C8169" s="115"/>
      <c r="R8169" s="116"/>
      <c r="S8169" s="117"/>
    </row>
    <row r="8170" spans="3:19" x14ac:dyDescent="0.25">
      <c r="C8170" s="115"/>
      <c r="R8170" s="116"/>
      <c r="S8170" s="117"/>
    </row>
    <row r="8171" spans="3:19" x14ac:dyDescent="0.25">
      <c r="C8171" s="115"/>
      <c r="R8171" s="116"/>
      <c r="S8171" s="117"/>
    </row>
    <row r="8172" spans="3:19" x14ac:dyDescent="0.25">
      <c r="C8172" s="115"/>
      <c r="R8172" s="116"/>
      <c r="S8172" s="117"/>
    </row>
    <row r="8173" spans="3:19" x14ac:dyDescent="0.25">
      <c r="C8173" s="115"/>
      <c r="R8173" s="116"/>
      <c r="S8173" s="117"/>
    </row>
    <row r="8174" spans="3:19" x14ac:dyDescent="0.25">
      <c r="C8174" s="115"/>
      <c r="R8174" s="116"/>
      <c r="S8174" s="117"/>
    </row>
    <row r="8175" spans="3:19" x14ac:dyDescent="0.25">
      <c r="C8175" s="115"/>
      <c r="R8175" s="116"/>
      <c r="S8175" s="117"/>
    </row>
    <row r="8176" spans="3:19" x14ac:dyDescent="0.25">
      <c r="C8176" s="115"/>
      <c r="R8176" s="116"/>
      <c r="S8176" s="117"/>
    </row>
    <row r="8177" spans="3:19" x14ac:dyDescent="0.25">
      <c r="C8177" s="115"/>
      <c r="R8177" s="116"/>
      <c r="S8177" s="117"/>
    </row>
    <row r="8178" spans="3:19" x14ac:dyDescent="0.25">
      <c r="C8178" s="115"/>
      <c r="R8178" s="116"/>
      <c r="S8178" s="117"/>
    </row>
    <row r="8179" spans="3:19" x14ac:dyDescent="0.25">
      <c r="C8179" s="115"/>
      <c r="R8179" s="116"/>
      <c r="S8179" s="117"/>
    </row>
    <row r="8180" spans="3:19" x14ac:dyDescent="0.25">
      <c r="C8180" s="115"/>
      <c r="R8180" s="116"/>
      <c r="S8180" s="117"/>
    </row>
    <row r="8181" spans="3:19" x14ac:dyDescent="0.25">
      <c r="C8181" s="115"/>
      <c r="R8181" s="116"/>
      <c r="S8181" s="117"/>
    </row>
    <row r="8182" spans="3:19" x14ac:dyDescent="0.25">
      <c r="C8182" s="115"/>
      <c r="R8182" s="116"/>
      <c r="S8182" s="117"/>
    </row>
    <row r="8183" spans="3:19" x14ac:dyDescent="0.25">
      <c r="C8183" s="115"/>
      <c r="R8183" s="116"/>
      <c r="S8183" s="117"/>
    </row>
    <row r="8184" spans="3:19" x14ac:dyDescent="0.25">
      <c r="C8184" s="115"/>
      <c r="R8184" s="116"/>
      <c r="S8184" s="117"/>
    </row>
    <row r="8185" spans="3:19" x14ac:dyDescent="0.25">
      <c r="C8185" s="115"/>
      <c r="R8185" s="116"/>
      <c r="S8185" s="117"/>
    </row>
    <row r="8186" spans="3:19" x14ac:dyDescent="0.25">
      <c r="C8186" s="115"/>
      <c r="R8186" s="116"/>
      <c r="S8186" s="117"/>
    </row>
    <row r="8187" spans="3:19" x14ac:dyDescent="0.25">
      <c r="C8187" s="115"/>
      <c r="R8187" s="116"/>
      <c r="S8187" s="117"/>
    </row>
    <row r="8188" spans="3:19" x14ac:dyDescent="0.25">
      <c r="C8188" s="115"/>
      <c r="R8188" s="116"/>
      <c r="S8188" s="117"/>
    </row>
    <row r="8189" spans="3:19" x14ac:dyDescent="0.25">
      <c r="C8189" s="115"/>
      <c r="R8189" s="116"/>
      <c r="S8189" s="117"/>
    </row>
    <row r="8190" spans="3:19" x14ac:dyDescent="0.25">
      <c r="C8190" s="115"/>
      <c r="R8190" s="116"/>
      <c r="S8190" s="117"/>
    </row>
    <row r="8191" spans="3:19" x14ac:dyDescent="0.25">
      <c r="C8191" s="115"/>
      <c r="R8191" s="116"/>
      <c r="S8191" s="117"/>
    </row>
    <row r="8192" spans="3:19" x14ac:dyDescent="0.25">
      <c r="C8192" s="115"/>
      <c r="R8192" s="116"/>
      <c r="S8192" s="117"/>
    </row>
    <row r="8193" spans="3:19" x14ac:dyDescent="0.25">
      <c r="C8193" s="115"/>
      <c r="R8193" s="116"/>
      <c r="S8193" s="117"/>
    </row>
    <row r="8194" spans="3:19" x14ac:dyDescent="0.25">
      <c r="C8194" s="115"/>
      <c r="R8194" s="116"/>
      <c r="S8194" s="117"/>
    </row>
    <row r="8195" spans="3:19" x14ac:dyDescent="0.25">
      <c r="C8195" s="115"/>
      <c r="R8195" s="116"/>
      <c r="S8195" s="117"/>
    </row>
    <row r="8196" spans="3:19" x14ac:dyDescent="0.25">
      <c r="C8196" s="115"/>
      <c r="R8196" s="116"/>
      <c r="S8196" s="117"/>
    </row>
    <row r="8197" spans="3:19" x14ac:dyDescent="0.25">
      <c r="C8197" s="115"/>
      <c r="R8197" s="116"/>
      <c r="S8197" s="117"/>
    </row>
    <row r="8198" spans="3:19" x14ac:dyDescent="0.25">
      <c r="C8198" s="115"/>
      <c r="R8198" s="116"/>
      <c r="S8198" s="117"/>
    </row>
    <row r="8199" spans="3:19" x14ac:dyDescent="0.25">
      <c r="C8199" s="115"/>
      <c r="R8199" s="116"/>
      <c r="S8199" s="117"/>
    </row>
    <row r="8200" spans="3:19" x14ac:dyDescent="0.25">
      <c r="C8200" s="115"/>
      <c r="R8200" s="116"/>
      <c r="S8200" s="117"/>
    </row>
    <row r="8201" spans="3:19" x14ac:dyDescent="0.25">
      <c r="C8201" s="115"/>
      <c r="R8201" s="116"/>
      <c r="S8201" s="117"/>
    </row>
    <row r="8202" spans="3:19" x14ac:dyDescent="0.25">
      <c r="C8202" s="115"/>
      <c r="R8202" s="116"/>
      <c r="S8202" s="117"/>
    </row>
    <row r="8203" spans="3:19" x14ac:dyDescent="0.25">
      <c r="C8203" s="115"/>
      <c r="R8203" s="116"/>
      <c r="S8203" s="117"/>
    </row>
    <row r="8204" spans="3:19" x14ac:dyDescent="0.25">
      <c r="C8204" s="115"/>
      <c r="R8204" s="116"/>
      <c r="S8204" s="117"/>
    </row>
    <row r="8205" spans="3:19" x14ac:dyDescent="0.25">
      <c r="C8205" s="115"/>
      <c r="R8205" s="116"/>
      <c r="S8205" s="117"/>
    </row>
    <row r="8206" spans="3:19" x14ac:dyDescent="0.25">
      <c r="C8206" s="115"/>
      <c r="R8206" s="116"/>
      <c r="S8206" s="117"/>
    </row>
    <row r="8207" spans="3:19" x14ac:dyDescent="0.25">
      <c r="C8207" s="115"/>
      <c r="R8207" s="116"/>
      <c r="S8207" s="117"/>
    </row>
    <row r="8208" spans="3:19" x14ac:dyDescent="0.25">
      <c r="C8208" s="115"/>
      <c r="R8208" s="116"/>
      <c r="S8208" s="117"/>
    </row>
    <row r="8209" spans="3:19" x14ac:dyDescent="0.25">
      <c r="C8209" s="115"/>
      <c r="R8209" s="116"/>
      <c r="S8209" s="117"/>
    </row>
    <row r="8210" spans="3:19" x14ac:dyDescent="0.25">
      <c r="C8210" s="115"/>
      <c r="R8210" s="116"/>
      <c r="S8210" s="117"/>
    </row>
    <row r="8211" spans="3:19" x14ac:dyDescent="0.25">
      <c r="C8211" s="115"/>
      <c r="R8211" s="116"/>
      <c r="S8211" s="117"/>
    </row>
    <row r="8212" spans="3:19" x14ac:dyDescent="0.25">
      <c r="C8212" s="115"/>
      <c r="R8212" s="116"/>
      <c r="S8212" s="117"/>
    </row>
    <row r="8213" spans="3:19" x14ac:dyDescent="0.25">
      <c r="C8213" s="115"/>
      <c r="R8213" s="116"/>
      <c r="S8213" s="117"/>
    </row>
    <row r="8214" spans="3:19" x14ac:dyDescent="0.25">
      <c r="C8214" s="115"/>
      <c r="R8214" s="116"/>
      <c r="S8214" s="117"/>
    </row>
    <row r="8215" spans="3:19" x14ac:dyDescent="0.25">
      <c r="C8215" s="115"/>
      <c r="R8215" s="116"/>
      <c r="S8215" s="117"/>
    </row>
    <row r="8216" spans="3:19" x14ac:dyDescent="0.25">
      <c r="C8216" s="115"/>
      <c r="R8216" s="116"/>
      <c r="S8216" s="117"/>
    </row>
    <row r="8217" spans="3:19" x14ac:dyDescent="0.25">
      <c r="C8217" s="115"/>
      <c r="R8217" s="116"/>
      <c r="S8217" s="117"/>
    </row>
    <row r="8218" spans="3:19" x14ac:dyDescent="0.25">
      <c r="C8218" s="115"/>
      <c r="R8218" s="116"/>
      <c r="S8218" s="117"/>
    </row>
    <row r="8219" spans="3:19" x14ac:dyDescent="0.25">
      <c r="C8219" s="115"/>
      <c r="R8219" s="116"/>
      <c r="S8219" s="117"/>
    </row>
    <row r="8220" spans="3:19" x14ac:dyDescent="0.25">
      <c r="C8220" s="115"/>
      <c r="R8220" s="116"/>
      <c r="S8220" s="117"/>
    </row>
    <row r="8221" spans="3:19" x14ac:dyDescent="0.25">
      <c r="C8221" s="115"/>
      <c r="R8221" s="116"/>
      <c r="S8221" s="117"/>
    </row>
    <row r="8222" spans="3:19" x14ac:dyDescent="0.25">
      <c r="C8222" s="115"/>
      <c r="R8222" s="116"/>
      <c r="S8222" s="117"/>
    </row>
    <row r="8223" spans="3:19" x14ac:dyDescent="0.25">
      <c r="C8223" s="115"/>
      <c r="R8223" s="116"/>
      <c r="S8223" s="117"/>
    </row>
    <row r="8224" spans="3:19" x14ac:dyDescent="0.25">
      <c r="C8224" s="115"/>
      <c r="R8224" s="116"/>
      <c r="S8224" s="117"/>
    </row>
    <row r="8225" spans="3:19" x14ac:dyDescent="0.25">
      <c r="C8225" s="115"/>
      <c r="R8225" s="116"/>
      <c r="S8225" s="117"/>
    </row>
    <row r="8226" spans="3:19" x14ac:dyDescent="0.25">
      <c r="C8226" s="115"/>
      <c r="R8226" s="116"/>
      <c r="S8226" s="117"/>
    </row>
    <row r="8227" spans="3:19" x14ac:dyDescent="0.25">
      <c r="C8227" s="115"/>
      <c r="R8227" s="116"/>
      <c r="S8227" s="117"/>
    </row>
    <row r="8228" spans="3:19" x14ac:dyDescent="0.25">
      <c r="C8228" s="115"/>
      <c r="R8228" s="116"/>
      <c r="S8228" s="117"/>
    </row>
    <row r="8229" spans="3:19" x14ac:dyDescent="0.25">
      <c r="C8229" s="115"/>
      <c r="R8229" s="116"/>
      <c r="S8229" s="117"/>
    </row>
    <row r="8230" spans="3:19" x14ac:dyDescent="0.25">
      <c r="C8230" s="115"/>
      <c r="R8230" s="116"/>
      <c r="S8230" s="117"/>
    </row>
    <row r="8231" spans="3:19" x14ac:dyDescent="0.25">
      <c r="C8231" s="115"/>
      <c r="R8231" s="116"/>
      <c r="S8231" s="117"/>
    </row>
    <row r="8232" spans="3:19" x14ac:dyDescent="0.25">
      <c r="C8232" s="115"/>
      <c r="R8232" s="116"/>
      <c r="S8232" s="117"/>
    </row>
    <row r="8233" spans="3:19" x14ac:dyDescent="0.25">
      <c r="C8233" s="115"/>
      <c r="R8233" s="116"/>
      <c r="S8233" s="117"/>
    </row>
    <row r="8234" spans="3:19" x14ac:dyDescent="0.25">
      <c r="C8234" s="115"/>
      <c r="R8234" s="116"/>
      <c r="S8234" s="117"/>
    </row>
    <row r="8235" spans="3:19" x14ac:dyDescent="0.25">
      <c r="C8235" s="115"/>
      <c r="R8235" s="116"/>
      <c r="S8235" s="117"/>
    </row>
    <row r="8236" spans="3:19" x14ac:dyDescent="0.25">
      <c r="C8236" s="115"/>
      <c r="R8236" s="116"/>
      <c r="S8236" s="117"/>
    </row>
    <row r="8237" spans="3:19" x14ac:dyDescent="0.25">
      <c r="C8237" s="115"/>
      <c r="R8237" s="116"/>
      <c r="S8237" s="117"/>
    </row>
    <row r="8238" spans="3:19" x14ac:dyDescent="0.25">
      <c r="C8238" s="115"/>
      <c r="R8238" s="116"/>
      <c r="S8238" s="117"/>
    </row>
    <row r="8239" spans="3:19" x14ac:dyDescent="0.25">
      <c r="C8239" s="115"/>
      <c r="R8239" s="116"/>
      <c r="S8239" s="117"/>
    </row>
    <row r="8240" spans="3:19" x14ac:dyDescent="0.25">
      <c r="C8240" s="115"/>
      <c r="R8240" s="116"/>
      <c r="S8240" s="117"/>
    </row>
    <row r="8241" spans="3:19" x14ac:dyDescent="0.25">
      <c r="C8241" s="115"/>
      <c r="R8241" s="116"/>
      <c r="S8241" s="117"/>
    </row>
    <row r="8242" spans="3:19" x14ac:dyDescent="0.25">
      <c r="C8242" s="115"/>
      <c r="R8242" s="116"/>
      <c r="S8242" s="117"/>
    </row>
    <row r="8243" spans="3:19" x14ac:dyDescent="0.25">
      <c r="C8243" s="115"/>
      <c r="R8243" s="116"/>
      <c r="S8243" s="117"/>
    </row>
    <row r="8244" spans="3:19" x14ac:dyDescent="0.25">
      <c r="C8244" s="115"/>
      <c r="R8244" s="116"/>
      <c r="S8244" s="117"/>
    </row>
    <row r="8245" spans="3:19" x14ac:dyDescent="0.25">
      <c r="C8245" s="115"/>
      <c r="R8245" s="116"/>
      <c r="S8245" s="117"/>
    </row>
    <row r="8246" spans="3:19" x14ac:dyDescent="0.25">
      <c r="C8246" s="115"/>
      <c r="R8246" s="116"/>
      <c r="S8246" s="117"/>
    </row>
    <row r="8247" spans="3:19" x14ac:dyDescent="0.25">
      <c r="C8247" s="115"/>
      <c r="R8247" s="116"/>
      <c r="S8247" s="117"/>
    </row>
    <row r="8248" spans="3:19" x14ac:dyDescent="0.25">
      <c r="C8248" s="115"/>
      <c r="R8248" s="116"/>
      <c r="S8248" s="117"/>
    </row>
    <row r="8249" spans="3:19" x14ac:dyDescent="0.25">
      <c r="C8249" s="115"/>
      <c r="R8249" s="116"/>
      <c r="S8249" s="117"/>
    </row>
    <row r="8250" spans="3:19" x14ac:dyDescent="0.25">
      <c r="C8250" s="115"/>
      <c r="R8250" s="116"/>
      <c r="S8250" s="117"/>
    </row>
    <row r="8251" spans="3:19" x14ac:dyDescent="0.25">
      <c r="C8251" s="115"/>
      <c r="R8251" s="116"/>
      <c r="S8251" s="117"/>
    </row>
    <row r="8252" spans="3:19" x14ac:dyDescent="0.25">
      <c r="C8252" s="115"/>
      <c r="R8252" s="116"/>
      <c r="S8252" s="117"/>
    </row>
    <row r="8253" spans="3:19" x14ac:dyDescent="0.25">
      <c r="C8253" s="115"/>
      <c r="R8253" s="116"/>
      <c r="S8253" s="117"/>
    </row>
    <row r="8254" spans="3:19" x14ac:dyDescent="0.25">
      <c r="C8254" s="115"/>
      <c r="R8254" s="116"/>
      <c r="S8254" s="117"/>
    </row>
    <row r="8255" spans="3:19" x14ac:dyDescent="0.25">
      <c r="C8255" s="115"/>
      <c r="R8255" s="116"/>
      <c r="S8255" s="117"/>
    </row>
    <row r="8256" spans="3:19" x14ac:dyDescent="0.25">
      <c r="C8256" s="115"/>
      <c r="R8256" s="116"/>
      <c r="S8256" s="117"/>
    </row>
    <row r="8257" spans="3:19" x14ac:dyDescent="0.25">
      <c r="C8257" s="115"/>
      <c r="R8257" s="116"/>
      <c r="S8257" s="117"/>
    </row>
    <row r="8258" spans="3:19" x14ac:dyDescent="0.25">
      <c r="C8258" s="115"/>
      <c r="R8258" s="116"/>
      <c r="S8258" s="117"/>
    </row>
    <row r="8259" spans="3:19" x14ac:dyDescent="0.25">
      <c r="C8259" s="115"/>
      <c r="R8259" s="116"/>
      <c r="S8259" s="117"/>
    </row>
    <row r="8260" spans="3:19" x14ac:dyDescent="0.25">
      <c r="C8260" s="115"/>
      <c r="R8260" s="116"/>
      <c r="S8260" s="117"/>
    </row>
    <row r="8261" spans="3:19" x14ac:dyDescent="0.25">
      <c r="C8261" s="115"/>
      <c r="R8261" s="116"/>
      <c r="S8261" s="117"/>
    </row>
    <row r="8262" spans="3:19" x14ac:dyDescent="0.25">
      <c r="C8262" s="115"/>
      <c r="R8262" s="116"/>
      <c r="S8262" s="117"/>
    </row>
    <row r="8263" spans="3:19" x14ac:dyDescent="0.25">
      <c r="C8263" s="115"/>
      <c r="R8263" s="116"/>
      <c r="S8263" s="117"/>
    </row>
    <row r="8264" spans="3:19" x14ac:dyDescent="0.25">
      <c r="C8264" s="115"/>
      <c r="R8264" s="116"/>
      <c r="S8264" s="117"/>
    </row>
    <row r="8265" spans="3:19" x14ac:dyDescent="0.25">
      <c r="C8265" s="115"/>
      <c r="R8265" s="116"/>
      <c r="S8265" s="117"/>
    </row>
    <row r="8266" spans="3:19" x14ac:dyDescent="0.25">
      <c r="C8266" s="115"/>
      <c r="R8266" s="116"/>
      <c r="S8266" s="117"/>
    </row>
    <row r="8267" spans="3:19" x14ac:dyDescent="0.25">
      <c r="C8267" s="115"/>
      <c r="R8267" s="116"/>
      <c r="S8267" s="117"/>
    </row>
    <row r="8268" spans="3:19" x14ac:dyDescent="0.25">
      <c r="C8268" s="115"/>
      <c r="R8268" s="116"/>
      <c r="S8268" s="117"/>
    </row>
    <row r="8269" spans="3:19" x14ac:dyDescent="0.25">
      <c r="C8269" s="115"/>
      <c r="R8269" s="116"/>
      <c r="S8269" s="117"/>
    </row>
    <row r="8270" spans="3:19" x14ac:dyDescent="0.25">
      <c r="C8270" s="115"/>
      <c r="R8270" s="116"/>
      <c r="S8270" s="117"/>
    </row>
    <row r="8271" spans="3:19" x14ac:dyDescent="0.25">
      <c r="C8271" s="115"/>
      <c r="R8271" s="116"/>
      <c r="S8271" s="117"/>
    </row>
    <row r="8272" spans="3:19" x14ac:dyDescent="0.25">
      <c r="C8272" s="115"/>
      <c r="R8272" s="116"/>
      <c r="S8272" s="117"/>
    </row>
    <row r="8273" spans="3:19" x14ac:dyDescent="0.25">
      <c r="C8273" s="115"/>
      <c r="R8273" s="116"/>
      <c r="S8273" s="117"/>
    </row>
    <row r="8274" spans="3:19" x14ac:dyDescent="0.25">
      <c r="C8274" s="115"/>
      <c r="R8274" s="116"/>
      <c r="S8274" s="117"/>
    </row>
    <row r="8275" spans="3:19" x14ac:dyDescent="0.25">
      <c r="C8275" s="115"/>
      <c r="R8275" s="116"/>
      <c r="S8275" s="117"/>
    </row>
    <row r="8276" spans="3:19" x14ac:dyDescent="0.25">
      <c r="C8276" s="115"/>
      <c r="R8276" s="116"/>
      <c r="S8276" s="117"/>
    </row>
    <row r="8277" spans="3:19" x14ac:dyDescent="0.25">
      <c r="C8277" s="115"/>
      <c r="R8277" s="116"/>
      <c r="S8277" s="117"/>
    </row>
    <row r="8278" spans="3:19" x14ac:dyDescent="0.25">
      <c r="C8278" s="115"/>
      <c r="R8278" s="116"/>
      <c r="S8278" s="117"/>
    </row>
    <row r="8279" spans="3:19" x14ac:dyDescent="0.25">
      <c r="C8279" s="115"/>
      <c r="R8279" s="116"/>
      <c r="S8279" s="117"/>
    </row>
    <row r="8280" spans="3:19" x14ac:dyDescent="0.25">
      <c r="C8280" s="115"/>
      <c r="R8280" s="116"/>
      <c r="S8280" s="117"/>
    </row>
    <row r="8281" spans="3:19" x14ac:dyDescent="0.25">
      <c r="C8281" s="115"/>
      <c r="R8281" s="116"/>
      <c r="S8281" s="117"/>
    </row>
    <row r="8282" spans="3:19" x14ac:dyDescent="0.25">
      <c r="C8282" s="115"/>
      <c r="R8282" s="116"/>
      <c r="S8282" s="117"/>
    </row>
    <row r="8283" spans="3:19" x14ac:dyDescent="0.25">
      <c r="C8283" s="115"/>
      <c r="R8283" s="116"/>
      <c r="S8283" s="117"/>
    </row>
    <row r="8284" spans="3:19" x14ac:dyDescent="0.25">
      <c r="C8284" s="115"/>
      <c r="R8284" s="116"/>
      <c r="S8284" s="117"/>
    </row>
    <row r="8285" spans="3:19" x14ac:dyDescent="0.25">
      <c r="C8285" s="115"/>
      <c r="R8285" s="116"/>
      <c r="S8285" s="117"/>
    </row>
    <row r="8286" spans="3:19" x14ac:dyDescent="0.25">
      <c r="C8286" s="115"/>
      <c r="R8286" s="116"/>
      <c r="S8286" s="117"/>
    </row>
    <row r="8287" spans="3:19" x14ac:dyDescent="0.25">
      <c r="C8287" s="115"/>
      <c r="R8287" s="116"/>
      <c r="S8287" s="117"/>
    </row>
    <row r="8288" spans="3:19" x14ac:dyDescent="0.25">
      <c r="C8288" s="115"/>
      <c r="R8288" s="116"/>
      <c r="S8288" s="117"/>
    </row>
    <row r="8289" spans="3:19" x14ac:dyDescent="0.25">
      <c r="C8289" s="115"/>
      <c r="R8289" s="116"/>
      <c r="S8289" s="117"/>
    </row>
    <row r="8290" spans="3:19" x14ac:dyDescent="0.25">
      <c r="C8290" s="115"/>
      <c r="R8290" s="116"/>
      <c r="S8290" s="117"/>
    </row>
    <row r="8291" spans="3:19" x14ac:dyDescent="0.25">
      <c r="C8291" s="115"/>
      <c r="R8291" s="116"/>
      <c r="S8291" s="117"/>
    </row>
    <row r="8292" spans="3:19" x14ac:dyDescent="0.25">
      <c r="C8292" s="115"/>
      <c r="R8292" s="116"/>
      <c r="S8292" s="117"/>
    </row>
    <row r="8293" spans="3:19" x14ac:dyDescent="0.25">
      <c r="C8293" s="115"/>
      <c r="R8293" s="116"/>
      <c r="S8293" s="117"/>
    </row>
    <row r="8294" spans="3:19" x14ac:dyDescent="0.25">
      <c r="C8294" s="115"/>
      <c r="R8294" s="116"/>
      <c r="S8294" s="117"/>
    </row>
    <row r="8295" spans="3:19" x14ac:dyDescent="0.25">
      <c r="C8295" s="115"/>
      <c r="R8295" s="116"/>
      <c r="S8295" s="117"/>
    </row>
    <row r="8296" spans="3:19" x14ac:dyDescent="0.25">
      <c r="C8296" s="115"/>
      <c r="R8296" s="116"/>
      <c r="S8296" s="117"/>
    </row>
    <row r="8297" spans="3:19" x14ac:dyDescent="0.25">
      <c r="C8297" s="115"/>
      <c r="R8297" s="116"/>
      <c r="S8297" s="117"/>
    </row>
    <row r="8298" spans="3:19" x14ac:dyDescent="0.25">
      <c r="C8298" s="115"/>
      <c r="R8298" s="116"/>
      <c r="S8298" s="117"/>
    </row>
    <row r="8299" spans="3:19" x14ac:dyDescent="0.25">
      <c r="C8299" s="115"/>
      <c r="R8299" s="116"/>
      <c r="S8299" s="117"/>
    </row>
    <row r="8300" spans="3:19" x14ac:dyDescent="0.25">
      <c r="C8300" s="115"/>
      <c r="R8300" s="116"/>
      <c r="S8300" s="117"/>
    </row>
    <row r="8301" spans="3:19" x14ac:dyDescent="0.25">
      <c r="C8301" s="115"/>
      <c r="R8301" s="116"/>
      <c r="S8301" s="117"/>
    </row>
    <row r="8302" spans="3:19" x14ac:dyDescent="0.25">
      <c r="C8302" s="115"/>
      <c r="R8302" s="116"/>
      <c r="S8302" s="117"/>
    </row>
    <row r="8303" spans="3:19" x14ac:dyDescent="0.25">
      <c r="C8303" s="115"/>
      <c r="R8303" s="116"/>
      <c r="S8303" s="117"/>
    </row>
    <row r="8304" spans="3:19" x14ac:dyDescent="0.25">
      <c r="C8304" s="115"/>
      <c r="R8304" s="116"/>
      <c r="S8304" s="117"/>
    </row>
    <row r="8305" spans="3:19" x14ac:dyDescent="0.25">
      <c r="C8305" s="115"/>
      <c r="R8305" s="116"/>
      <c r="S8305" s="117"/>
    </row>
    <row r="8306" spans="3:19" x14ac:dyDescent="0.25">
      <c r="C8306" s="115"/>
      <c r="R8306" s="116"/>
      <c r="S8306" s="117"/>
    </row>
    <row r="8307" spans="3:19" x14ac:dyDescent="0.25">
      <c r="C8307" s="115"/>
      <c r="R8307" s="116"/>
      <c r="S8307" s="117"/>
    </row>
    <row r="8308" spans="3:19" x14ac:dyDescent="0.25">
      <c r="C8308" s="115"/>
      <c r="R8308" s="116"/>
      <c r="S8308" s="117"/>
    </row>
    <row r="8309" spans="3:19" x14ac:dyDescent="0.25">
      <c r="C8309" s="115"/>
      <c r="R8309" s="116"/>
      <c r="S8309" s="117"/>
    </row>
    <row r="8310" spans="3:19" x14ac:dyDescent="0.25">
      <c r="C8310" s="115"/>
      <c r="R8310" s="116"/>
      <c r="S8310" s="117"/>
    </row>
    <row r="8311" spans="3:19" x14ac:dyDescent="0.25">
      <c r="C8311" s="115"/>
      <c r="R8311" s="116"/>
      <c r="S8311" s="117"/>
    </row>
    <row r="8312" spans="3:19" x14ac:dyDescent="0.25">
      <c r="C8312" s="115"/>
      <c r="R8312" s="116"/>
      <c r="S8312" s="117"/>
    </row>
    <row r="8313" spans="3:19" x14ac:dyDescent="0.25">
      <c r="C8313" s="115"/>
      <c r="R8313" s="116"/>
      <c r="S8313" s="117"/>
    </row>
    <row r="8314" spans="3:19" x14ac:dyDescent="0.25">
      <c r="C8314" s="115"/>
      <c r="R8314" s="116"/>
      <c r="S8314" s="117"/>
    </row>
    <row r="8315" spans="3:19" x14ac:dyDescent="0.25">
      <c r="C8315" s="115"/>
      <c r="R8315" s="116"/>
      <c r="S8315" s="117"/>
    </row>
    <row r="8316" spans="3:19" x14ac:dyDescent="0.25">
      <c r="C8316" s="115"/>
      <c r="R8316" s="116"/>
      <c r="S8316" s="117"/>
    </row>
    <row r="8317" spans="3:19" x14ac:dyDescent="0.25">
      <c r="C8317" s="115"/>
      <c r="R8317" s="116"/>
      <c r="S8317" s="117"/>
    </row>
    <row r="8318" spans="3:19" x14ac:dyDescent="0.25">
      <c r="C8318" s="115"/>
      <c r="R8318" s="116"/>
      <c r="S8318" s="117"/>
    </row>
    <row r="8319" spans="3:19" x14ac:dyDescent="0.25">
      <c r="C8319" s="115"/>
      <c r="R8319" s="116"/>
      <c r="S8319" s="117"/>
    </row>
    <row r="8320" spans="3:19" x14ac:dyDescent="0.25">
      <c r="C8320" s="115"/>
      <c r="R8320" s="116"/>
      <c r="S8320" s="117"/>
    </row>
    <row r="8321" spans="3:19" x14ac:dyDescent="0.25">
      <c r="C8321" s="115"/>
      <c r="R8321" s="116"/>
      <c r="S8321" s="117"/>
    </row>
    <row r="8322" spans="3:19" x14ac:dyDescent="0.25">
      <c r="C8322" s="115"/>
      <c r="R8322" s="116"/>
      <c r="S8322" s="117"/>
    </row>
    <row r="8323" spans="3:19" x14ac:dyDescent="0.25">
      <c r="C8323" s="115"/>
      <c r="R8323" s="116"/>
      <c r="S8323" s="117"/>
    </row>
    <row r="8324" spans="3:19" x14ac:dyDescent="0.25">
      <c r="C8324" s="115"/>
      <c r="R8324" s="116"/>
      <c r="S8324" s="117"/>
    </row>
    <row r="8325" spans="3:19" x14ac:dyDescent="0.25">
      <c r="C8325" s="115"/>
      <c r="R8325" s="116"/>
      <c r="S8325" s="117"/>
    </row>
    <row r="8326" spans="3:19" x14ac:dyDescent="0.25">
      <c r="C8326" s="115"/>
      <c r="R8326" s="116"/>
      <c r="S8326" s="117"/>
    </row>
    <row r="8327" spans="3:19" x14ac:dyDescent="0.25">
      <c r="C8327" s="115"/>
      <c r="R8327" s="116"/>
      <c r="S8327" s="117"/>
    </row>
    <row r="8328" spans="3:19" x14ac:dyDescent="0.25">
      <c r="C8328" s="115"/>
      <c r="R8328" s="116"/>
      <c r="S8328" s="117"/>
    </row>
    <row r="8329" spans="3:19" x14ac:dyDescent="0.25">
      <c r="C8329" s="115"/>
      <c r="R8329" s="116"/>
      <c r="S8329" s="117"/>
    </row>
    <row r="8330" spans="3:19" x14ac:dyDescent="0.25">
      <c r="C8330" s="115"/>
      <c r="R8330" s="116"/>
      <c r="S8330" s="117"/>
    </row>
    <row r="8331" spans="3:19" x14ac:dyDescent="0.25">
      <c r="C8331" s="115"/>
      <c r="R8331" s="116"/>
      <c r="S8331" s="117"/>
    </row>
    <row r="8332" spans="3:19" x14ac:dyDescent="0.25">
      <c r="C8332" s="115"/>
      <c r="R8332" s="116"/>
      <c r="S8332" s="117"/>
    </row>
    <row r="8333" spans="3:19" x14ac:dyDescent="0.25">
      <c r="C8333" s="115"/>
      <c r="R8333" s="116"/>
      <c r="S8333" s="117"/>
    </row>
    <row r="8334" spans="3:19" x14ac:dyDescent="0.25">
      <c r="C8334" s="115"/>
      <c r="R8334" s="116"/>
      <c r="S8334" s="117"/>
    </row>
    <row r="8335" spans="3:19" x14ac:dyDescent="0.25">
      <c r="C8335" s="115"/>
      <c r="R8335" s="116"/>
      <c r="S8335" s="117"/>
    </row>
    <row r="8336" spans="3:19" x14ac:dyDescent="0.25">
      <c r="C8336" s="115"/>
      <c r="R8336" s="116"/>
      <c r="S8336" s="117"/>
    </row>
    <row r="8337" spans="3:19" x14ac:dyDescent="0.25">
      <c r="C8337" s="115"/>
      <c r="R8337" s="116"/>
      <c r="S8337" s="117"/>
    </row>
    <row r="8338" spans="3:19" x14ac:dyDescent="0.25">
      <c r="C8338" s="115"/>
      <c r="R8338" s="116"/>
      <c r="S8338" s="117"/>
    </row>
    <row r="8339" spans="3:19" x14ac:dyDescent="0.25">
      <c r="C8339" s="115"/>
      <c r="R8339" s="116"/>
      <c r="S8339" s="117"/>
    </row>
    <row r="8340" spans="3:19" x14ac:dyDescent="0.25">
      <c r="C8340" s="115"/>
      <c r="R8340" s="116"/>
      <c r="S8340" s="117"/>
    </row>
    <row r="8341" spans="3:19" x14ac:dyDescent="0.25">
      <c r="C8341" s="115"/>
      <c r="R8341" s="116"/>
      <c r="S8341" s="117"/>
    </row>
    <row r="8342" spans="3:19" x14ac:dyDescent="0.25">
      <c r="C8342" s="115"/>
      <c r="R8342" s="116"/>
      <c r="S8342" s="117"/>
    </row>
    <row r="8343" spans="3:19" x14ac:dyDescent="0.25">
      <c r="C8343" s="115"/>
      <c r="R8343" s="116"/>
      <c r="S8343" s="117"/>
    </row>
    <row r="8344" spans="3:19" x14ac:dyDescent="0.25">
      <c r="C8344" s="115"/>
      <c r="R8344" s="116"/>
      <c r="S8344" s="117"/>
    </row>
    <row r="8345" spans="3:19" x14ac:dyDescent="0.25">
      <c r="C8345" s="115"/>
      <c r="R8345" s="116"/>
      <c r="S8345" s="117"/>
    </row>
    <row r="8346" spans="3:19" x14ac:dyDescent="0.25">
      <c r="C8346" s="115"/>
      <c r="R8346" s="116"/>
      <c r="S8346" s="117"/>
    </row>
    <row r="8347" spans="3:19" x14ac:dyDescent="0.25">
      <c r="C8347" s="115"/>
      <c r="R8347" s="116"/>
      <c r="S8347" s="117"/>
    </row>
    <row r="8348" spans="3:19" x14ac:dyDescent="0.25">
      <c r="C8348" s="115"/>
      <c r="R8348" s="116"/>
      <c r="S8348" s="117"/>
    </row>
    <row r="8349" spans="3:19" x14ac:dyDescent="0.25">
      <c r="C8349" s="115"/>
      <c r="R8349" s="116"/>
      <c r="S8349" s="117"/>
    </row>
    <row r="8350" spans="3:19" x14ac:dyDescent="0.25">
      <c r="C8350" s="115"/>
      <c r="R8350" s="116"/>
      <c r="S8350" s="117"/>
    </row>
    <row r="8351" spans="3:19" x14ac:dyDescent="0.25">
      <c r="C8351" s="115"/>
      <c r="R8351" s="116"/>
      <c r="S8351" s="117"/>
    </row>
    <row r="8352" spans="3:19" x14ac:dyDescent="0.25">
      <c r="C8352" s="115"/>
      <c r="R8352" s="116"/>
      <c r="S8352" s="117"/>
    </row>
    <row r="8353" spans="3:19" x14ac:dyDescent="0.25">
      <c r="C8353" s="115"/>
      <c r="R8353" s="116"/>
      <c r="S8353" s="117"/>
    </row>
    <row r="8354" spans="3:19" x14ac:dyDescent="0.25">
      <c r="C8354" s="115"/>
      <c r="R8354" s="116"/>
      <c r="S8354" s="117"/>
    </row>
    <row r="8355" spans="3:19" x14ac:dyDescent="0.25">
      <c r="C8355" s="115"/>
      <c r="R8355" s="116"/>
      <c r="S8355" s="117"/>
    </row>
    <row r="8356" spans="3:19" x14ac:dyDescent="0.25">
      <c r="C8356" s="115"/>
      <c r="R8356" s="116"/>
      <c r="S8356" s="117"/>
    </row>
    <row r="8357" spans="3:19" x14ac:dyDescent="0.25">
      <c r="C8357" s="115"/>
      <c r="R8357" s="116"/>
      <c r="S8357" s="117"/>
    </row>
    <row r="8358" spans="3:19" x14ac:dyDescent="0.25">
      <c r="C8358" s="115"/>
      <c r="R8358" s="116"/>
      <c r="S8358" s="117"/>
    </row>
    <row r="8359" spans="3:19" x14ac:dyDescent="0.25">
      <c r="C8359" s="115"/>
      <c r="R8359" s="116"/>
      <c r="S8359" s="117"/>
    </row>
    <row r="8360" spans="3:19" x14ac:dyDescent="0.25">
      <c r="C8360" s="115"/>
      <c r="R8360" s="116"/>
      <c r="S8360" s="117"/>
    </row>
    <row r="8361" spans="3:19" x14ac:dyDescent="0.25">
      <c r="C8361" s="115"/>
      <c r="R8361" s="116"/>
      <c r="S8361" s="117"/>
    </row>
    <row r="8362" spans="3:19" x14ac:dyDescent="0.25">
      <c r="C8362" s="115"/>
      <c r="R8362" s="116"/>
      <c r="S8362" s="117"/>
    </row>
    <row r="8363" spans="3:19" x14ac:dyDescent="0.25">
      <c r="C8363" s="115"/>
      <c r="R8363" s="116"/>
      <c r="S8363" s="117"/>
    </row>
    <row r="8364" spans="3:19" x14ac:dyDescent="0.25">
      <c r="C8364" s="115"/>
      <c r="R8364" s="116"/>
      <c r="S8364" s="117"/>
    </row>
    <row r="8365" spans="3:19" x14ac:dyDescent="0.25">
      <c r="C8365" s="115"/>
      <c r="R8365" s="116"/>
      <c r="S8365" s="117"/>
    </row>
    <row r="8366" spans="3:19" x14ac:dyDescent="0.25">
      <c r="C8366" s="115"/>
      <c r="R8366" s="116"/>
      <c r="S8366" s="117"/>
    </row>
    <row r="8367" spans="3:19" x14ac:dyDescent="0.25">
      <c r="C8367" s="115"/>
      <c r="R8367" s="116"/>
      <c r="S8367" s="117"/>
    </row>
    <row r="8368" spans="3:19" x14ac:dyDescent="0.25">
      <c r="C8368" s="115"/>
      <c r="R8368" s="116"/>
      <c r="S8368" s="117"/>
    </row>
    <row r="8369" spans="3:19" x14ac:dyDescent="0.25">
      <c r="C8369" s="115"/>
      <c r="R8369" s="116"/>
      <c r="S8369" s="117"/>
    </row>
    <row r="8370" spans="3:19" x14ac:dyDescent="0.25">
      <c r="C8370" s="115"/>
      <c r="R8370" s="116"/>
      <c r="S8370" s="117"/>
    </row>
    <row r="8371" spans="3:19" x14ac:dyDescent="0.25">
      <c r="C8371" s="115"/>
      <c r="R8371" s="116"/>
      <c r="S8371" s="117"/>
    </row>
    <row r="8372" spans="3:19" x14ac:dyDescent="0.25">
      <c r="C8372" s="115"/>
      <c r="R8372" s="116"/>
      <c r="S8372" s="117"/>
    </row>
    <row r="8373" spans="3:19" x14ac:dyDescent="0.25">
      <c r="C8373" s="115"/>
      <c r="R8373" s="116"/>
      <c r="S8373" s="117"/>
    </row>
    <row r="8374" spans="3:19" x14ac:dyDescent="0.25">
      <c r="C8374" s="115"/>
      <c r="R8374" s="116"/>
      <c r="S8374" s="117"/>
    </row>
    <row r="8375" spans="3:19" x14ac:dyDescent="0.25">
      <c r="C8375" s="115"/>
      <c r="R8375" s="116"/>
      <c r="S8375" s="117"/>
    </row>
    <row r="8376" spans="3:19" x14ac:dyDescent="0.25">
      <c r="C8376" s="115"/>
      <c r="R8376" s="116"/>
      <c r="S8376" s="117"/>
    </row>
    <row r="8377" spans="3:19" x14ac:dyDescent="0.25">
      <c r="C8377" s="115"/>
      <c r="R8377" s="116"/>
      <c r="S8377" s="117"/>
    </row>
    <row r="8378" spans="3:19" x14ac:dyDescent="0.25">
      <c r="C8378" s="115"/>
      <c r="R8378" s="116"/>
      <c r="S8378" s="117"/>
    </row>
    <row r="8379" spans="3:19" x14ac:dyDescent="0.25">
      <c r="C8379" s="115"/>
      <c r="R8379" s="116"/>
      <c r="S8379" s="117"/>
    </row>
    <row r="8380" spans="3:19" x14ac:dyDescent="0.25">
      <c r="C8380" s="115"/>
      <c r="R8380" s="116"/>
      <c r="S8380" s="117"/>
    </row>
    <row r="8381" spans="3:19" x14ac:dyDescent="0.25">
      <c r="C8381" s="115"/>
      <c r="R8381" s="116"/>
      <c r="S8381" s="117"/>
    </row>
    <row r="8382" spans="3:19" x14ac:dyDescent="0.25">
      <c r="C8382" s="115"/>
      <c r="R8382" s="116"/>
      <c r="S8382" s="117"/>
    </row>
    <row r="8383" spans="3:19" x14ac:dyDescent="0.25">
      <c r="C8383" s="115"/>
      <c r="R8383" s="116"/>
      <c r="S8383" s="117"/>
    </row>
    <row r="8384" spans="3:19" x14ac:dyDescent="0.25">
      <c r="C8384" s="115"/>
      <c r="R8384" s="116"/>
      <c r="S8384" s="117"/>
    </row>
    <row r="8385" spans="3:19" x14ac:dyDescent="0.25">
      <c r="C8385" s="115"/>
      <c r="R8385" s="116"/>
      <c r="S8385" s="117"/>
    </row>
    <row r="8386" spans="3:19" x14ac:dyDescent="0.25">
      <c r="C8386" s="115"/>
      <c r="R8386" s="116"/>
      <c r="S8386" s="117"/>
    </row>
    <row r="8387" spans="3:19" x14ac:dyDescent="0.25">
      <c r="C8387" s="115"/>
      <c r="R8387" s="116"/>
      <c r="S8387" s="117"/>
    </row>
    <row r="8388" spans="3:19" x14ac:dyDescent="0.25">
      <c r="C8388" s="115"/>
      <c r="R8388" s="116"/>
      <c r="S8388" s="117"/>
    </row>
    <row r="8389" spans="3:19" x14ac:dyDescent="0.25">
      <c r="C8389" s="115"/>
      <c r="R8389" s="116"/>
      <c r="S8389" s="117"/>
    </row>
    <row r="8390" spans="3:19" x14ac:dyDescent="0.25">
      <c r="C8390" s="115"/>
      <c r="R8390" s="116"/>
      <c r="S8390" s="117"/>
    </row>
    <row r="8391" spans="3:19" x14ac:dyDescent="0.25">
      <c r="C8391" s="115"/>
      <c r="R8391" s="116"/>
      <c r="S8391" s="117"/>
    </row>
    <row r="8392" spans="3:19" x14ac:dyDescent="0.25">
      <c r="C8392" s="115"/>
      <c r="R8392" s="116"/>
      <c r="S8392" s="117"/>
    </row>
    <row r="8393" spans="3:19" x14ac:dyDescent="0.25">
      <c r="C8393" s="115"/>
      <c r="R8393" s="116"/>
      <c r="S8393" s="117"/>
    </row>
    <row r="8394" spans="3:19" x14ac:dyDescent="0.25">
      <c r="C8394" s="115"/>
      <c r="R8394" s="116"/>
      <c r="S8394" s="117"/>
    </row>
    <row r="8395" spans="3:19" x14ac:dyDescent="0.25">
      <c r="C8395" s="115"/>
      <c r="R8395" s="116"/>
      <c r="S8395" s="117"/>
    </row>
    <row r="8396" spans="3:19" x14ac:dyDescent="0.25">
      <c r="C8396" s="115"/>
      <c r="R8396" s="116"/>
      <c r="S8396" s="117"/>
    </row>
    <row r="8397" spans="3:19" x14ac:dyDescent="0.25">
      <c r="C8397" s="115"/>
      <c r="R8397" s="116"/>
      <c r="S8397" s="117"/>
    </row>
    <row r="8398" spans="3:19" x14ac:dyDescent="0.25">
      <c r="C8398" s="115"/>
      <c r="R8398" s="116"/>
      <c r="S8398" s="117"/>
    </row>
    <row r="8399" spans="3:19" x14ac:dyDescent="0.25">
      <c r="C8399" s="115"/>
      <c r="R8399" s="116"/>
      <c r="S8399" s="117"/>
    </row>
    <row r="8400" spans="3:19" x14ac:dyDescent="0.25">
      <c r="C8400" s="115"/>
      <c r="R8400" s="116"/>
      <c r="S8400" s="117"/>
    </row>
    <row r="8401" spans="3:19" x14ac:dyDescent="0.25">
      <c r="C8401" s="115"/>
      <c r="R8401" s="116"/>
      <c r="S8401" s="117"/>
    </row>
    <row r="8402" spans="3:19" x14ac:dyDescent="0.25">
      <c r="C8402" s="115"/>
      <c r="R8402" s="116"/>
      <c r="S8402" s="117"/>
    </row>
    <row r="8403" spans="3:19" x14ac:dyDescent="0.25">
      <c r="C8403" s="115"/>
      <c r="R8403" s="116"/>
      <c r="S8403" s="117"/>
    </row>
    <row r="8404" spans="3:19" x14ac:dyDescent="0.25">
      <c r="C8404" s="115"/>
      <c r="R8404" s="116"/>
      <c r="S8404" s="117"/>
    </row>
    <row r="8405" spans="3:19" x14ac:dyDescent="0.25">
      <c r="C8405" s="115"/>
      <c r="R8405" s="116"/>
      <c r="S8405" s="117"/>
    </row>
    <row r="8406" spans="3:19" x14ac:dyDescent="0.25">
      <c r="C8406" s="115"/>
      <c r="R8406" s="116"/>
      <c r="S8406" s="117"/>
    </row>
    <row r="8407" spans="3:19" x14ac:dyDescent="0.25">
      <c r="C8407" s="115"/>
      <c r="R8407" s="116"/>
      <c r="S8407" s="117"/>
    </row>
    <row r="8408" spans="3:19" x14ac:dyDescent="0.25">
      <c r="C8408" s="115"/>
      <c r="R8408" s="116"/>
      <c r="S8408" s="117"/>
    </row>
    <row r="8409" spans="3:19" x14ac:dyDescent="0.25">
      <c r="C8409" s="115"/>
      <c r="R8409" s="116"/>
      <c r="S8409" s="117"/>
    </row>
    <row r="8410" spans="3:19" x14ac:dyDescent="0.25">
      <c r="C8410" s="115"/>
      <c r="R8410" s="116"/>
      <c r="S8410" s="117"/>
    </row>
    <row r="8411" spans="3:19" x14ac:dyDescent="0.25">
      <c r="C8411" s="115"/>
      <c r="R8411" s="116"/>
      <c r="S8411" s="117"/>
    </row>
    <row r="8412" spans="3:19" x14ac:dyDescent="0.25">
      <c r="C8412" s="115"/>
      <c r="R8412" s="116"/>
      <c r="S8412" s="117"/>
    </row>
    <row r="8413" spans="3:19" x14ac:dyDescent="0.25">
      <c r="C8413" s="115"/>
      <c r="R8413" s="116"/>
      <c r="S8413" s="117"/>
    </row>
    <row r="8414" spans="3:19" x14ac:dyDescent="0.25">
      <c r="C8414" s="115"/>
      <c r="R8414" s="116"/>
      <c r="S8414" s="117"/>
    </row>
    <row r="8415" spans="3:19" x14ac:dyDescent="0.25">
      <c r="C8415" s="115"/>
      <c r="R8415" s="116"/>
      <c r="S8415" s="117"/>
    </row>
    <row r="8416" spans="3:19" x14ac:dyDescent="0.25">
      <c r="C8416" s="115"/>
      <c r="R8416" s="116"/>
      <c r="S8416" s="117"/>
    </row>
    <row r="8417" spans="3:19" x14ac:dyDescent="0.25">
      <c r="C8417" s="115"/>
      <c r="R8417" s="116"/>
      <c r="S8417" s="117"/>
    </row>
    <row r="8418" spans="3:19" x14ac:dyDescent="0.25">
      <c r="C8418" s="115"/>
      <c r="R8418" s="116"/>
      <c r="S8418" s="117"/>
    </row>
    <row r="8419" spans="3:19" x14ac:dyDescent="0.25">
      <c r="C8419" s="115"/>
      <c r="R8419" s="116"/>
      <c r="S8419" s="117"/>
    </row>
    <row r="8420" spans="3:19" x14ac:dyDescent="0.25">
      <c r="C8420" s="115"/>
      <c r="R8420" s="116"/>
      <c r="S8420" s="117"/>
    </row>
    <row r="8421" spans="3:19" x14ac:dyDescent="0.25">
      <c r="C8421" s="115"/>
      <c r="R8421" s="116"/>
      <c r="S8421" s="117"/>
    </row>
    <row r="8422" spans="3:19" x14ac:dyDescent="0.25">
      <c r="C8422" s="115"/>
      <c r="R8422" s="116"/>
      <c r="S8422" s="117"/>
    </row>
    <row r="8423" spans="3:19" x14ac:dyDescent="0.25">
      <c r="C8423" s="115"/>
      <c r="R8423" s="116"/>
      <c r="S8423" s="117"/>
    </row>
    <row r="8424" spans="3:19" x14ac:dyDescent="0.25">
      <c r="C8424" s="115"/>
      <c r="R8424" s="116"/>
      <c r="S8424" s="117"/>
    </row>
    <row r="8425" spans="3:19" x14ac:dyDescent="0.25">
      <c r="C8425" s="115"/>
      <c r="R8425" s="116"/>
      <c r="S8425" s="117"/>
    </row>
    <row r="8426" spans="3:19" x14ac:dyDescent="0.25">
      <c r="C8426" s="115"/>
      <c r="R8426" s="116"/>
      <c r="S8426" s="117"/>
    </row>
    <row r="8427" spans="3:19" x14ac:dyDescent="0.25">
      <c r="C8427" s="115"/>
      <c r="R8427" s="116"/>
      <c r="S8427" s="117"/>
    </row>
    <row r="8428" spans="3:19" x14ac:dyDescent="0.25">
      <c r="C8428" s="115"/>
      <c r="R8428" s="116"/>
      <c r="S8428" s="117"/>
    </row>
    <row r="8429" spans="3:19" x14ac:dyDescent="0.25">
      <c r="C8429" s="115"/>
      <c r="R8429" s="116"/>
      <c r="S8429" s="117"/>
    </row>
    <row r="8430" spans="3:19" x14ac:dyDescent="0.25">
      <c r="C8430" s="115"/>
      <c r="R8430" s="116"/>
      <c r="S8430" s="117"/>
    </row>
    <row r="8431" spans="3:19" x14ac:dyDescent="0.25">
      <c r="C8431" s="115"/>
      <c r="R8431" s="116"/>
      <c r="S8431" s="117"/>
    </row>
    <row r="8432" spans="3:19" x14ac:dyDescent="0.25">
      <c r="C8432" s="115"/>
      <c r="R8432" s="116"/>
      <c r="S8432" s="117"/>
    </row>
    <row r="8433" spans="3:19" x14ac:dyDescent="0.25">
      <c r="C8433" s="115"/>
      <c r="R8433" s="116"/>
      <c r="S8433" s="117"/>
    </row>
    <row r="8434" spans="3:19" x14ac:dyDescent="0.25">
      <c r="C8434" s="115"/>
      <c r="R8434" s="116"/>
      <c r="S8434" s="117"/>
    </row>
    <row r="8435" spans="3:19" x14ac:dyDescent="0.25">
      <c r="C8435" s="115"/>
      <c r="R8435" s="116"/>
      <c r="S8435" s="117"/>
    </row>
    <row r="8436" spans="3:19" x14ac:dyDescent="0.25">
      <c r="C8436" s="115"/>
      <c r="R8436" s="116"/>
      <c r="S8436" s="117"/>
    </row>
    <row r="8437" spans="3:19" x14ac:dyDescent="0.25">
      <c r="C8437" s="115"/>
      <c r="R8437" s="116"/>
      <c r="S8437" s="117"/>
    </row>
    <row r="8438" spans="3:19" x14ac:dyDescent="0.25">
      <c r="C8438" s="115"/>
      <c r="R8438" s="116"/>
      <c r="S8438" s="117"/>
    </row>
    <row r="8439" spans="3:19" x14ac:dyDescent="0.25">
      <c r="C8439" s="115"/>
      <c r="R8439" s="116"/>
      <c r="S8439" s="117"/>
    </row>
    <row r="8440" spans="3:19" x14ac:dyDescent="0.25">
      <c r="C8440" s="115"/>
      <c r="R8440" s="116"/>
      <c r="S8440" s="117"/>
    </row>
    <row r="8441" spans="3:19" x14ac:dyDescent="0.25">
      <c r="C8441" s="115"/>
      <c r="R8441" s="116"/>
      <c r="S8441" s="117"/>
    </row>
    <row r="8442" spans="3:19" x14ac:dyDescent="0.25">
      <c r="C8442" s="115"/>
      <c r="R8442" s="116"/>
      <c r="S8442" s="117"/>
    </row>
    <row r="8443" spans="3:19" x14ac:dyDescent="0.25">
      <c r="C8443" s="115"/>
      <c r="R8443" s="116"/>
      <c r="S8443" s="117"/>
    </row>
    <row r="8444" spans="3:19" x14ac:dyDescent="0.25">
      <c r="C8444" s="115"/>
      <c r="R8444" s="116"/>
      <c r="S8444" s="117"/>
    </row>
    <row r="8445" spans="3:19" x14ac:dyDescent="0.25">
      <c r="C8445" s="115"/>
      <c r="R8445" s="116"/>
      <c r="S8445" s="117"/>
    </row>
    <row r="8446" spans="3:19" x14ac:dyDescent="0.25">
      <c r="C8446" s="115"/>
      <c r="R8446" s="116"/>
      <c r="S8446" s="117"/>
    </row>
    <row r="8447" spans="3:19" x14ac:dyDescent="0.25">
      <c r="C8447" s="115"/>
      <c r="R8447" s="116"/>
      <c r="S8447" s="117"/>
    </row>
    <row r="8448" spans="3:19" x14ac:dyDescent="0.25">
      <c r="C8448" s="115"/>
      <c r="R8448" s="116"/>
      <c r="S8448" s="117"/>
    </row>
    <row r="8449" spans="3:19" x14ac:dyDescent="0.25">
      <c r="C8449" s="115"/>
      <c r="R8449" s="116"/>
      <c r="S8449" s="117"/>
    </row>
    <row r="8450" spans="3:19" x14ac:dyDescent="0.25">
      <c r="C8450" s="115"/>
      <c r="R8450" s="116"/>
      <c r="S8450" s="117"/>
    </row>
    <row r="8451" spans="3:19" x14ac:dyDescent="0.25">
      <c r="C8451" s="115"/>
      <c r="R8451" s="116"/>
      <c r="S8451" s="117"/>
    </row>
    <row r="8452" spans="3:19" x14ac:dyDescent="0.25">
      <c r="C8452" s="115"/>
      <c r="R8452" s="116"/>
      <c r="S8452" s="117"/>
    </row>
    <row r="8453" spans="3:19" x14ac:dyDescent="0.25">
      <c r="C8453" s="115"/>
      <c r="R8453" s="116"/>
      <c r="S8453" s="117"/>
    </row>
    <row r="8454" spans="3:19" x14ac:dyDescent="0.25">
      <c r="C8454" s="115"/>
      <c r="R8454" s="116"/>
      <c r="S8454" s="117"/>
    </row>
    <row r="8455" spans="3:19" x14ac:dyDescent="0.25">
      <c r="C8455" s="115"/>
      <c r="R8455" s="116"/>
      <c r="S8455" s="117"/>
    </row>
    <row r="8456" spans="3:19" x14ac:dyDescent="0.25">
      <c r="C8456" s="115"/>
      <c r="R8456" s="116"/>
      <c r="S8456" s="117"/>
    </row>
    <row r="8457" spans="3:19" x14ac:dyDescent="0.25">
      <c r="C8457" s="115"/>
      <c r="R8457" s="116"/>
      <c r="S8457" s="117"/>
    </row>
    <row r="8458" spans="3:19" x14ac:dyDescent="0.25">
      <c r="C8458" s="115"/>
      <c r="R8458" s="116"/>
      <c r="S8458" s="117"/>
    </row>
    <row r="8459" spans="3:19" x14ac:dyDescent="0.25">
      <c r="C8459" s="115"/>
      <c r="R8459" s="116"/>
      <c r="S8459" s="117"/>
    </row>
    <row r="8460" spans="3:19" x14ac:dyDescent="0.25">
      <c r="C8460" s="115"/>
      <c r="R8460" s="116"/>
      <c r="S8460" s="117"/>
    </row>
    <row r="8461" spans="3:19" x14ac:dyDescent="0.25">
      <c r="C8461" s="115"/>
      <c r="R8461" s="116"/>
      <c r="S8461" s="117"/>
    </row>
    <row r="8462" spans="3:19" x14ac:dyDescent="0.25">
      <c r="C8462" s="115"/>
      <c r="R8462" s="116"/>
      <c r="S8462" s="117"/>
    </row>
    <row r="8463" spans="3:19" x14ac:dyDescent="0.25">
      <c r="C8463" s="115"/>
      <c r="R8463" s="116"/>
      <c r="S8463" s="117"/>
    </row>
    <row r="8464" spans="3:19" x14ac:dyDescent="0.25">
      <c r="C8464" s="115"/>
      <c r="R8464" s="116"/>
      <c r="S8464" s="117"/>
    </row>
    <row r="8465" spans="3:19" x14ac:dyDescent="0.25">
      <c r="C8465" s="115"/>
      <c r="R8465" s="116"/>
      <c r="S8465" s="117"/>
    </row>
    <row r="8466" spans="3:19" x14ac:dyDescent="0.25">
      <c r="C8466" s="115"/>
      <c r="R8466" s="116"/>
      <c r="S8466" s="117"/>
    </row>
    <row r="8467" spans="3:19" x14ac:dyDescent="0.25">
      <c r="C8467" s="115"/>
      <c r="R8467" s="116"/>
      <c r="S8467" s="117"/>
    </row>
    <row r="8468" spans="3:19" x14ac:dyDescent="0.25">
      <c r="C8468" s="115"/>
      <c r="R8468" s="116"/>
      <c r="S8468" s="117"/>
    </row>
    <row r="8469" spans="3:19" x14ac:dyDescent="0.25">
      <c r="C8469" s="115"/>
      <c r="R8469" s="116"/>
      <c r="S8469" s="117"/>
    </row>
    <row r="8470" spans="3:19" x14ac:dyDescent="0.25">
      <c r="C8470" s="115"/>
      <c r="R8470" s="116"/>
      <c r="S8470" s="117"/>
    </row>
    <row r="8471" spans="3:19" x14ac:dyDescent="0.25">
      <c r="C8471" s="115"/>
      <c r="R8471" s="116"/>
      <c r="S8471" s="117"/>
    </row>
    <row r="8472" spans="3:19" x14ac:dyDescent="0.25">
      <c r="C8472" s="115"/>
      <c r="R8472" s="116"/>
      <c r="S8472" s="117"/>
    </row>
    <row r="8473" spans="3:19" x14ac:dyDescent="0.25">
      <c r="C8473" s="115"/>
      <c r="R8473" s="116"/>
      <c r="S8473" s="117"/>
    </row>
    <row r="8474" spans="3:19" x14ac:dyDescent="0.25">
      <c r="C8474" s="115"/>
      <c r="R8474" s="116"/>
      <c r="S8474" s="117"/>
    </row>
    <row r="8475" spans="3:19" x14ac:dyDescent="0.25">
      <c r="C8475" s="115"/>
      <c r="R8475" s="116"/>
      <c r="S8475" s="117"/>
    </row>
    <row r="8476" spans="3:19" x14ac:dyDescent="0.25">
      <c r="C8476" s="115"/>
      <c r="R8476" s="116"/>
      <c r="S8476" s="117"/>
    </row>
    <row r="8477" spans="3:19" x14ac:dyDescent="0.25">
      <c r="C8477" s="115"/>
      <c r="R8477" s="116"/>
      <c r="S8477" s="117"/>
    </row>
    <row r="8478" spans="3:19" x14ac:dyDescent="0.25">
      <c r="C8478" s="115"/>
      <c r="R8478" s="116"/>
      <c r="S8478" s="117"/>
    </row>
    <row r="8479" spans="3:19" x14ac:dyDescent="0.25">
      <c r="C8479" s="115"/>
      <c r="R8479" s="116"/>
      <c r="S8479" s="117"/>
    </row>
    <row r="8480" spans="3:19" x14ac:dyDescent="0.25">
      <c r="C8480" s="115"/>
      <c r="R8480" s="116"/>
      <c r="S8480" s="117"/>
    </row>
    <row r="8481" spans="3:19" x14ac:dyDescent="0.25">
      <c r="C8481" s="115"/>
      <c r="R8481" s="116"/>
      <c r="S8481" s="117"/>
    </row>
    <row r="8482" spans="3:19" x14ac:dyDescent="0.25">
      <c r="C8482" s="115"/>
      <c r="R8482" s="116"/>
      <c r="S8482" s="117"/>
    </row>
    <row r="8483" spans="3:19" x14ac:dyDescent="0.25">
      <c r="C8483" s="115"/>
      <c r="R8483" s="116"/>
      <c r="S8483" s="117"/>
    </row>
    <row r="8484" spans="3:19" x14ac:dyDescent="0.25">
      <c r="C8484" s="115"/>
      <c r="R8484" s="116"/>
      <c r="S8484" s="117"/>
    </row>
    <row r="8485" spans="3:19" x14ac:dyDescent="0.25">
      <c r="C8485" s="115"/>
      <c r="R8485" s="116"/>
      <c r="S8485" s="117"/>
    </row>
    <row r="8486" spans="3:19" x14ac:dyDescent="0.25">
      <c r="C8486" s="115"/>
      <c r="R8486" s="116"/>
      <c r="S8486" s="117"/>
    </row>
    <row r="8487" spans="3:19" x14ac:dyDescent="0.25">
      <c r="C8487" s="115"/>
      <c r="R8487" s="116"/>
      <c r="S8487" s="117"/>
    </row>
    <row r="8488" spans="3:19" x14ac:dyDescent="0.25">
      <c r="C8488" s="115"/>
      <c r="R8488" s="116"/>
      <c r="S8488" s="117"/>
    </row>
    <row r="8489" spans="3:19" x14ac:dyDescent="0.25">
      <c r="C8489" s="115"/>
      <c r="R8489" s="116"/>
      <c r="S8489" s="117"/>
    </row>
    <row r="8490" spans="3:19" x14ac:dyDescent="0.25">
      <c r="C8490" s="115"/>
      <c r="R8490" s="116"/>
      <c r="S8490" s="117"/>
    </row>
    <row r="8491" spans="3:19" x14ac:dyDescent="0.25">
      <c r="C8491" s="115"/>
      <c r="R8491" s="116"/>
      <c r="S8491" s="117"/>
    </row>
    <row r="8492" spans="3:19" x14ac:dyDescent="0.25">
      <c r="C8492" s="115"/>
      <c r="R8492" s="116"/>
      <c r="S8492" s="117"/>
    </row>
    <row r="8493" spans="3:19" x14ac:dyDescent="0.25">
      <c r="C8493" s="115"/>
      <c r="R8493" s="116"/>
      <c r="S8493" s="117"/>
    </row>
    <row r="8494" spans="3:19" x14ac:dyDescent="0.25">
      <c r="C8494" s="115"/>
      <c r="R8494" s="116"/>
      <c r="S8494" s="117"/>
    </row>
    <row r="8495" spans="3:19" x14ac:dyDescent="0.25">
      <c r="C8495" s="115"/>
      <c r="R8495" s="116"/>
      <c r="S8495" s="117"/>
    </row>
    <row r="8496" spans="3:19" x14ac:dyDescent="0.25">
      <c r="C8496" s="115"/>
      <c r="R8496" s="116"/>
      <c r="S8496" s="117"/>
    </row>
    <row r="8497" spans="3:19" x14ac:dyDescent="0.25">
      <c r="C8497" s="115"/>
      <c r="R8497" s="116"/>
      <c r="S8497" s="117"/>
    </row>
    <row r="8498" spans="3:19" x14ac:dyDescent="0.25">
      <c r="C8498" s="115"/>
      <c r="R8498" s="116"/>
      <c r="S8498" s="117"/>
    </row>
    <row r="8499" spans="3:19" x14ac:dyDescent="0.25">
      <c r="C8499" s="115"/>
      <c r="R8499" s="116"/>
      <c r="S8499" s="117"/>
    </row>
    <row r="8500" spans="3:19" x14ac:dyDescent="0.25">
      <c r="C8500" s="115"/>
      <c r="R8500" s="116"/>
      <c r="S8500" s="117"/>
    </row>
    <row r="8501" spans="3:19" x14ac:dyDescent="0.25">
      <c r="C8501" s="115"/>
      <c r="R8501" s="116"/>
      <c r="S8501" s="117"/>
    </row>
    <row r="8502" spans="3:19" x14ac:dyDescent="0.25">
      <c r="C8502" s="115"/>
      <c r="R8502" s="116"/>
      <c r="S8502" s="117"/>
    </row>
    <row r="8503" spans="3:19" x14ac:dyDescent="0.25">
      <c r="C8503" s="115"/>
      <c r="R8503" s="116"/>
      <c r="S8503" s="117"/>
    </row>
    <row r="8504" spans="3:19" x14ac:dyDescent="0.25">
      <c r="C8504" s="115"/>
      <c r="R8504" s="116"/>
      <c r="S8504" s="117"/>
    </row>
    <row r="8505" spans="3:19" x14ac:dyDescent="0.25">
      <c r="C8505" s="115"/>
      <c r="R8505" s="116"/>
      <c r="S8505" s="117"/>
    </row>
    <row r="8506" spans="3:19" x14ac:dyDescent="0.25">
      <c r="C8506" s="115"/>
      <c r="R8506" s="116"/>
      <c r="S8506" s="117"/>
    </row>
    <row r="8507" spans="3:19" x14ac:dyDescent="0.25">
      <c r="C8507" s="115"/>
      <c r="R8507" s="116"/>
      <c r="S8507" s="117"/>
    </row>
    <row r="8508" spans="3:19" x14ac:dyDescent="0.25">
      <c r="C8508" s="115"/>
      <c r="R8508" s="116"/>
      <c r="S8508" s="117"/>
    </row>
    <row r="8509" spans="3:19" x14ac:dyDescent="0.25">
      <c r="C8509" s="115"/>
      <c r="R8509" s="116"/>
      <c r="S8509" s="117"/>
    </row>
    <row r="8510" spans="3:19" x14ac:dyDescent="0.25">
      <c r="C8510" s="115"/>
      <c r="R8510" s="116"/>
      <c r="S8510" s="117"/>
    </row>
    <row r="8511" spans="3:19" x14ac:dyDescent="0.25">
      <c r="C8511" s="115"/>
      <c r="R8511" s="116"/>
      <c r="S8511" s="117"/>
    </row>
    <row r="8512" spans="3:19" x14ac:dyDescent="0.25">
      <c r="C8512" s="115"/>
      <c r="R8512" s="116"/>
      <c r="S8512" s="117"/>
    </row>
    <row r="8513" spans="3:19" x14ac:dyDescent="0.25">
      <c r="C8513" s="115"/>
      <c r="R8513" s="116"/>
      <c r="S8513" s="117"/>
    </row>
    <row r="8514" spans="3:19" x14ac:dyDescent="0.25">
      <c r="C8514" s="115"/>
      <c r="R8514" s="116"/>
      <c r="S8514" s="117"/>
    </row>
    <row r="8515" spans="3:19" x14ac:dyDescent="0.25">
      <c r="C8515" s="115"/>
      <c r="R8515" s="116"/>
      <c r="S8515" s="117"/>
    </row>
    <row r="8516" spans="3:19" x14ac:dyDescent="0.25">
      <c r="C8516" s="115"/>
      <c r="R8516" s="116"/>
      <c r="S8516" s="117"/>
    </row>
    <row r="8517" spans="3:19" x14ac:dyDescent="0.25">
      <c r="C8517" s="115"/>
      <c r="R8517" s="116"/>
      <c r="S8517" s="117"/>
    </row>
    <row r="8518" spans="3:19" x14ac:dyDescent="0.25">
      <c r="C8518" s="115"/>
      <c r="R8518" s="116"/>
      <c r="S8518" s="117"/>
    </row>
    <row r="8519" spans="3:19" x14ac:dyDescent="0.25">
      <c r="C8519" s="115"/>
      <c r="R8519" s="116"/>
      <c r="S8519" s="117"/>
    </row>
    <row r="8520" spans="3:19" x14ac:dyDescent="0.25">
      <c r="C8520" s="115"/>
      <c r="R8520" s="116"/>
      <c r="S8520" s="117"/>
    </row>
    <row r="8521" spans="3:19" x14ac:dyDescent="0.25">
      <c r="C8521" s="115"/>
      <c r="R8521" s="116"/>
      <c r="S8521" s="117"/>
    </row>
    <row r="8522" spans="3:19" x14ac:dyDescent="0.25">
      <c r="C8522" s="115"/>
      <c r="R8522" s="116"/>
      <c r="S8522" s="117"/>
    </row>
    <row r="8523" spans="3:19" x14ac:dyDescent="0.25">
      <c r="C8523" s="115"/>
      <c r="R8523" s="116"/>
      <c r="S8523" s="117"/>
    </row>
    <row r="8524" spans="3:19" x14ac:dyDescent="0.25">
      <c r="C8524" s="115"/>
      <c r="R8524" s="116"/>
      <c r="S8524" s="117"/>
    </row>
    <row r="8525" spans="3:19" x14ac:dyDescent="0.25">
      <c r="C8525" s="115"/>
      <c r="R8525" s="116"/>
      <c r="S8525" s="117"/>
    </row>
    <row r="8526" spans="3:19" x14ac:dyDescent="0.25">
      <c r="C8526" s="115"/>
      <c r="R8526" s="116"/>
      <c r="S8526" s="117"/>
    </row>
    <row r="8527" spans="3:19" x14ac:dyDescent="0.25">
      <c r="C8527" s="115"/>
      <c r="R8527" s="116"/>
      <c r="S8527" s="117"/>
    </row>
    <row r="8528" spans="3:19" x14ac:dyDescent="0.25">
      <c r="C8528" s="115"/>
      <c r="R8528" s="116"/>
      <c r="S8528" s="117"/>
    </row>
    <row r="8529" spans="3:19" x14ac:dyDescent="0.25">
      <c r="C8529" s="115"/>
      <c r="R8529" s="116"/>
      <c r="S8529" s="117"/>
    </row>
    <row r="8530" spans="3:19" x14ac:dyDescent="0.25">
      <c r="C8530" s="115"/>
      <c r="R8530" s="116"/>
      <c r="S8530" s="117"/>
    </row>
    <row r="8531" spans="3:19" x14ac:dyDescent="0.25">
      <c r="C8531" s="115"/>
      <c r="R8531" s="116"/>
      <c r="S8531" s="117"/>
    </row>
    <row r="8532" spans="3:19" x14ac:dyDescent="0.25">
      <c r="C8532" s="115"/>
      <c r="R8532" s="116"/>
      <c r="S8532" s="117"/>
    </row>
    <row r="8533" spans="3:19" x14ac:dyDescent="0.25">
      <c r="C8533" s="115"/>
      <c r="R8533" s="116"/>
      <c r="S8533" s="117"/>
    </row>
    <row r="8534" spans="3:19" x14ac:dyDescent="0.25">
      <c r="C8534" s="115"/>
      <c r="R8534" s="116"/>
      <c r="S8534" s="117"/>
    </row>
    <row r="8535" spans="3:19" x14ac:dyDescent="0.25">
      <c r="C8535" s="115"/>
      <c r="R8535" s="116"/>
      <c r="S8535" s="117"/>
    </row>
    <row r="8536" spans="3:19" x14ac:dyDescent="0.25">
      <c r="C8536" s="115"/>
      <c r="R8536" s="116"/>
      <c r="S8536" s="117"/>
    </row>
    <row r="8537" spans="3:19" x14ac:dyDescent="0.25">
      <c r="C8537" s="115"/>
      <c r="R8537" s="116"/>
      <c r="S8537" s="117"/>
    </row>
    <row r="8538" spans="3:19" x14ac:dyDescent="0.25">
      <c r="C8538" s="115"/>
      <c r="R8538" s="116"/>
      <c r="S8538" s="117"/>
    </row>
    <row r="8539" spans="3:19" x14ac:dyDescent="0.25">
      <c r="C8539" s="115"/>
      <c r="R8539" s="116"/>
      <c r="S8539" s="117"/>
    </row>
    <row r="8540" spans="3:19" x14ac:dyDescent="0.25">
      <c r="C8540" s="115"/>
      <c r="R8540" s="116"/>
      <c r="S8540" s="117"/>
    </row>
    <row r="8541" spans="3:19" x14ac:dyDescent="0.25">
      <c r="C8541" s="115"/>
      <c r="R8541" s="116"/>
      <c r="S8541" s="117"/>
    </row>
    <row r="8542" spans="3:19" x14ac:dyDescent="0.25">
      <c r="C8542" s="115"/>
      <c r="R8542" s="116"/>
      <c r="S8542" s="117"/>
    </row>
    <row r="8543" spans="3:19" x14ac:dyDescent="0.25">
      <c r="C8543" s="115"/>
      <c r="R8543" s="116"/>
      <c r="S8543" s="117"/>
    </row>
    <row r="8544" spans="3:19" x14ac:dyDescent="0.25">
      <c r="C8544" s="115"/>
      <c r="R8544" s="116"/>
      <c r="S8544" s="117"/>
    </row>
    <row r="8545" spans="3:19" x14ac:dyDescent="0.25">
      <c r="C8545" s="115"/>
      <c r="R8545" s="116"/>
      <c r="S8545" s="117"/>
    </row>
    <row r="8546" spans="3:19" x14ac:dyDescent="0.25">
      <c r="C8546" s="115"/>
      <c r="R8546" s="116"/>
      <c r="S8546" s="117"/>
    </row>
    <row r="8547" spans="3:19" x14ac:dyDescent="0.25">
      <c r="C8547" s="115"/>
      <c r="R8547" s="116"/>
      <c r="S8547" s="117"/>
    </row>
    <row r="8548" spans="3:19" x14ac:dyDescent="0.25">
      <c r="C8548" s="115"/>
      <c r="R8548" s="116"/>
      <c r="S8548" s="117"/>
    </row>
    <row r="8549" spans="3:19" x14ac:dyDescent="0.25">
      <c r="C8549" s="115"/>
      <c r="R8549" s="116"/>
      <c r="S8549" s="117"/>
    </row>
    <row r="8550" spans="3:19" x14ac:dyDescent="0.25">
      <c r="C8550" s="115"/>
      <c r="R8550" s="116"/>
      <c r="S8550" s="117"/>
    </row>
    <row r="8551" spans="3:19" x14ac:dyDescent="0.25">
      <c r="C8551" s="115"/>
      <c r="R8551" s="116"/>
      <c r="S8551" s="117"/>
    </row>
    <row r="8552" spans="3:19" x14ac:dyDescent="0.25">
      <c r="C8552" s="115"/>
      <c r="R8552" s="116"/>
      <c r="S8552" s="117"/>
    </row>
    <row r="8553" spans="3:19" x14ac:dyDescent="0.25">
      <c r="C8553" s="115"/>
      <c r="R8553" s="116"/>
      <c r="S8553" s="117"/>
    </row>
    <row r="8554" spans="3:19" x14ac:dyDescent="0.25">
      <c r="C8554" s="115"/>
      <c r="R8554" s="116"/>
      <c r="S8554" s="117"/>
    </row>
    <row r="8555" spans="3:19" x14ac:dyDescent="0.25">
      <c r="C8555" s="115"/>
      <c r="R8555" s="116"/>
      <c r="S8555" s="117"/>
    </row>
    <row r="8556" spans="3:19" x14ac:dyDescent="0.25">
      <c r="C8556" s="115"/>
      <c r="R8556" s="116"/>
      <c r="S8556" s="117"/>
    </row>
    <row r="8557" spans="3:19" x14ac:dyDescent="0.25">
      <c r="C8557" s="115"/>
      <c r="R8557" s="116"/>
      <c r="S8557" s="117"/>
    </row>
    <row r="8558" spans="3:19" x14ac:dyDescent="0.25">
      <c r="C8558" s="115"/>
      <c r="R8558" s="116"/>
      <c r="S8558" s="117"/>
    </row>
    <row r="8559" spans="3:19" x14ac:dyDescent="0.25">
      <c r="C8559" s="115"/>
      <c r="R8559" s="116"/>
      <c r="S8559" s="117"/>
    </row>
    <row r="8560" spans="3:19" x14ac:dyDescent="0.25">
      <c r="C8560" s="115"/>
      <c r="R8560" s="116"/>
      <c r="S8560" s="117"/>
    </row>
    <row r="8561" spans="3:19" x14ac:dyDescent="0.25">
      <c r="C8561" s="115"/>
      <c r="R8561" s="116"/>
      <c r="S8561" s="117"/>
    </row>
    <row r="8562" spans="3:19" x14ac:dyDescent="0.25">
      <c r="C8562" s="115"/>
      <c r="R8562" s="116"/>
      <c r="S8562" s="117"/>
    </row>
    <row r="8563" spans="3:19" x14ac:dyDescent="0.25">
      <c r="C8563" s="115"/>
      <c r="R8563" s="116"/>
      <c r="S8563" s="117"/>
    </row>
    <row r="8564" spans="3:19" x14ac:dyDescent="0.25">
      <c r="C8564" s="115"/>
      <c r="R8564" s="116"/>
      <c r="S8564" s="117"/>
    </row>
    <row r="8565" spans="3:19" x14ac:dyDescent="0.25">
      <c r="C8565" s="115"/>
      <c r="R8565" s="116"/>
      <c r="S8565" s="117"/>
    </row>
    <row r="8566" spans="3:19" x14ac:dyDescent="0.25">
      <c r="C8566" s="115"/>
      <c r="R8566" s="116"/>
      <c r="S8566" s="117"/>
    </row>
    <row r="8567" spans="3:19" x14ac:dyDescent="0.25">
      <c r="C8567" s="115"/>
      <c r="R8567" s="116"/>
      <c r="S8567" s="117"/>
    </row>
    <row r="8568" spans="3:19" x14ac:dyDescent="0.25">
      <c r="C8568" s="115"/>
      <c r="R8568" s="116"/>
      <c r="S8568" s="117"/>
    </row>
    <row r="8569" spans="3:19" x14ac:dyDescent="0.25">
      <c r="C8569" s="115"/>
      <c r="R8569" s="116"/>
      <c r="S8569" s="117"/>
    </row>
    <row r="8570" spans="3:19" x14ac:dyDescent="0.25">
      <c r="C8570" s="115"/>
      <c r="R8570" s="116"/>
      <c r="S8570" s="117"/>
    </row>
    <row r="8571" spans="3:19" x14ac:dyDescent="0.25">
      <c r="C8571" s="115"/>
      <c r="R8571" s="116"/>
      <c r="S8571" s="117"/>
    </row>
    <row r="8572" spans="3:19" x14ac:dyDescent="0.25">
      <c r="C8572" s="115"/>
      <c r="R8572" s="116"/>
      <c r="S8572" s="117"/>
    </row>
    <row r="8573" spans="3:19" x14ac:dyDescent="0.25">
      <c r="C8573" s="115"/>
      <c r="R8573" s="116"/>
      <c r="S8573" s="117"/>
    </row>
    <row r="8574" spans="3:19" x14ac:dyDescent="0.25">
      <c r="C8574" s="115"/>
      <c r="R8574" s="116"/>
      <c r="S8574" s="117"/>
    </row>
    <row r="8575" spans="3:19" x14ac:dyDescent="0.25">
      <c r="C8575" s="115"/>
      <c r="R8575" s="116"/>
      <c r="S8575" s="117"/>
    </row>
    <row r="8576" spans="3:19" x14ac:dyDescent="0.25">
      <c r="C8576" s="115"/>
      <c r="R8576" s="116"/>
      <c r="S8576" s="117"/>
    </row>
    <row r="8577" spans="3:19" x14ac:dyDescent="0.25">
      <c r="C8577" s="115"/>
      <c r="R8577" s="116"/>
      <c r="S8577" s="117"/>
    </row>
    <row r="8578" spans="3:19" x14ac:dyDescent="0.25">
      <c r="C8578" s="115"/>
      <c r="R8578" s="116"/>
      <c r="S8578" s="117"/>
    </row>
    <row r="8579" spans="3:19" x14ac:dyDescent="0.25">
      <c r="C8579" s="115"/>
      <c r="R8579" s="116"/>
      <c r="S8579" s="117"/>
    </row>
    <row r="8580" spans="3:19" x14ac:dyDescent="0.25">
      <c r="C8580" s="115"/>
      <c r="R8580" s="116"/>
      <c r="S8580" s="117"/>
    </row>
    <row r="8581" spans="3:19" x14ac:dyDescent="0.25">
      <c r="C8581" s="115"/>
      <c r="R8581" s="116"/>
      <c r="S8581" s="117"/>
    </row>
    <row r="8582" spans="3:19" x14ac:dyDescent="0.25">
      <c r="C8582" s="115"/>
      <c r="R8582" s="116"/>
      <c r="S8582" s="117"/>
    </row>
    <row r="8583" spans="3:19" x14ac:dyDescent="0.25">
      <c r="C8583" s="115"/>
      <c r="R8583" s="116"/>
      <c r="S8583" s="117"/>
    </row>
    <row r="8584" spans="3:19" x14ac:dyDescent="0.25">
      <c r="C8584" s="115"/>
      <c r="R8584" s="116"/>
      <c r="S8584" s="117"/>
    </row>
    <row r="8585" spans="3:19" x14ac:dyDescent="0.25">
      <c r="C8585" s="115"/>
      <c r="R8585" s="116"/>
      <c r="S8585" s="117"/>
    </row>
    <row r="8586" spans="3:19" x14ac:dyDescent="0.25">
      <c r="C8586" s="115"/>
      <c r="R8586" s="116"/>
      <c r="S8586" s="117"/>
    </row>
    <row r="8587" spans="3:19" x14ac:dyDescent="0.25">
      <c r="C8587" s="115"/>
      <c r="R8587" s="116"/>
      <c r="S8587" s="117"/>
    </row>
    <row r="8588" spans="3:19" x14ac:dyDescent="0.25">
      <c r="C8588" s="115"/>
      <c r="R8588" s="116"/>
      <c r="S8588" s="117"/>
    </row>
    <row r="8589" spans="3:19" x14ac:dyDescent="0.25">
      <c r="C8589" s="115"/>
      <c r="R8589" s="116"/>
      <c r="S8589" s="117"/>
    </row>
    <row r="8590" spans="3:19" x14ac:dyDescent="0.25">
      <c r="C8590" s="115"/>
      <c r="R8590" s="116"/>
      <c r="S8590" s="117"/>
    </row>
    <row r="8591" spans="3:19" x14ac:dyDescent="0.25">
      <c r="C8591" s="115"/>
      <c r="R8591" s="116"/>
      <c r="S8591" s="117"/>
    </row>
    <row r="8592" spans="3:19" x14ac:dyDescent="0.25">
      <c r="C8592" s="115"/>
      <c r="R8592" s="116"/>
      <c r="S8592" s="117"/>
    </row>
    <row r="8593" spans="3:19" x14ac:dyDescent="0.25">
      <c r="C8593" s="115"/>
      <c r="R8593" s="116"/>
      <c r="S8593" s="117"/>
    </row>
    <row r="8594" spans="3:19" x14ac:dyDescent="0.25">
      <c r="C8594" s="115"/>
      <c r="R8594" s="116"/>
      <c r="S8594" s="117"/>
    </row>
    <row r="8595" spans="3:19" x14ac:dyDescent="0.25">
      <c r="C8595" s="115"/>
      <c r="R8595" s="116"/>
      <c r="S8595" s="117"/>
    </row>
    <row r="8596" spans="3:19" x14ac:dyDescent="0.25">
      <c r="C8596" s="115"/>
      <c r="R8596" s="116"/>
      <c r="S8596" s="117"/>
    </row>
    <row r="8597" spans="3:19" x14ac:dyDescent="0.25">
      <c r="C8597" s="115"/>
      <c r="R8597" s="116"/>
      <c r="S8597" s="117"/>
    </row>
    <row r="8598" spans="3:19" x14ac:dyDescent="0.25">
      <c r="C8598" s="115"/>
      <c r="R8598" s="116"/>
      <c r="S8598" s="117"/>
    </row>
    <row r="8599" spans="3:19" x14ac:dyDescent="0.25">
      <c r="C8599" s="115"/>
      <c r="R8599" s="116"/>
      <c r="S8599" s="117"/>
    </row>
    <row r="8600" spans="3:19" x14ac:dyDescent="0.25">
      <c r="C8600" s="115"/>
      <c r="R8600" s="116"/>
      <c r="S8600" s="117"/>
    </row>
    <row r="8601" spans="3:19" x14ac:dyDescent="0.25">
      <c r="C8601" s="115"/>
      <c r="R8601" s="116"/>
      <c r="S8601" s="117"/>
    </row>
    <row r="8602" spans="3:19" x14ac:dyDescent="0.25">
      <c r="C8602" s="115"/>
      <c r="R8602" s="116"/>
      <c r="S8602" s="117"/>
    </row>
    <row r="8603" spans="3:19" x14ac:dyDescent="0.25">
      <c r="C8603" s="115"/>
      <c r="R8603" s="116"/>
      <c r="S8603" s="117"/>
    </row>
    <row r="8604" spans="3:19" x14ac:dyDescent="0.25">
      <c r="C8604" s="115"/>
      <c r="R8604" s="116"/>
      <c r="S8604" s="117"/>
    </row>
    <row r="8605" spans="3:19" x14ac:dyDescent="0.25">
      <c r="C8605" s="115"/>
      <c r="R8605" s="116"/>
      <c r="S8605" s="117"/>
    </row>
    <row r="8606" spans="3:19" x14ac:dyDescent="0.25">
      <c r="C8606" s="115"/>
      <c r="R8606" s="116"/>
      <c r="S8606" s="117"/>
    </row>
    <row r="8607" spans="3:19" x14ac:dyDescent="0.25">
      <c r="C8607" s="115"/>
      <c r="R8607" s="116"/>
      <c r="S8607" s="117"/>
    </row>
    <row r="8608" spans="3:19" x14ac:dyDescent="0.25">
      <c r="C8608" s="115"/>
      <c r="R8608" s="116"/>
      <c r="S8608" s="117"/>
    </row>
    <row r="8609" spans="3:19" x14ac:dyDescent="0.25">
      <c r="C8609" s="115"/>
      <c r="R8609" s="116"/>
      <c r="S8609" s="117"/>
    </row>
    <row r="8610" spans="3:19" x14ac:dyDescent="0.25">
      <c r="C8610" s="115"/>
      <c r="R8610" s="116"/>
      <c r="S8610" s="117"/>
    </row>
    <row r="8611" spans="3:19" x14ac:dyDescent="0.25">
      <c r="C8611" s="115"/>
      <c r="R8611" s="116"/>
      <c r="S8611" s="117"/>
    </row>
    <row r="8612" spans="3:19" x14ac:dyDescent="0.25">
      <c r="C8612" s="115"/>
      <c r="R8612" s="116"/>
      <c r="S8612" s="117"/>
    </row>
    <row r="8613" spans="3:19" x14ac:dyDescent="0.25">
      <c r="C8613" s="115"/>
      <c r="R8613" s="116"/>
      <c r="S8613" s="117"/>
    </row>
    <row r="8614" spans="3:19" x14ac:dyDescent="0.25">
      <c r="C8614" s="115"/>
      <c r="R8614" s="116"/>
      <c r="S8614" s="117"/>
    </row>
    <row r="8615" spans="3:19" x14ac:dyDescent="0.25">
      <c r="C8615" s="115"/>
      <c r="R8615" s="116"/>
      <c r="S8615" s="117"/>
    </row>
    <row r="8616" spans="3:19" x14ac:dyDescent="0.25">
      <c r="C8616" s="115"/>
      <c r="R8616" s="116"/>
      <c r="S8616" s="117"/>
    </row>
    <row r="8617" spans="3:19" x14ac:dyDescent="0.25">
      <c r="C8617" s="115"/>
      <c r="R8617" s="116"/>
      <c r="S8617" s="117"/>
    </row>
    <row r="8618" spans="3:19" x14ac:dyDescent="0.25">
      <c r="C8618" s="115"/>
      <c r="R8618" s="116"/>
      <c r="S8618" s="117"/>
    </row>
    <row r="8619" spans="3:19" x14ac:dyDescent="0.25">
      <c r="C8619" s="115"/>
      <c r="R8619" s="116"/>
      <c r="S8619" s="117"/>
    </row>
    <row r="8620" spans="3:19" x14ac:dyDescent="0.25">
      <c r="C8620" s="115"/>
      <c r="R8620" s="116"/>
      <c r="S8620" s="117"/>
    </row>
    <row r="8621" spans="3:19" x14ac:dyDescent="0.25">
      <c r="C8621" s="115"/>
      <c r="R8621" s="116"/>
      <c r="S8621" s="117"/>
    </row>
    <row r="8622" spans="3:19" x14ac:dyDescent="0.25">
      <c r="C8622" s="115"/>
      <c r="R8622" s="116"/>
      <c r="S8622" s="117"/>
    </row>
    <row r="8623" spans="3:19" x14ac:dyDescent="0.25">
      <c r="C8623" s="115"/>
      <c r="R8623" s="116"/>
      <c r="S8623" s="117"/>
    </row>
    <row r="8624" spans="3:19" x14ac:dyDescent="0.25">
      <c r="C8624" s="115"/>
      <c r="R8624" s="116"/>
      <c r="S8624" s="117"/>
    </row>
    <row r="8625" spans="3:19" x14ac:dyDescent="0.25">
      <c r="C8625" s="115"/>
      <c r="R8625" s="116"/>
      <c r="S8625" s="117"/>
    </row>
    <row r="8626" spans="3:19" x14ac:dyDescent="0.25">
      <c r="C8626" s="115"/>
      <c r="R8626" s="116"/>
      <c r="S8626" s="117"/>
    </row>
    <row r="8627" spans="3:19" x14ac:dyDescent="0.25">
      <c r="C8627" s="115"/>
      <c r="R8627" s="116"/>
      <c r="S8627" s="117"/>
    </row>
    <row r="8628" spans="3:19" x14ac:dyDescent="0.25">
      <c r="C8628" s="115"/>
      <c r="R8628" s="116"/>
      <c r="S8628" s="117"/>
    </row>
    <row r="8629" spans="3:19" x14ac:dyDescent="0.25">
      <c r="C8629" s="115"/>
      <c r="R8629" s="116"/>
      <c r="S8629" s="117"/>
    </row>
    <row r="8630" spans="3:19" x14ac:dyDescent="0.25">
      <c r="C8630" s="115"/>
      <c r="R8630" s="116"/>
      <c r="S8630" s="117"/>
    </row>
    <row r="8631" spans="3:19" x14ac:dyDescent="0.25">
      <c r="C8631" s="115"/>
      <c r="R8631" s="116"/>
      <c r="S8631" s="117"/>
    </row>
    <row r="8632" spans="3:19" x14ac:dyDescent="0.25">
      <c r="C8632" s="115"/>
      <c r="R8632" s="116"/>
      <c r="S8632" s="117"/>
    </row>
    <row r="8633" spans="3:19" x14ac:dyDescent="0.25">
      <c r="C8633" s="115"/>
      <c r="R8633" s="116"/>
      <c r="S8633" s="117"/>
    </row>
    <row r="8634" spans="3:19" x14ac:dyDescent="0.25">
      <c r="C8634" s="115"/>
      <c r="R8634" s="116"/>
      <c r="S8634" s="117"/>
    </row>
    <row r="8635" spans="3:19" x14ac:dyDescent="0.25">
      <c r="C8635" s="115"/>
      <c r="R8635" s="116"/>
      <c r="S8635" s="117"/>
    </row>
    <row r="8636" spans="3:19" x14ac:dyDescent="0.25">
      <c r="C8636" s="115"/>
      <c r="R8636" s="116"/>
      <c r="S8636" s="117"/>
    </row>
    <row r="8637" spans="3:19" x14ac:dyDescent="0.25">
      <c r="C8637" s="115"/>
      <c r="R8637" s="116"/>
      <c r="S8637" s="117"/>
    </row>
    <row r="8638" spans="3:19" x14ac:dyDescent="0.25">
      <c r="C8638" s="115"/>
      <c r="R8638" s="116"/>
      <c r="S8638" s="117"/>
    </row>
    <row r="8639" spans="3:19" x14ac:dyDescent="0.25">
      <c r="C8639" s="115"/>
      <c r="R8639" s="116"/>
      <c r="S8639" s="117"/>
    </row>
    <row r="8640" spans="3:19" x14ac:dyDescent="0.25">
      <c r="C8640" s="115"/>
      <c r="R8640" s="116"/>
      <c r="S8640" s="117"/>
    </row>
    <row r="8641" spans="3:19" x14ac:dyDescent="0.25">
      <c r="C8641" s="115"/>
      <c r="R8641" s="116"/>
      <c r="S8641" s="117"/>
    </row>
    <row r="8642" spans="3:19" x14ac:dyDescent="0.25">
      <c r="C8642" s="115"/>
      <c r="R8642" s="116"/>
      <c r="S8642" s="117"/>
    </row>
    <row r="8643" spans="3:19" x14ac:dyDescent="0.25">
      <c r="C8643" s="115"/>
      <c r="R8643" s="116"/>
      <c r="S8643" s="117"/>
    </row>
    <row r="8644" spans="3:19" x14ac:dyDescent="0.25">
      <c r="C8644" s="115"/>
      <c r="R8644" s="116"/>
      <c r="S8644" s="117"/>
    </row>
    <row r="8645" spans="3:19" x14ac:dyDescent="0.25">
      <c r="C8645" s="115"/>
      <c r="R8645" s="116"/>
      <c r="S8645" s="117"/>
    </row>
    <row r="8646" spans="3:19" x14ac:dyDescent="0.25">
      <c r="C8646" s="115"/>
      <c r="R8646" s="116"/>
      <c r="S8646" s="117"/>
    </row>
    <row r="8647" spans="3:19" x14ac:dyDescent="0.25">
      <c r="C8647" s="115"/>
      <c r="R8647" s="116"/>
      <c r="S8647" s="117"/>
    </row>
    <row r="8648" spans="3:19" x14ac:dyDescent="0.25">
      <c r="C8648" s="115"/>
      <c r="R8648" s="116"/>
      <c r="S8648" s="117"/>
    </row>
    <row r="8649" spans="3:19" x14ac:dyDescent="0.25">
      <c r="C8649" s="115"/>
      <c r="R8649" s="116"/>
      <c r="S8649" s="117"/>
    </row>
    <row r="8650" spans="3:19" x14ac:dyDescent="0.25">
      <c r="C8650" s="115"/>
      <c r="R8650" s="116"/>
      <c r="S8650" s="117"/>
    </row>
    <row r="8651" spans="3:19" x14ac:dyDescent="0.25">
      <c r="C8651" s="115"/>
      <c r="R8651" s="116"/>
      <c r="S8651" s="117"/>
    </row>
    <row r="8652" spans="3:19" x14ac:dyDescent="0.25">
      <c r="C8652" s="115"/>
      <c r="R8652" s="116"/>
      <c r="S8652" s="117"/>
    </row>
    <row r="8653" spans="3:19" x14ac:dyDescent="0.25">
      <c r="C8653" s="115"/>
      <c r="R8653" s="116"/>
      <c r="S8653" s="117"/>
    </row>
    <row r="8654" spans="3:19" x14ac:dyDescent="0.25">
      <c r="C8654" s="115"/>
      <c r="R8654" s="116"/>
      <c r="S8654" s="117"/>
    </row>
    <row r="8655" spans="3:19" x14ac:dyDescent="0.25">
      <c r="C8655" s="115"/>
      <c r="R8655" s="116"/>
      <c r="S8655" s="117"/>
    </row>
    <row r="8656" spans="3:19" x14ac:dyDescent="0.25">
      <c r="C8656" s="115"/>
      <c r="R8656" s="116"/>
      <c r="S8656" s="117"/>
    </row>
    <row r="8657" spans="3:19" x14ac:dyDescent="0.25">
      <c r="C8657" s="115"/>
      <c r="R8657" s="116"/>
      <c r="S8657" s="117"/>
    </row>
    <row r="8658" spans="3:19" x14ac:dyDescent="0.25">
      <c r="C8658" s="115"/>
      <c r="R8658" s="116"/>
      <c r="S8658" s="117"/>
    </row>
    <row r="8659" spans="3:19" x14ac:dyDescent="0.25">
      <c r="C8659" s="115"/>
      <c r="R8659" s="116"/>
      <c r="S8659" s="117"/>
    </row>
    <row r="8660" spans="3:19" x14ac:dyDescent="0.25">
      <c r="C8660" s="115"/>
      <c r="R8660" s="116"/>
      <c r="S8660" s="117"/>
    </row>
    <row r="8661" spans="3:19" x14ac:dyDescent="0.25">
      <c r="C8661" s="115"/>
      <c r="R8661" s="116"/>
      <c r="S8661" s="117"/>
    </row>
    <row r="8662" spans="3:19" x14ac:dyDescent="0.25">
      <c r="C8662" s="115"/>
      <c r="R8662" s="116"/>
      <c r="S8662" s="117"/>
    </row>
    <row r="8663" spans="3:19" x14ac:dyDescent="0.25">
      <c r="C8663" s="115"/>
      <c r="R8663" s="116"/>
      <c r="S8663" s="117"/>
    </row>
    <row r="8664" spans="3:19" x14ac:dyDescent="0.25">
      <c r="C8664" s="115"/>
      <c r="R8664" s="116"/>
      <c r="S8664" s="117"/>
    </row>
    <row r="8665" spans="3:19" x14ac:dyDescent="0.25">
      <c r="C8665" s="115"/>
      <c r="R8665" s="116"/>
      <c r="S8665" s="117"/>
    </row>
    <row r="8666" spans="3:19" x14ac:dyDescent="0.25">
      <c r="C8666" s="115"/>
      <c r="R8666" s="116"/>
      <c r="S8666" s="117"/>
    </row>
    <row r="8667" spans="3:19" x14ac:dyDescent="0.25">
      <c r="C8667" s="115"/>
      <c r="R8667" s="116"/>
      <c r="S8667" s="117"/>
    </row>
    <row r="8668" spans="3:19" x14ac:dyDescent="0.25">
      <c r="C8668" s="115"/>
      <c r="R8668" s="116"/>
      <c r="S8668" s="117"/>
    </row>
    <row r="8669" spans="3:19" x14ac:dyDescent="0.25">
      <c r="C8669" s="115"/>
      <c r="R8669" s="116"/>
      <c r="S8669" s="117"/>
    </row>
    <row r="8670" spans="3:19" x14ac:dyDescent="0.25">
      <c r="C8670" s="115"/>
      <c r="R8670" s="116"/>
      <c r="S8670" s="117"/>
    </row>
    <row r="8671" spans="3:19" x14ac:dyDescent="0.25">
      <c r="C8671" s="115"/>
      <c r="R8671" s="116"/>
      <c r="S8671" s="117"/>
    </row>
    <row r="8672" spans="3:19" x14ac:dyDescent="0.25">
      <c r="C8672" s="115"/>
      <c r="R8672" s="116"/>
      <c r="S8672" s="117"/>
    </row>
    <row r="8673" spans="3:19" x14ac:dyDescent="0.25">
      <c r="C8673" s="115"/>
      <c r="R8673" s="116"/>
      <c r="S8673" s="117"/>
    </row>
    <row r="8674" spans="3:19" x14ac:dyDescent="0.25">
      <c r="C8674" s="115"/>
      <c r="R8674" s="116"/>
      <c r="S8674" s="117"/>
    </row>
    <row r="8675" spans="3:19" x14ac:dyDescent="0.25">
      <c r="C8675" s="115"/>
      <c r="R8675" s="116"/>
      <c r="S8675" s="117"/>
    </row>
    <row r="8676" spans="3:19" x14ac:dyDescent="0.25">
      <c r="C8676" s="115"/>
      <c r="R8676" s="116"/>
      <c r="S8676" s="117"/>
    </row>
    <row r="8677" spans="3:19" x14ac:dyDescent="0.25">
      <c r="C8677" s="115"/>
      <c r="R8677" s="116"/>
      <c r="S8677" s="117"/>
    </row>
    <row r="8678" spans="3:19" x14ac:dyDescent="0.25">
      <c r="C8678" s="115"/>
      <c r="R8678" s="116"/>
      <c r="S8678" s="117"/>
    </row>
    <row r="8679" spans="3:19" x14ac:dyDescent="0.25">
      <c r="C8679" s="115"/>
      <c r="R8679" s="116"/>
      <c r="S8679" s="117"/>
    </row>
    <row r="8680" spans="3:19" x14ac:dyDescent="0.25">
      <c r="C8680" s="115"/>
      <c r="R8680" s="116"/>
      <c r="S8680" s="117"/>
    </row>
    <row r="8681" spans="3:19" x14ac:dyDescent="0.25">
      <c r="C8681" s="115"/>
      <c r="R8681" s="116"/>
      <c r="S8681" s="117"/>
    </row>
    <row r="8682" spans="3:19" x14ac:dyDescent="0.25">
      <c r="C8682" s="115"/>
      <c r="R8682" s="116"/>
      <c r="S8682" s="117"/>
    </row>
    <row r="8683" spans="3:19" x14ac:dyDescent="0.25">
      <c r="C8683" s="115"/>
      <c r="R8683" s="116"/>
      <c r="S8683" s="117"/>
    </row>
    <row r="8684" spans="3:19" x14ac:dyDescent="0.25">
      <c r="C8684" s="115"/>
      <c r="R8684" s="116"/>
      <c r="S8684" s="117"/>
    </row>
    <row r="8685" spans="3:19" x14ac:dyDescent="0.25">
      <c r="C8685" s="115"/>
      <c r="R8685" s="116"/>
      <c r="S8685" s="117"/>
    </row>
    <row r="8686" spans="3:19" x14ac:dyDescent="0.25">
      <c r="C8686" s="115"/>
      <c r="R8686" s="116"/>
      <c r="S8686" s="117"/>
    </row>
    <row r="8687" spans="3:19" x14ac:dyDescent="0.25">
      <c r="C8687" s="115"/>
      <c r="R8687" s="116"/>
      <c r="S8687" s="117"/>
    </row>
    <row r="8688" spans="3:19" x14ac:dyDescent="0.25">
      <c r="C8688" s="115"/>
      <c r="R8688" s="116"/>
      <c r="S8688" s="117"/>
    </row>
    <row r="8689" spans="3:19" x14ac:dyDescent="0.25">
      <c r="C8689" s="115"/>
      <c r="R8689" s="116"/>
      <c r="S8689" s="117"/>
    </row>
    <row r="8690" spans="3:19" x14ac:dyDescent="0.25">
      <c r="C8690" s="115"/>
      <c r="R8690" s="116"/>
      <c r="S8690" s="117"/>
    </row>
    <row r="8691" spans="3:19" x14ac:dyDescent="0.25">
      <c r="C8691" s="115"/>
      <c r="R8691" s="116"/>
      <c r="S8691" s="117"/>
    </row>
    <row r="8692" spans="3:19" x14ac:dyDescent="0.25">
      <c r="C8692" s="115"/>
      <c r="R8692" s="116"/>
      <c r="S8692" s="117"/>
    </row>
    <row r="8693" spans="3:19" x14ac:dyDescent="0.25">
      <c r="C8693" s="115"/>
      <c r="R8693" s="116"/>
      <c r="S8693" s="117"/>
    </row>
    <row r="8694" spans="3:19" x14ac:dyDescent="0.25">
      <c r="C8694" s="115">
        <v>800</v>
      </c>
      <c r="R8694" s="116"/>
      <c r="S8694" s="117"/>
    </row>
    <row r="8695" spans="3:19" x14ac:dyDescent="0.25">
      <c r="C8695" s="115">
        <v>800</v>
      </c>
      <c r="R8695" s="116"/>
      <c r="S8695" s="117"/>
    </row>
    <row r="8696" spans="3:19" x14ac:dyDescent="0.25">
      <c r="C8696" s="115">
        <v>800</v>
      </c>
      <c r="R8696" s="116"/>
      <c r="S8696" s="117"/>
    </row>
    <row r="8697" spans="3:19" x14ac:dyDescent="0.25">
      <c r="C8697" s="115"/>
      <c r="R8697" s="116"/>
      <c r="S8697" s="117"/>
    </row>
    <row r="8698" spans="3:19" x14ac:dyDescent="0.25">
      <c r="C8698" s="115"/>
      <c r="R8698" s="116"/>
      <c r="S8698" s="117"/>
    </row>
    <row r="8699" spans="3:19" x14ac:dyDescent="0.25">
      <c r="C8699" s="115"/>
      <c r="R8699" s="116"/>
      <c r="S8699" s="117"/>
    </row>
    <row r="8700" spans="3:19" x14ac:dyDescent="0.25">
      <c r="C8700" s="115"/>
      <c r="R8700" s="116"/>
      <c r="S8700" s="117"/>
    </row>
    <row r="8701" spans="3:19" x14ac:dyDescent="0.25">
      <c r="C8701" s="115"/>
      <c r="R8701" s="116"/>
      <c r="S8701" s="117"/>
    </row>
    <row r="8702" spans="3:19" x14ac:dyDescent="0.25">
      <c r="C8702" s="115"/>
      <c r="R8702" s="116"/>
      <c r="S8702" s="117"/>
    </row>
    <row r="8703" spans="3:19" x14ac:dyDescent="0.25">
      <c r="C8703" s="115"/>
      <c r="R8703" s="116"/>
      <c r="S8703" s="117"/>
    </row>
    <row r="8704" spans="3:19" x14ac:dyDescent="0.25">
      <c r="C8704" s="115"/>
      <c r="R8704" s="116"/>
      <c r="S8704" s="117"/>
    </row>
    <row r="8705" spans="3:19" x14ac:dyDescent="0.25">
      <c r="C8705" s="115"/>
      <c r="R8705" s="116"/>
      <c r="S8705" s="117"/>
    </row>
    <row r="8706" spans="3:19" x14ac:dyDescent="0.25">
      <c r="C8706" s="115"/>
      <c r="R8706" s="116"/>
      <c r="S8706" s="117"/>
    </row>
    <row r="8707" spans="3:19" x14ac:dyDescent="0.25">
      <c r="C8707" s="115"/>
      <c r="R8707" s="116"/>
      <c r="S8707" s="117"/>
    </row>
    <row r="8708" spans="3:19" x14ac:dyDescent="0.25">
      <c r="C8708" s="115"/>
      <c r="R8708" s="116"/>
      <c r="S8708" s="117"/>
    </row>
    <row r="8709" spans="3:19" x14ac:dyDescent="0.25">
      <c r="C8709" s="115"/>
      <c r="R8709" s="116"/>
      <c r="S8709" s="117"/>
    </row>
    <row r="8710" spans="3:19" x14ac:dyDescent="0.25">
      <c r="C8710" s="115"/>
      <c r="R8710" s="116"/>
      <c r="S8710" s="117"/>
    </row>
    <row r="8711" spans="3:19" x14ac:dyDescent="0.25">
      <c r="C8711" s="115"/>
      <c r="R8711" s="116"/>
      <c r="S8711" s="117"/>
    </row>
    <row r="8712" spans="3:19" x14ac:dyDescent="0.25">
      <c r="C8712" s="115"/>
      <c r="R8712" s="116"/>
      <c r="S8712" s="117"/>
    </row>
    <row r="8713" spans="3:19" x14ac:dyDescent="0.25">
      <c r="C8713" s="115"/>
      <c r="R8713" s="116"/>
      <c r="S8713" s="117"/>
    </row>
    <row r="8714" spans="3:19" x14ac:dyDescent="0.25">
      <c r="C8714" s="115"/>
      <c r="R8714" s="116"/>
      <c r="S8714" s="117"/>
    </row>
    <row r="8715" spans="3:19" x14ac:dyDescent="0.25">
      <c r="C8715" s="115"/>
      <c r="R8715" s="116"/>
      <c r="S8715" s="117"/>
    </row>
    <row r="8716" spans="3:19" x14ac:dyDescent="0.25">
      <c r="C8716" s="115"/>
      <c r="R8716" s="116"/>
      <c r="S8716" s="117"/>
    </row>
    <row r="8717" spans="3:19" x14ac:dyDescent="0.25">
      <c r="C8717" s="115"/>
      <c r="R8717" s="116"/>
      <c r="S8717" s="117"/>
    </row>
    <row r="8718" spans="3:19" x14ac:dyDescent="0.25">
      <c r="C8718" s="115"/>
      <c r="R8718" s="116"/>
      <c r="S8718" s="117"/>
    </row>
    <row r="8719" spans="3:19" x14ac:dyDescent="0.25">
      <c r="C8719" s="115"/>
      <c r="R8719" s="116"/>
      <c r="S8719" s="117"/>
    </row>
    <row r="8720" spans="3:19" x14ac:dyDescent="0.25">
      <c r="C8720" s="115"/>
      <c r="R8720" s="116"/>
      <c r="S8720" s="117"/>
    </row>
    <row r="8721" spans="3:19" x14ac:dyDescent="0.25">
      <c r="C8721" s="115"/>
      <c r="R8721" s="116"/>
      <c r="S8721" s="117"/>
    </row>
    <row r="8722" spans="3:19" x14ac:dyDescent="0.25">
      <c r="C8722" s="115"/>
      <c r="R8722" s="116"/>
      <c r="S8722" s="117"/>
    </row>
    <row r="8723" spans="3:19" x14ac:dyDescent="0.25">
      <c r="C8723" s="115"/>
      <c r="R8723" s="116"/>
      <c r="S8723" s="117"/>
    </row>
    <row r="8724" spans="3:19" x14ac:dyDescent="0.25">
      <c r="C8724" s="115"/>
      <c r="R8724" s="116"/>
      <c r="S8724" s="117"/>
    </row>
    <row r="8725" spans="3:19" x14ac:dyDescent="0.25">
      <c r="C8725" s="115"/>
      <c r="R8725" s="116"/>
      <c r="S8725" s="117"/>
    </row>
    <row r="8726" spans="3:19" x14ac:dyDescent="0.25">
      <c r="C8726" s="115"/>
      <c r="R8726" s="116"/>
      <c r="S8726" s="117"/>
    </row>
    <row r="8727" spans="3:19" x14ac:dyDescent="0.25">
      <c r="C8727" s="115"/>
      <c r="R8727" s="116"/>
      <c r="S8727" s="117"/>
    </row>
    <row r="8728" spans="3:19" x14ac:dyDescent="0.25">
      <c r="C8728" s="115"/>
      <c r="R8728" s="116"/>
      <c r="S8728" s="117"/>
    </row>
    <row r="8729" spans="3:19" x14ac:dyDescent="0.25">
      <c r="C8729" s="115"/>
      <c r="R8729" s="116"/>
      <c r="S8729" s="117"/>
    </row>
    <row r="8730" spans="3:19" x14ac:dyDescent="0.25">
      <c r="C8730" s="115"/>
      <c r="R8730" s="116"/>
      <c r="S8730" s="117"/>
    </row>
    <row r="8731" spans="3:19" x14ac:dyDescent="0.25">
      <c r="C8731" s="115"/>
      <c r="R8731" s="116"/>
      <c r="S8731" s="117"/>
    </row>
    <row r="8732" spans="3:19" x14ac:dyDescent="0.25">
      <c r="C8732" s="115"/>
      <c r="R8732" s="116"/>
      <c r="S8732" s="117"/>
    </row>
    <row r="8733" spans="3:19" x14ac:dyDescent="0.25">
      <c r="C8733" s="115"/>
      <c r="R8733" s="116"/>
      <c r="S8733" s="117"/>
    </row>
    <row r="8734" spans="3:19" x14ac:dyDescent="0.25">
      <c r="C8734" s="115"/>
      <c r="R8734" s="116"/>
      <c r="S8734" s="117"/>
    </row>
    <row r="8735" spans="3:19" x14ac:dyDescent="0.25">
      <c r="C8735" s="115"/>
      <c r="R8735" s="116"/>
      <c r="S8735" s="117"/>
    </row>
    <row r="8736" spans="3:19" x14ac:dyDescent="0.25">
      <c r="C8736" s="115"/>
      <c r="R8736" s="116"/>
      <c r="S8736" s="117"/>
    </row>
    <row r="8737" spans="3:19" x14ac:dyDescent="0.25">
      <c r="C8737" s="115"/>
      <c r="R8737" s="116"/>
      <c r="S8737" s="117"/>
    </row>
    <row r="8738" spans="3:19" x14ac:dyDescent="0.25">
      <c r="C8738" s="115"/>
      <c r="R8738" s="116"/>
      <c r="S8738" s="117"/>
    </row>
    <row r="8739" spans="3:19" x14ac:dyDescent="0.25">
      <c r="C8739" s="115"/>
      <c r="R8739" s="116"/>
      <c r="S8739" s="117"/>
    </row>
    <row r="8740" spans="3:19" x14ac:dyDescent="0.25">
      <c r="C8740" s="115"/>
      <c r="R8740" s="116"/>
      <c r="S8740" s="117"/>
    </row>
    <row r="8741" spans="3:19" x14ac:dyDescent="0.25">
      <c r="C8741" s="115"/>
      <c r="R8741" s="116"/>
      <c r="S8741" s="117"/>
    </row>
    <row r="8742" spans="3:19" x14ac:dyDescent="0.25">
      <c r="C8742" s="115"/>
      <c r="R8742" s="116"/>
      <c r="S8742" s="117"/>
    </row>
    <row r="8743" spans="3:19" x14ac:dyDescent="0.25">
      <c r="C8743" s="115"/>
      <c r="R8743" s="116"/>
      <c r="S8743" s="117"/>
    </row>
    <row r="8744" spans="3:19" x14ac:dyDescent="0.25">
      <c r="C8744" s="115"/>
      <c r="R8744" s="116"/>
      <c r="S8744" s="117"/>
    </row>
    <row r="8745" spans="3:19" x14ac:dyDescent="0.25">
      <c r="C8745" s="115"/>
      <c r="R8745" s="116"/>
      <c r="S8745" s="117"/>
    </row>
    <row r="8746" spans="3:19" x14ac:dyDescent="0.25">
      <c r="C8746" s="115"/>
      <c r="R8746" s="116"/>
      <c r="S8746" s="117"/>
    </row>
    <row r="8747" spans="3:19" x14ac:dyDescent="0.25">
      <c r="C8747" s="115"/>
      <c r="R8747" s="116"/>
      <c r="S8747" s="117"/>
    </row>
    <row r="8748" spans="3:19" x14ac:dyDescent="0.25">
      <c r="C8748" s="115"/>
      <c r="R8748" s="116"/>
      <c r="S8748" s="117"/>
    </row>
    <row r="8749" spans="3:19" x14ac:dyDescent="0.25">
      <c r="C8749" s="115"/>
      <c r="R8749" s="116"/>
      <c r="S8749" s="117"/>
    </row>
    <row r="8750" spans="3:19" x14ac:dyDescent="0.25">
      <c r="C8750" s="115"/>
      <c r="R8750" s="116"/>
      <c r="S8750" s="117"/>
    </row>
    <row r="8751" spans="3:19" x14ac:dyDescent="0.25">
      <c r="C8751" s="115"/>
      <c r="R8751" s="116"/>
      <c r="S8751" s="117"/>
    </row>
    <row r="8752" spans="3:19" x14ac:dyDescent="0.25">
      <c r="C8752" s="115"/>
      <c r="R8752" s="116"/>
      <c r="S8752" s="117"/>
    </row>
    <row r="8753" spans="3:19" x14ac:dyDescent="0.25">
      <c r="C8753" s="115"/>
      <c r="R8753" s="116"/>
      <c r="S8753" s="117"/>
    </row>
    <row r="8754" spans="3:19" x14ac:dyDescent="0.25">
      <c r="C8754" s="115"/>
      <c r="R8754" s="116"/>
      <c r="S8754" s="117"/>
    </row>
    <row r="8755" spans="3:19" x14ac:dyDescent="0.25">
      <c r="C8755" s="115"/>
      <c r="R8755" s="116"/>
      <c r="S8755" s="117"/>
    </row>
    <row r="8756" spans="3:19" x14ac:dyDescent="0.25">
      <c r="C8756" s="115"/>
      <c r="R8756" s="116"/>
      <c r="S8756" s="117"/>
    </row>
    <row r="8757" spans="3:19" x14ac:dyDescent="0.25">
      <c r="C8757" s="115"/>
      <c r="R8757" s="116"/>
      <c r="S8757" s="117"/>
    </row>
    <row r="8758" spans="3:19" x14ac:dyDescent="0.25">
      <c r="C8758" s="115"/>
      <c r="R8758" s="116"/>
      <c r="S8758" s="117"/>
    </row>
    <row r="8759" spans="3:19" x14ac:dyDescent="0.25">
      <c r="C8759" s="115"/>
      <c r="R8759" s="116"/>
      <c r="S8759" s="117"/>
    </row>
  </sheetData>
  <mergeCells count="4">
    <mergeCell ref="B2:I2"/>
    <mergeCell ref="B3:I3"/>
    <mergeCell ref="B4:I4"/>
    <mergeCell ref="B6:I7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76276-B0E9-45B8-A00B-9E044BE04389}">
  <dimension ref="A1:R41"/>
  <sheetViews>
    <sheetView showGridLines="0" zoomScale="70" zoomScaleNormal="70" workbookViewId="0">
      <selection activeCell="N19" sqref="N19"/>
    </sheetView>
  </sheetViews>
  <sheetFormatPr baseColWidth="10" defaultRowHeight="15" x14ac:dyDescent="0.25"/>
  <cols>
    <col min="2" max="3" width="22.28515625" customWidth="1"/>
    <col min="4" max="4" width="21.42578125" customWidth="1"/>
    <col min="8" max="8" width="16.5703125" customWidth="1"/>
    <col min="9" max="9" width="18.7109375" customWidth="1"/>
    <col min="15" max="15" width="15.28515625" style="46" customWidth="1"/>
    <col min="16" max="18" width="11.5703125" style="46"/>
  </cols>
  <sheetData>
    <row r="1" spans="1:18" s="1" customFormat="1" x14ac:dyDescent="0.25">
      <c r="O1" s="60"/>
      <c r="P1" s="60"/>
      <c r="Q1" s="60"/>
      <c r="R1" s="60"/>
    </row>
    <row r="2" spans="1:18" s="1" customFormat="1" ht="23.25" customHeight="1" x14ac:dyDescent="0.25">
      <c r="A2" s="102"/>
      <c r="B2" s="590" t="s">
        <v>142</v>
      </c>
      <c r="C2" s="591"/>
      <c r="D2" s="591"/>
      <c r="E2" s="591"/>
      <c r="F2" s="591"/>
      <c r="G2" s="591"/>
      <c r="H2" s="591"/>
      <c r="I2" s="591"/>
      <c r="J2" s="103"/>
      <c r="K2" s="103"/>
      <c r="L2" s="103"/>
      <c r="M2" s="103"/>
      <c r="N2" s="104"/>
      <c r="O2" s="89"/>
      <c r="P2" s="60"/>
      <c r="Q2" s="60"/>
      <c r="R2" s="60"/>
    </row>
    <row r="3" spans="1:18" s="1" customFormat="1" ht="18" customHeight="1" x14ac:dyDescent="0.25">
      <c r="A3" s="105"/>
      <c r="B3" s="592" t="s">
        <v>1</v>
      </c>
      <c r="C3" s="593"/>
      <c r="D3" s="593"/>
      <c r="E3" s="593"/>
      <c r="F3" s="593"/>
      <c r="G3" s="593"/>
      <c r="H3" s="593"/>
      <c r="I3" s="593"/>
      <c r="J3" s="106"/>
      <c r="K3" s="106"/>
      <c r="L3" s="106"/>
      <c r="M3" s="106"/>
      <c r="N3" s="107"/>
      <c r="O3" s="62"/>
      <c r="P3" s="46"/>
      <c r="Q3" s="60"/>
      <c r="R3" s="60"/>
    </row>
    <row r="4" spans="1:18" s="1" customFormat="1" ht="15.75" customHeight="1" x14ac:dyDescent="0.25">
      <c r="A4" s="108"/>
      <c r="B4" s="594" t="s">
        <v>2</v>
      </c>
      <c r="C4" s="595"/>
      <c r="D4" s="595"/>
      <c r="E4" s="595"/>
      <c r="F4" s="595"/>
      <c r="G4" s="595"/>
      <c r="H4" s="595"/>
      <c r="I4" s="595"/>
      <c r="J4" s="109"/>
      <c r="K4" s="109"/>
      <c r="L4" s="109"/>
      <c r="M4" s="109"/>
      <c r="N4" s="110"/>
      <c r="O4" s="91"/>
      <c r="P4" s="46"/>
      <c r="Q4" s="60"/>
      <c r="R4" s="60"/>
    </row>
    <row r="6" spans="1:18" s="125" customFormat="1" x14ac:dyDescent="0.25">
      <c r="O6" s="61"/>
      <c r="P6" s="46"/>
      <c r="Q6" s="61"/>
      <c r="R6" s="61"/>
    </row>
    <row r="7" spans="1:18" ht="18.75" x14ac:dyDescent="0.25">
      <c r="C7" s="647" t="s">
        <v>555</v>
      </c>
      <c r="D7" s="647"/>
      <c r="E7" s="647"/>
      <c r="F7" s="647"/>
      <c r="G7" s="647"/>
      <c r="H7" s="647"/>
      <c r="I7" s="647"/>
    </row>
    <row r="8" spans="1:18" ht="18.75" x14ac:dyDescent="0.25">
      <c r="C8" s="648" t="s">
        <v>140</v>
      </c>
      <c r="D8" s="648"/>
      <c r="E8" s="648"/>
      <c r="F8" s="648"/>
      <c r="G8" s="648"/>
      <c r="H8" s="648"/>
      <c r="I8" s="648"/>
      <c r="P8" s="46" t="s">
        <v>137</v>
      </c>
      <c r="Q8" s="46" t="s">
        <v>138</v>
      </c>
    </row>
    <row r="9" spans="1:18" x14ac:dyDescent="0.25">
      <c r="O9" s="46" t="s">
        <v>104</v>
      </c>
      <c r="P9" s="46">
        <v>15.2</v>
      </c>
      <c r="Q9" s="46">
        <v>24</v>
      </c>
    </row>
    <row r="10" spans="1:18" x14ac:dyDescent="0.25">
      <c r="O10" s="159" t="s">
        <v>106</v>
      </c>
      <c r="P10" s="159">
        <v>6.5</v>
      </c>
      <c r="Q10" s="159">
        <v>3</v>
      </c>
    </row>
    <row r="11" spans="1:18" x14ac:dyDescent="0.25">
      <c r="O11" s="159" t="s">
        <v>112</v>
      </c>
      <c r="P11" s="159">
        <v>5.5</v>
      </c>
      <c r="Q11" s="159">
        <v>4.5</v>
      </c>
    </row>
    <row r="12" spans="1:18" ht="30" x14ac:dyDescent="0.25">
      <c r="O12" s="159" t="s">
        <v>107</v>
      </c>
      <c r="P12" s="159">
        <v>4.8</v>
      </c>
      <c r="Q12" s="159">
        <v>5</v>
      </c>
    </row>
    <row r="13" spans="1:18" ht="30" x14ac:dyDescent="0.25">
      <c r="O13" s="159" t="s">
        <v>110</v>
      </c>
      <c r="P13" s="159">
        <v>4.7</v>
      </c>
      <c r="Q13" s="159">
        <v>3.6</v>
      </c>
    </row>
    <row r="14" spans="1:18" x14ac:dyDescent="0.25">
      <c r="O14" s="159" t="s">
        <v>135</v>
      </c>
      <c r="P14" s="159">
        <v>4.3</v>
      </c>
      <c r="Q14" s="159">
        <v>3.8</v>
      </c>
    </row>
    <row r="15" spans="1:18" x14ac:dyDescent="0.25">
      <c r="O15" s="159" t="s">
        <v>109</v>
      </c>
      <c r="P15" s="159">
        <v>4.2</v>
      </c>
      <c r="Q15" s="159">
        <v>3.1</v>
      </c>
    </row>
    <row r="16" spans="1:18" x14ac:dyDescent="0.25">
      <c r="O16" s="159" t="s">
        <v>114</v>
      </c>
      <c r="P16" s="159">
        <v>4</v>
      </c>
      <c r="Q16" s="159">
        <v>3.9</v>
      </c>
    </row>
    <row r="17" spans="2:17" x14ac:dyDescent="0.25">
      <c r="O17" s="159" t="s">
        <v>119</v>
      </c>
      <c r="P17" s="159">
        <v>3.9</v>
      </c>
      <c r="Q17" s="159">
        <v>3.8</v>
      </c>
    </row>
    <row r="18" spans="2:17" x14ac:dyDescent="0.25">
      <c r="O18" s="159" t="s">
        <v>118</v>
      </c>
      <c r="P18" s="159">
        <v>3.8</v>
      </c>
      <c r="Q18" s="159">
        <v>3.9</v>
      </c>
    </row>
    <row r="19" spans="2:17" x14ac:dyDescent="0.25">
      <c r="O19" s="159" t="s">
        <v>126</v>
      </c>
      <c r="P19" s="159">
        <v>3.8</v>
      </c>
      <c r="Q19" s="159">
        <v>3.7</v>
      </c>
    </row>
    <row r="20" spans="2:17" x14ac:dyDescent="0.25">
      <c r="O20" s="159" t="s">
        <v>113</v>
      </c>
      <c r="P20" s="159">
        <v>3.6</v>
      </c>
      <c r="Q20" s="159">
        <v>3.1</v>
      </c>
    </row>
    <row r="21" spans="2:17" x14ac:dyDescent="0.25">
      <c r="O21" s="159" t="s">
        <v>117</v>
      </c>
      <c r="P21" s="159">
        <v>3.5</v>
      </c>
      <c r="Q21" s="159">
        <v>3.4</v>
      </c>
    </row>
    <row r="22" spans="2:17" x14ac:dyDescent="0.25">
      <c r="O22" s="159" t="s">
        <v>124</v>
      </c>
      <c r="P22" s="159">
        <v>3.5</v>
      </c>
      <c r="Q22" s="159">
        <v>3.4</v>
      </c>
    </row>
    <row r="23" spans="2:17" x14ac:dyDescent="0.25">
      <c r="O23" s="159" t="s">
        <v>122</v>
      </c>
      <c r="P23" s="159">
        <v>3.2</v>
      </c>
      <c r="Q23" s="159">
        <v>3</v>
      </c>
    </row>
    <row r="24" spans="2:17" x14ac:dyDescent="0.25">
      <c r="O24" s="159" t="s">
        <v>125</v>
      </c>
      <c r="P24" s="159">
        <v>3.2</v>
      </c>
      <c r="Q24" s="159">
        <v>3.4</v>
      </c>
    </row>
    <row r="25" spans="2:17" x14ac:dyDescent="0.25">
      <c r="O25" s="159" t="s">
        <v>133</v>
      </c>
      <c r="P25" s="159">
        <v>3.2</v>
      </c>
      <c r="Q25" s="159">
        <v>2.2000000000000002</v>
      </c>
    </row>
    <row r="26" spans="2:17" ht="30" x14ac:dyDescent="0.25">
      <c r="O26" s="159" t="s">
        <v>108</v>
      </c>
      <c r="P26" s="159">
        <v>2.9</v>
      </c>
      <c r="Q26" s="159">
        <v>3.6</v>
      </c>
    </row>
    <row r="27" spans="2:17" x14ac:dyDescent="0.25">
      <c r="B27" s="48"/>
      <c r="O27" s="159" t="s">
        <v>116</v>
      </c>
      <c r="P27" s="159">
        <v>2.9</v>
      </c>
      <c r="Q27" s="159">
        <v>2.1</v>
      </c>
    </row>
    <row r="28" spans="2:17" x14ac:dyDescent="0.25">
      <c r="O28" s="159" t="s">
        <v>115</v>
      </c>
      <c r="P28" s="159">
        <v>2.7</v>
      </c>
      <c r="Q28" s="159">
        <v>2.8</v>
      </c>
    </row>
    <row r="29" spans="2:17" x14ac:dyDescent="0.25">
      <c r="B29" s="638" t="s">
        <v>45</v>
      </c>
      <c r="C29" s="638"/>
      <c r="D29" s="638"/>
      <c r="E29" s="638"/>
      <c r="F29" s="638"/>
      <c r="O29" s="159" t="s">
        <v>130</v>
      </c>
      <c r="P29" s="159">
        <v>2.6</v>
      </c>
      <c r="Q29" s="159">
        <v>2.7</v>
      </c>
    </row>
    <row r="30" spans="2:17" x14ac:dyDescent="0.25">
      <c r="O30" s="159" t="s">
        <v>121</v>
      </c>
      <c r="P30" s="159">
        <v>2.5</v>
      </c>
      <c r="Q30" s="159">
        <v>2</v>
      </c>
    </row>
    <row r="31" spans="2:17" x14ac:dyDescent="0.25">
      <c r="O31" s="159" t="s">
        <v>127</v>
      </c>
      <c r="P31" s="159">
        <v>2.5</v>
      </c>
      <c r="Q31" s="159">
        <v>2.2000000000000002</v>
      </c>
    </row>
    <row r="32" spans="2:17" x14ac:dyDescent="0.25">
      <c r="O32" s="159" t="s">
        <v>123</v>
      </c>
      <c r="P32" s="159">
        <v>2.2000000000000002</v>
      </c>
      <c r="Q32" s="159">
        <v>2.1</v>
      </c>
    </row>
    <row r="33" spans="2:17" x14ac:dyDescent="0.25">
      <c r="B33" s="46" t="s">
        <v>139</v>
      </c>
      <c r="O33" s="159" t="s">
        <v>129</v>
      </c>
      <c r="P33" s="159">
        <v>2.1</v>
      </c>
      <c r="Q33" s="159">
        <v>2</v>
      </c>
    </row>
    <row r="34" spans="2:17" x14ac:dyDescent="0.25">
      <c r="O34" s="159" t="s">
        <v>105</v>
      </c>
      <c r="P34" s="159">
        <v>1.6</v>
      </c>
      <c r="Q34" s="159">
        <v>2.6</v>
      </c>
    </row>
    <row r="35" spans="2:17" x14ac:dyDescent="0.25">
      <c r="O35" s="159" t="s">
        <v>132</v>
      </c>
      <c r="P35" s="159">
        <v>1.5</v>
      </c>
      <c r="Q35" s="159">
        <v>1.4</v>
      </c>
    </row>
    <row r="36" spans="2:17" ht="30" x14ac:dyDescent="0.25">
      <c r="O36" s="159" t="s">
        <v>128</v>
      </c>
      <c r="P36" s="159">
        <v>1.3</v>
      </c>
      <c r="Q36" s="159">
        <v>0.9</v>
      </c>
    </row>
    <row r="37" spans="2:17" ht="30" x14ac:dyDescent="0.25">
      <c r="O37" s="159" t="s">
        <v>120</v>
      </c>
      <c r="P37" s="159">
        <v>1.1000000000000001</v>
      </c>
      <c r="Q37" s="159">
        <v>2.6</v>
      </c>
    </row>
    <row r="38" spans="2:17" x14ac:dyDescent="0.25">
      <c r="O38" s="159" t="s">
        <v>111</v>
      </c>
      <c r="P38" s="159">
        <v>0.5</v>
      </c>
      <c r="Q38" s="159">
        <v>0.5</v>
      </c>
    </row>
    <row r="39" spans="2:17" x14ac:dyDescent="0.25">
      <c r="O39" s="159" t="s">
        <v>131</v>
      </c>
      <c r="P39" s="159">
        <v>0.4</v>
      </c>
      <c r="Q39" s="159">
        <v>1.3</v>
      </c>
    </row>
    <row r="40" spans="2:17" x14ac:dyDescent="0.25">
      <c r="O40" s="159" t="s">
        <v>134</v>
      </c>
      <c r="P40" s="159">
        <v>-1.5</v>
      </c>
      <c r="Q40" s="159">
        <v>0.1</v>
      </c>
    </row>
    <row r="41" spans="2:17" x14ac:dyDescent="0.25">
      <c r="O41" s="159" t="s">
        <v>136</v>
      </c>
      <c r="P41" s="159">
        <v>-2.2999999999999998</v>
      </c>
      <c r="Q41" s="159">
        <v>-1.2</v>
      </c>
    </row>
  </sheetData>
  <sortState xmlns:xlrd2="http://schemas.microsoft.com/office/spreadsheetml/2017/richdata2" ref="O9:Q41">
    <sortCondition descending="1" ref="P9:P41"/>
  </sortState>
  <mergeCells count="6">
    <mergeCell ref="B2:I2"/>
    <mergeCell ref="B3:I3"/>
    <mergeCell ref="B4:I4"/>
    <mergeCell ref="B29:F29"/>
    <mergeCell ref="C7:I7"/>
    <mergeCell ref="C8:I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D6668-23F1-4378-979A-4F2B4924D968}">
  <dimension ref="A1:T301"/>
  <sheetViews>
    <sheetView showGridLines="0" zoomScale="80" zoomScaleNormal="80" workbookViewId="0">
      <selection activeCell="H13" sqref="H13"/>
    </sheetView>
  </sheetViews>
  <sheetFormatPr baseColWidth="10" defaultRowHeight="15" x14ac:dyDescent="0.25"/>
  <cols>
    <col min="3" max="3" width="14.7109375" customWidth="1"/>
    <col min="4" max="5" width="35.28515625" customWidth="1"/>
  </cols>
  <sheetData>
    <row r="1" spans="1:20" s="1" customFormat="1" x14ac:dyDescent="0.25"/>
    <row r="2" spans="1:20" s="1" customFormat="1" ht="23.25" customHeight="1" x14ac:dyDescent="0.25">
      <c r="A2" s="2"/>
      <c r="B2" s="627" t="s">
        <v>142</v>
      </c>
      <c r="C2" s="628"/>
      <c r="D2" s="628"/>
      <c r="E2" s="628"/>
      <c r="F2" s="628"/>
      <c r="G2" s="628"/>
      <c r="H2" s="628"/>
      <c r="I2" s="628"/>
      <c r="J2" s="3"/>
      <c r="K2" s="3"/>
      <c r="L2" s="3"/>
      <c r="M2" s="3"/>
      <c r="N2" s="4"/>
      <c r="O2" s="5"/>
      <c r="P2" s="5"/>
      <c r="Q2" s="60"/>
      <c r="R2" s="60"/>
      <c r="S2" s="60"/>
    </row>
    <row r="3" spans="1:20" s="1" customFormat="1" ht="18" customHeight="1" x14ac:dyDescent="0.25">
      <c r="A3" s="6"/>
      <c r="B3" s="629" t="s">
        <v>1</v>
      </c>
      <c r="C3" s="630"/>
      <c r="D3" s="630"/>
      <c r="E3" s="630"/>
      <c r="F3" s="630"/>
      <c r="G3" s="630"/>
      <c r="H3" s="630"/>
      <c r="I3" s="630"/>
      <c r="J3" s="7"/>
      <c r="K3" s="7"/>
      <c r="L3" s="7"/>
      <c r="M3" s="7"/>
      <c r="N3" s="8"/>
      <c r="O3" s="6"/>
      <c r="P3" s="62"/>
      <c r="Q3" s="46"/>
      <c r="R3" s="60"/>
      <c r="S3" s="60"/>
      <c r="T3" s="59"/>
    </row>
    <row r="4" spans="1:20" s="1" customFormat="1" ht="15.75" customHeight="1" x14ac:dyDescent="0.25">
      <c r="A4" s="9"/>
      <c r="B4" s="631" t="s">
        <v>2</v>
      </c>
      <c r="C4" s="616"/>
      <c r="D4" s="616"/>
      <c r="E4" s="616"/>
      <c r="F4" s="616"/>
      <c r="G4" s="616"/>
      <c r="H4" s="616"/>
      <c r="I4" s="616"/>
      <c r="J4" s="10"/>
      <c r="K4" s="10"/>
      <c r="L4" s="10"/>
      <c r="M4" s="10"/>
      <c r="N4" s="11"/>
      <c r="O4" s="12"/>
      <c r="P4" s="626"/>
      <c r="Q4" s="46"/>
      <c r="R4" s="51"/>
      <c r="S4" s="51"/>
      <c r="T4" s="59"/>
    </row>
    <row r="5" spans="1:20" x14ac:dyDescent="0.25">
      <c r="P5" s="626"/>
      <c r="Q5" s="46"/>
      <c r="R5" s="51"/>
      <c r="S5" s="51"/>
      <c r="T5" s="54"/>
    </row>
    <row r="6" spans="1:20" s="45" customFormat="1" x14ac:dyDescent="0.25">
      <c r="P6" s="626"/>
      <c r="Q6" s="46"/>
      <c r="R6" s="51"/>
      <c r="S6" s="51"/>
      <c r="T6" s="63"/>
    </row>
    <row r="7" spans="1:20" ht="14.45" customHeight="1" x14ac:dyDescent="0.25">
      <c r="C7" s="647" t="s">
        <v>149</v>
      </c>
      <c r="D7" s="647"/>
      <c r="E7" s="647"/>
      <c r="F7" s="647"/>
      <c r="G7" s="647"/>
      <c r="P7" s="626"/>
      <c r="Q7" s="51"/>
      <c r="R7" s="51"/>
      <c r="S7" s="51"/>
      <c r="T7" s="54"/>
    </row>
    <row r="8" spans="1:20" ht="14.45" customHeight="1" x14ac:dyDescent="0.25">
      <c r="C8" s="647">
        <v>2025</v>
      </c>
      <c r="D8" s="647"/>
      <c r="E8" s="647"/>
      <c r="F8" s="647"/>
      <c r="G8" s="647"/>
      <c r="P8" s="626"/>
      <c r="Q8" s="51"/>
      <c r="R8" s="51"/>
      <c r="S8" s="51"/>
      <c r="T8" s="54"/>
    </row>
    <row r="9" spans="1:20" ht="18.75" x14ac:dyDescent="0.25">
      <c r="C9" s="648" t="s">
        <v>147</v>
      </c>
      <c r="D9" s="648"/>
      <c r="E9" s="648"/>
      <c r="F9" s="648"/>
      <c r="G9" s="648"/>
      <c r="P9" s="626"/>
      <c r="Q9" s="51"/>
      <c r="R9" s="51"/>
      <c r="S9" s="51"/>
      <c r="T9" s="54"/>
    </row>
    <row r="10" spans="1:20" x14ac:dyDescent="0.25">
      <c r="P10" s="626"/>
      <c r="Q10" s="51"/>
      <c r="R10" s="51"/>
      <c r="S10" s="51"/>
      <c r="T10" s="54"/>
    </row>
    <row r="11" spans="1:20" x14ac:dyDescent="0.25">
      <c r="P11" s="626"/>
      <c r="Q11" s="51"/>
      <c r="R11" s="51"/>
      <c r="S11" s="51"/>
      <c r="T11" s="54"/>
    </row>
    <row r="12" spans="1:20" x14ac:dyDescent="0.25">
      <c r="P12" s="626"/>
      <c r="Q12" s="51"/>
      <c r="R12" s="51"/>
      <c r="S12" s="51"/>
      <c r="T12" s="54"/>
    </row>
    <row r="13" spans="1:20" x14ac:dyDescent="0.25">
      <c r="P13" s="626"/>
      <c r="Q13" s="51"/>
      <c r="R13" s="51"/>
      <c r="S13" s="51"/>
      <c r="T13" s="54"/>
    </row>
    <row r="14" spans="1:20" x14ac:dyDescent="0.25">
      <c r="P14" s="626"/>
      <c r="Q14" s="51"/>
      <c r="R14" s="51"/>
      <c r="S14" s="51"/>
      <c r="T14" s="54"/>
    </row>
    <row r="15" spans="1:20" x14ac:dyDescent="0.25">
      <c r="P15" s="626"/>
      <c r="Q15" s="51"/>
      <c r="R15" s="51"/>
      <c r="S15" s="51"/>
      <c r="T15" s="54"/>
    </row>
    <row r="16" spans="1:20" x14ac:dyDescent="0.25">
      <c r="P16" s="626"/>
      <c r="Q16" s="51"/>
      <c r="R16" s="51"/>
      <c r="S16" s="51"/>
      <c r="T16" s="54"/>
    </row>
    <row r="17" spans="4:20" x14ac:dyDescent="0.25">
      <c r="P17" s="626"/>
      <c r="Q17" s="51"/>
      <c r="R17" s="51"/>
      <c r="S17" s="51"/>
      <c r="T17" s="54"/>
    </row>
    <row r="18" spans="4:20" x14ac:dyDescent="0.25">
      <c r="P18" s="626"/>
      <c r="Q18" s="51"/>
      <c r="R18" s="51"/>
      <c r="S18" s="51"/>
      <c r="T18" s="54"/>
    </row>
    <row r="19" spans="4:20" x14ac:dyDescent="0.25">
      <c r="P19" s="626"/>
      <c r="Q19" s="51"/>
      <c r="R19" s="51"/>
      <c r="S19" s="51"/>
      <c r="T19" s="54"/>
    </row>
    <row r="20" spans="4:20" x14ac:dyDescent="0.25">
      <c r="P20" s="626"/>
      <c r="Q20" s="51"/>
      <c r="R20" s="51"/>
      <c r="S20" s="51"/>
      <c r="T20" s="54"/>
    </row>
    <row r="21" spans="4:20" x14ac:dyDescent="0.25">
      <c r="P21" s="626"/>
      <c r="Q21" s="51"/>
      <c r="R21" s="51"/>
      <c r="S21" s="51"/>
      <c r="T21" s="54"/>
    </row>
    <row r="22" spans="4:20" x14ac:dyDescent="0.25">
      <c r="P22" s="626"/>
      <c r="Q22" s="51"/>
      <c r="R22" s="51"/>
      <c r="S22" s="51"/>
      <c r="T22" s="54"/>
    </row>
    <row r="23" spans="4:20" x14ac:dyDescent="0.25">
      <c r="P23" s="626"/>
      <c r="Q23" s="51"/>
      <c r="R23" s="51"/>
      <c r="S23" s="51"/>
      <c r="T23" s="54"/>
    </row>
    <row r="24" spans="4:20" x14ac:dyDescent="0.25">
      <c r="P24" s="626"/>
      <c r="Q24" s="51"/>
      <c r="R24" s="51"/>
      <c r="S24" s="51"/>
      <c r="T24" s="54"/>
    </row>
    <row r="25" spans="4:20" x14ac:dyDescent="0.25">
      <c r="P25" s="626"/>
      <c r="Q25" s="51"/>
      <c r="R25" s="51"/>
      <c r="S25" s="51"/>
      <c r="T25" s="54"/>
    </row>
    <row r="26" spans="4:20" x14ac:dyDescent="0.25">
      <c r="P26" s="626"/>
      <c r="Q26" s="51"/>
      <c r="R26" s="51"/>
      <c r="S26" s="51"/>
      <c r="T26" s="54"/>
    </row>
    <row r="27" spans="4:20" x14ac:dyDescent="0.25">
      <c r="P27" s="626"/>
      <c r="Q27" s="51"/>
      <c r="R27" s="51"/>
      <c r="S27" s="51"/>
      <c r="T27" s="54"/>
    </row>
    <row r="28" spans="4:20" x14ac:dyDescent="0.25">
      <c r="P28" s="626"/>
      <c r="Q28" s="51"/>
      <c r="R28" s="51"/>
      <c r="S28" s="51"/>
      <c r="T28" s="54"/>
    </row>
    <row r="29" spans="4:20" x14ac:dyDescent="0.25">
      <c r="D29" s="48" t="s">
        <v>46</v>
      </c>
      <c r="P29" s="626"/>
      <c r="Q29" s="51"/>
      <c r="R29" s="51"/>
      <c r="S29" s="51"/>
      <c r="T29" s="54"/>
    </row>
    <row r="30" spans="4:20" x14ac:dyDescent="0.25">
      <c r="P30" s="626"/>
      <c r="Q30" s="51"/>
      <c r="R30" s="51"/>
      <c r="S30" s="51"/>
      <c r="T30" s="54"/>
    </row>
    <row r="31" spans="4:20" x14ac:dyDescent="0.25">
      <c r="P31" s="626"/>
      <c r="Q31" s="51"/>
      <c r="R31" s="51"/>
      <c r="S31" s="51"/>
      <c r="T31" s="54"/>
    </row>
    <row r="32" spans="4:20" x14ac:dyDescent="0.25">
      <c r="P32" s="626"/>
      <c r="Q32" s="51"/>
      <c r="R32" s="51"/>
      <c r="S32" s="51"/>
      <c r="T32" s="54"/>
    </row>
    <row r="33" spans="4:20" x14ac:dyDescent="0.25">
      <c r="P33" s="626"/>
      <c r="Q33" s="51"/>
      <c r="R33" s="51"/>
      <c r="S33" s="51"/>
      <c r="T33" s="54"/>
    </row>
    <row r="34" spans="4:20" x14ac:dyDescent="0.25">
      <c r="P34" s="626"/>
      <c r="Q34" s="51"/>
      <c r="R34" s="51"/>
      <c r="S34" s="51"/>
      <c r="T34" s="54"/>
    </row>
    <row r="35" spans="4:20" x14ac:dyDescent="0.25">
      <c r="P35" s="626"/>
      <c r="Q35" s="51"/>
      <c r="R35" s="51"/>
      <c r="S35" s="51"/>
      <c r="T35" s="54"/>
    </row>
    <row r="36" spans="4:20" x14ac:dyDescent="0.25">
      <c r="P36" s="626"/>
      <c r="Q36" s="51"/>
      <c r="R36" s="51"/>
      <c r="S36" s="51"/>
      <c r="T36" s="54"/>
    </row>
    <row r="37" spans="4:20" x14ac:dyDescent="0.25">
      <c r="P37" s="626"/>
      <c r="Q37" s="51"/>
      <c r="R37" s="51"/>
      <c r="S37" s="51"/>
      <c r="T37" s="54"/>
    </row>
    <row r="38" spans="4:20" x14ac:dyDescent="0.25">
      <c r="D38" s="46"/>
      <c r="E38" s="46"/>
      <c r="F38" s="46"/>
      <c r="G38" s="46"/>
      <c r="H38" s="46"/>
      <c r="P38" s="626"/>
      <c r="Q38" s="51"/>
      <c r="R38" s="51"/>
      <c r="S38" s="51"/>
      <c r="T38" s="54"/>
    </row>
    <row r="39" spans="4:20" x14ac:dyDescent="0.25">
      <c r="D39" s="46"/>
      <c r="E39" s="46"/>
      <c r="F39" s="46"/>
      <c r="G39" s="46"/>
      <c r="H39" s="46"/>
      <c r="P39" s="626"/>
      <c r="Q39" s="51"/>
      <c r="R39" s="51"/>
      <c r="S39" s="51"/>
      <c r="T39" s="54"/>
    </row>
    <row r="40" spans="4:20" x14ac:dyDescent="0.25">
      <c r="D40" s="46"/>
      <c r="E40" s="46"/>
      <c r="F40" s="46"/>
      <c r="G40" s="46"/>
      <c r="H40" s="46"/>
      <c r="P40" s="626"/>
      <c r="Q40" s="51"/>
      <c r="R40" s="51"/>
      <c r="S40" s="51"/>
      <c r="T40" s="54"/>
    </row>
    <row r="41" spans="4:20" x14ac:dyDescent="0.25">
      <c r="D41" s="46"/>
      <c r="E41" s="46"/>
      <c r="F41" s="46"/>
      <c r="G41" s="46"/>
      <c r="H41" s="46"/>
      <c r="P41" s="626"/>
      <c r="Q41" s="51"/>
      <c r="R41" s="51"/>
      <c r="S41" s="51"/>
      <c r="T41" s="54"/>
    </row>
    <row r="42" spans="4:20" x14ac:dyDescent="0.25">
      <c r="D42" s="46" t="s">
        <v>42</v>
      </c>
      <c r="E42" s="46" t="s">
        <v>150</v>
      </c>
      <c r="F42" s="46" t="s">
        <v>151</v>
      </c>
      <c r="G42" s="46" t="s">
        <v>152</v>
      </c>
      <c r="H42" s="46"/>
      <c r="P42" s="626"/>
      <c r="Q42" s="51"/>
      <c r="R42" s="51"/>
      <c r="S42" s="51"/>
      <c r="T42" s="54"/>
    </row>
    <row r="43" spans="4:20" x14ac:dyDescent="0.25">
      <c r="D43" s="626" t="s">
        <v>26</v>
      </c>
      <c r="E43" s="51">
        <v>73.790000000000006</v>
      </c>
      <c r="F43" s="51">
        <v>65.400000000000006</v>
      </c>
      <c r="G43" s="51">
        <v>63.6</v>
      </c>
      <c r="H43" s="46"/>
      <c r="P43" s="626"/>
      <c r="Q43" s="51"/>
      <c r="R43" s="51"/>
      <c r="S43" s="51"/>
      <c r="T43" s="54"/>
    </row>
    <row r="44" spans="4:20" x14ac:dyDescent="0.25">
      <c r="D44" s="626"/>
      <c r="E44" s="51">
        <v>74.64</v>
      </c>
      <c r="F44" s="51">
        <v>65.400000000000006</v>
      </c>
      <c r="G44" s="51">
        <v>63.6</v>
      </c>
      <c r="H44" s="46"/>
      <c r="P44" s="626"/>
      <c r="Q44" s="51"/>
      <c r="R44" s="51"/>
      <c r="S44" s="51"/>
      <c r="T44" s="54"/>
    </row>
    <row r="45" spans="4:20" x14ac:dyDescent="0.25">
      <c r="D45" s="626"/>
      <c r="E45" s="51">
        <v>74.31</v>
      </c>
      <c r="F45" s="51">
        <v>65.400000000000006</v>
      </c>
      <c r="G45" s="51">
        <v>63.6</v>
      </c>
      <c r="H45" s="46"/>
      <c r="P45" s="626"/>
      <c r="Q45" s="51"/>
      <c r="R45" s="51"/>
      <c r="S45" s="51"/>
      <c r="T45" s="54"/>
    </row>
    <row r="46" spans="4:20" x14ac:dyDescent="0.25">
      <c r="D46" s="626"/>
      <c r="E46" s="51">
        <v>74.989999999999995</v>
      </c>
      <c r="F46" s="51">
        <v>65.400000000000006</v>
      </c>
      <c r="G46" s="51">
        <v>63.6</v>
      </c>
      <c r="H46" s="46"/>
      <c r="P46" s="626"/>
      <c r="Q46" s="51"/>
      <c r="R46" s="51"/>
      <c r="S46" s="51"/>
      <c r="T46" s="54"/>
    </row>
    <row r="47" spans="4:20" x14ac:dyDescent="0.25">
      <c r="D47" s="626"/>
      <c r="E47" s="51">
        <v>73.989999999999995</v>
      </c>
      <c r="F47" s="51">
        <v>65.400000000000006</v>
      </c>
      <c r="G47" s="51">
        <v>63.6</v>
      </c>
      <c r="H47" s="46"/>
      <c r="P47" s="626"/>
      <c r="Q47" s="51"/>
      <c r="R47" s="51"/>
      <c r="S47" s="51"/>
      <c r="T47" s="54"/>
    </row>
    <row r="48" spans="4:20" x14ac:dyDescent="0.25">
      <c r="D48" s="626"/>
      <c r="E48" s="51"/>
      <c r="F48" s="51">
        <v>65.400000000000006</v>
      </c>
      <c r="G48" s="51">
        <v>63.6</v>
      </c>
      <c r="H48" s="46"/>
      <c r="P48" s="626"/>
      <c r="Q48" s="51"/>
      <c r="R48" s="51"/>
      <c r="S48" s="51"/>
      <c r="T48" s="54"/>
    </row>
    <row r="49" spans="4:20" x14ac:dyDescent="0.25">
      <c r="D49" s="626"/>
      <c r="E49" s="51">
        <v>77.27</v>
      </c>
      <c r="F49" s="51">
        <v>65.400000000000006</v>
      </c>
      <c r="G49" s="51">
        <v>63.6</v>
      </c>
      <c r="H49" s="46"/>
      <c r="P49" s="626"/>
      <c r="Q49" s="51"/>
      <c r="R49" s="51"/>
      <c r="S49" s="51"/>
      <c r="T49" s="54"/>
    </row>
    <row r="50" spans="4:20" x14ac:dyDescent="0.25">
      <c r="D50" s="626"/>
      <c r="E50" s="51">
        <v>79.569999999999993</v>
      </c>
      <c r="F50" s="51">
        <v>65.400000000000006</v>
      </c>
      <c r="G50" s="51">
        <v>63.6</v>
      </c>
      <c r="H50" s="46"/>
      <c r="P50" s="626"/>
      <c r="Q50" s="51"/>
      <c r="R50" s="51"/>
      <c r="S50" s="51"/>
      <c r="T50" s="54"/>
    </row>
    <row r="51" spans="4:20" x14ac:dyDescent="0.25">
      <c r="D51" s="626"/>
      <c r="E51" s="51">
        <v>78.2</v>
      </c>
      <c r="F51" s="51">
        <v>65.400000000000006</v>
      </c>
      <c r="G51" s="51">
        <v>63.6</v>
      </c>
      <c r="H51" s="46"/>
      <c r="P51" s="626"/>
      <c r="Q51" s="51"/>
      <c r="R51" s="51"/>
      <c r="S51" s="51"/>
      <c r="T51" s="54"/>
    </row>
    <row r="52" spans="4:20" x14ac:dyDescent="0.25">
      <c r="D52" s="626"/>
      <c r="E52" s="51">
        <v>80.73</v>
      </c>
      <c r="F52" s="51">
        <v>65.400000000000006</v>
      </c>
      <c r="G52" s="51">
        <v>63.6</v>
      </c>
      <c r="H52" s="46"/>
      <c r="P52" s="626"/>
      <c r="Q52" s="51"/>
      <c r="R52" s="51"/>
      <c r="S52" s="51"/>
      <c r="T52" s="54"/>
    </row>
    <row r="53" spans="4:20" x14ac:dyDescent="0.25">
      <c r="D53" s="626"/>
      <c r="E53" s="51">
        <v>79.349999999999994</v>
      </c>
      <c r="F53" s="51">
        <v>65.400000000000006</v>
      </c>
      <c r="G53" s="51">
        <v>63.6</v>
      </c>
      <c r="H53" s="46"/>
      <c r="P53" s="626"/>
      <c r="Q53" s="51"/>
      <c r="R53" s="51"/>
      <c r="S53" s="51"/>
      <c r="T53" s="54"/>
    </row>
    <row r="54" spans="4:20" x14ac:dyDescent="0.25">
      <c r="D54" s="626"/>
      <c r="E54" s="51">
        <v>78.56</v>
      </c>
      <c r="F54" s="51">
        <v>65.400000000000006</v>
      </c>
      <c r="G54" s="51">
        <v>63.6</v>
      </c>
      <c r="H54" s="46"/>
      <c r="P54" s="626"/>
      <c r="Q54" s="51"/>
      <c r="R54" s="51"/>
      <c r="S54" s="51"/>
      <c r="T54" s="54"/>
    </row>
    <row r="55" spans="4:20" x14ac:dyDescent="0.25">
      <c r="D55" s="626"/>
      <c r="E55" s="51"/>
      <c r="F55" s="51">
        <v>65.400000000000006</v>
      </c>
      <c r="G55" s="51">
        <v>63.6</v>
      </c>
      <c r="H55" s="46"/>
      <c r="P55" s="626"/>
      <c r="Q55" s="51"/>
      <c r="R55" s="51"/>
      <c r="S55" s="51"/>
      <c r="T55" s="54"/>
    </row>
    <row r="56" spans="4:20" x14ac:dyDescent="0.25">
      <c r="D56" s="626"/>
      <c r="E56" s="51">
        <v>76.790000000000006</v>
      </c>
      <c r="F56" s="51">
        <v>65.400000000000006</v>
      </c>
      <c r="G56" s="51">
        <v>63.6</v>
      </c>
      <c r="H56" s="46"/>
      <c r="P56" s="626"/>
      <c r="Q56" s="51"/>
      <c r="R56" s="51"/>
      <c r="S56" s="51"/>
      <c r="T56" s="54"/>
    </row>
    <row r="57" spans="4:20" x14ac:dyDescent="0.25">
      <c r="D57" s="626"/>
      <c r="E57" s="51">
        <v>76.12</v>
      </c>
      <c r="F57" s="51">
        <v>65.400000000000006</v>
      </c>
      <c r="G57" s="51">
        <v>63.6</v>
      </c>
      <c r="H57" s="46"/>
      <c r="P57" s="626"/>
      <c r="Q57" s="51"/>
      <c r="R57" s="51"/>
      <c r="S57" s="51"/>
      <c r="T57" s="54"/>
    </row>
    <row r="58" spans="4:20" x14ac:dyDescent="0.25">
      <c r="D58" s="626"/>
      <c r="E58" s="51">
        <v>75.03</v>
      </c>
      <c r="F58" s="51">
        <v>65.400000000000006</v>
      </c>
      <c r="G58" s="51">
        <v>63.6</v>
      </c>
      <c r="H58" s="46"/>
      <c r="P58" s="626"/>
      <c r="Q58" s="51"/>
      <c r="R58" s="51"/>
      <c r="S58" s="51"/>
      <c r="T58" s="54"/>
    </row>
    <row r="59" spans="4:20" x14ac:dyDescent="0.25">
      <c r="D59" s="626"/>
      <c r="E59" s="51">
        <v>74.97</v>
      </c>
      <c r="F59" s="51">
        <v>65.400000000000006</v>
      </c>
      <c r="G59" s="51">
        <v>63.6</v>
      </c>
      <c r="H59" s="46"/>
      <c r="P59" s="626"/>
      <c r="Q59" s="51"/>
      <c r="R59" s="51"/>
      <c r="S59" s="51"/>
      <c r="T59" s="54"/>
    </row>
    <row r="60" spans="4:20" x14ac:dyDescent="0.25">
      <c r="D60" s="626"/>
      <c r="E60" s="51">
        <v>73.510000000000005</v>
      </c>
      <c r="F60" s="51">
        <v>65.400000000000006</v>
      </c>
      <c r="G60" s="51">
        <v>63.6</v>
      </c>
      <c r="H60" s="46"/>
      <c r="P60" s="626"/>
      <c r="Q60" s="51"/>
      <c r="R60" s="51"/>
      <c r="S60" s="51"/>
      <c r="T60" s="54"/>
    </row>
    <row r="61" spans="4:20" x14ac:dyDescent="0.25">
      <c r="D61" s="626"/>
      <c r="E61" s="51">
        <v>74.150000000000006</v>
      </c>
      <c r="F61" s="51">
        <v>65.400000000000006</v>
      </c>
      <c r="G61" s="51">
        <v>63.6</v>
      </c>
      <c r="H61" s="46"/>
      <c r="P61" s="626"/>
      <c r="Q61" s="51"/>
      <c r="R61" s="51"/>
      <c r="S61" s="51"/>
      <c r="T61" s="54"/>
    </row>
    <row r="62" spans="4:20" x14ac:dyDescent="0.25">
      <c r="D62" s="626"/>
      <c r="E62" s="51">
        <v>72.94</v>
      </c>
      <c r="F62" s="51">
        <v>65.400000000000006</v>
      </c>
      <c r="G62" s="51">
        <v>63.6</v>
      </c>
      <c r="H62" s="46"/>
      <c r="P62" s="626"/>
      <c r="Q62" s="51"/>
      <c r="R62" s="51"/>
      <c r="S62" s="51"/>
      <c r="T62" s="54"/>
    </row>
    <row r="63" spans="4:20" x14ac:dyDescent="0.25">
      <c r="D63" s="626"/>
      <c r="E63" s="51">
        <v>73.099999999999994</v>
      </c>
      <c r="F63" s="51">
        <v>65.400000000000006</v>
      </c>
      <c r="G63" s="51">
        <v>63.6</v>
      </c>
      <c r="H63" s="46"/>
      <c r="P63" s="626"/>
      <c r="Q63" s="51"/>
      <c r="R63" s="51"/>
      <c r="S63" s="51"/>
      <c r="T63" s="54"/>
    </row>
    <row r="64" spans="4:20" x14ac:dyDescent="0.25">
      <c r="D64" s="626"/>
      <c r="E64" s="51">
        <v>72.84</v>
      </c>
      <c r="F64" s="51">
        <v>65.400000000000006</v>
      </c>
      <c r="G64" s="51">
        <v>63.6</v>
      </c>
      <c r="H64" s="46"/>
      <c r="P64" s="626"/>
      <c r="Q64" s="51"/>
      <c r="R64" s="51"/>
      <c r="S64" s="51"/>
      <c r="T64" s="54"/>
    </row>
    <row r="65" spans="4:20" x14ac:dyDescent="0.25">
      <c r="D65" s="626" t="s">
        <v>27</v>
      </c>
      <c r="E65" s="88">
        <v>73.52</v>
      </c>
      <c r="F65" s="51">
        <v>65.400000000000006</v>
      </c>
      <c r="G65" s="51">
        <v>63.6</v>
      </c>
      <c r="H65" s="46"/>
      <c r="P65" s="626"/>
      <c r="Q65" s="51"/>
      <c r="R65" s="51"/>
      <c r="S65" s="51"/>
      <c r="T65" s="54"/>
    </row>
    <row r="66" spans="4:20" x14ac:dyDescent="0.25">
      <c r="D66" s="626"/>
      <c r="E66" s="88">
        <v>73.040000000000006</v>
      </c>
      <c r="F66" s="51">
        <v>65.400000000000006</v>
      </c>
      <c r="G66" s="51">
        <v>63.6</v>
      </c>
      <c r="H66" s="46"/>
      <c r="P66" s="626"/>
      <c r="Q66" s="51"/>
      <c r="R66" s="51"/>
      <c r="S66" s="51"/>
      <c r="T66" s="54"/>
    </row>
    <row r="67" spans="4:20" x14ac:dyDescent="0.25">
      <c r="D67" s="626"/>
      <c r="E67" s="88">
        <v>71.39</v>
      </c>
      <c r="F67" s="51">
        <v>65.400000000000006</v>
      </c>
      <c r="G67" s="51">
        <v>63.6</v>
      </c>
      <c r="H67" s="46"/>
      <c r="P67" s="626"/>
      <c r="Q67" s="51"/>
      <c r="R67" s="51"/>
      <c r="S67" s="51"/>
      <c r="T67" s="54"/>
    </row>
    <row r="68" spans="4:20" x14ac:dyDescent="0.25">
      <c r="D68" s="626"/>
      <c r="E68" s="88">
        <v>70.97</v>
      </c>
      <c r="F68" s="51">
        <v>65.400000000000006</v>
      </c>
      <c r="G68" s="51">
        <v>63.6</v>
      </c>
      <c r="H68" s="46"/>
      <c r="P68" s="626"/>
      <c r="Q68" s="51"/>
      <c r="R68" s="51"/>
      <c r="S68" s="51"/>
      <c r="T68" s="54"/>
    </row>
    <row r="69" spans="4:20" x14ac:dyDescent="0.25">
      <c r="D69" s="626"/>
      <c r="E69" s="88">
        <v>71.319999999999993</v>
      </c>
      <c r="F69" s="51">
        <v>65.400000000000006</v>
      </c>
      <c r="G69" s="51">
        <v>63.6</v>
      </c>
      <c r="H69" s="46"/>
      <c r="P69" s="626"/>
      <c r="Q69" s="51"/>
      <c r="R69" s="51"/>
      <c r="S69" s="51"/>
      <c r="T69" s="54"/>
    </row>
    <row r="70" spans="4:20" x14ac:dyDescent="0.25">
      <c r="D70" s="626"/>
      <c r="E70" s="88">
        <v>72.73</v>
      </c>
      <c r="F70" s="51">
        <v>65.400000000000006</v>
      </c>
      <c r="G70" s="51">
        <v>63.6</v>
      </c>
      <c r="H70" s="46"/>
      <c r="P70" s="626"/>
      <c r="Q70" s="51"/>
      <c r="R70" s="51"/>
      <c r="S70" s="51"/>
      <c r="T70" s="54"/>
    </row>
    <row r="71" spans="4:20" x14ac:dyDescent="0.25">
      <c r="D71" s="626"/>
      <c r="E71" s="88">
        <v>73.67</v>
      </c>
      <c r="F71" s="51">
        <v>65.400000000000006</v>
      </c>
      <c r="G71" s="51">
        <v>63.6</v>
      </c>
      <c r="H71" s="46"/>
      <c r="P71" s="626"/>
      <c r="Q71" s="51"/>
      <c r="R71" s="51"/>
      <c r="S71" s="51"/>
      <c r="T71" s="54"/>
    </row>
    <row r="72" spans="4:20" x14ac:dyDescent="0.25">
      <c r="D72" s="626"/>
      <c r="E72" s="88">
        <v>71.72</v>
      </c>
      <c r="F72" s="51">
        <v>65.400000000000006</v>
      </c>
      <c r="G72" s="51">
        <v>63.6</v>
      </c>
      <c r="H72" s="46"/>
      <c r="P72" s="626"/>
      <c r="Q72" s="51"/>
      <c r="R72" s="51"/>
      <c r="S72" s="51"/>
      <c r="T72" s="54"/>
    </row>
    <row r="73" spans="4:20" x14ac:dyDescent="0.25">
      <c r="D73" s="626"/>
      <c r="E73" s="88">
        <v>71.66</v>
      </c>
      <c r="F73" s="51">
        <v>65.400000000000006</v>
      </c>
      <c r="G73" s="51">
        <v>63.6</v>
      </c>
      <c r="H73" s="46"/>
      <c r="P73" s="626"/>
      <c r="Q73" s="51"/>
      <c r="R73" s="51"/>
      <c r="S73" s="51"/>
      <c r="T73" s="54"/>
    </row>
    <row r="74" spans="4:20" x14ac:dyDescent="0.25">
      <c r="D74" s="626"/>
      <c r="E74" s="88">
        <v>71.05</v>
      </c>
      <c r="F74" s="51">
        <v>65.400000000000006</v>
      </c>
      <c r="G74" s="51">
        <v>63.6</v>
      </c>
      <c r="H74" s="46"/>
      <c r="P74" s="626"/>
      <c r="Q74" s="51"/>
      <c r="R74" s="51"/>
      <c r="S74" s="51"/>
      <c r="T74" s="54"/>
    </row>
    <row r="75" spans="4:20" x14ac:dyDescent="0.25">
      <c r="D75" s="626"/>
      <c r="E75" s="88"/>
      <c r="F75" s="51">
        <v>65.400000000000006</v>
      </c>
      <c r="G75" s="51">
        <v>63.6</v>
      </c>
      <c r="H75" s="46"/>
      <c r="P75" s="626"/>
      <c r="Q75" s="51"/>
      <c r="R75" s="51"/>
      <c r="S75" s="51"/>
      <c r="T75" s="54"/>
    </row>
    <row r="76" spans="4:20" x14ac:dyDescent="0.25">
      <c r="D76" s="626"/>
      <c r="E76" s="88">
        <v>72.209999999999994</v>
      </c>
      <c r="F76" s="51">
        <v>65.400000000000006</v>
      </c>
      <c r="G76" s="51">
        <v>63.6</v>
      </c>
      <c r="H76" s="46"/>
      <c r="P76" s="626"/>
      <c r="Q76" s="51"/>
      <c r="R76" s="51"/>
      <c r="S76" s="51"/>
      <c r="T76" s="54"/>
    </row>
    <row r="77" spans="4:20" x14ac:dyDescent="0.25">
      <c r="D77" s="626"/>
      <c r="E77" s="88">
        <v>72.58</v>
      </c>
      <c r="F77" s="51">
        <v>65.400000000000006</v>
      </c>
      <c r="G77" s="51">
        <v>63.6</v>
      </c>
      <c r="H77" s="46"/>
      <c r="P77" s="626"/>
      <c r="Q77" s="51"/>
      <c r="R77" s="51"/>
      <c r="S77" s="51"/>
      <c r="T77" s="54"/>
    </row>
    <row r="78" spans="4:20" x14ac:dyDescent="0.25">
      <c r="D78" s="626"/>
      <c r="E78" s="88">
        <v>72.88</v>
      </c>
      <c r="F78" s="51">
        <v>65.400000000000006</v>
      </c>
      <c r="G78" s="51">
        <v>63.6</v>
      </c>
      <c r="H78" s="46"/>
      <c r="P78" s="626"/>
      <c r="Q78" s="51"/>
      <c r="R78" s="51"/>
      <c r="S78" s="51"/>
      <c r="T78" s="54"/>
    </row>
    <row r="79" spans="4:20" x14ac:dyDescent="0.25">
      <c r="D79" s="626"/>
      <c r="E79" s="88">
        <v>70.72</v>
      </c>
      <c r="F79" s="51">
        <v>65.400000000000006</v>
      </c>
      <c r="G79" s="51">
        <v>63.6</v>
      </c>
      <c r="H79" s="46"/>
      <c r="P79" s="626"/>
      <c r="Q79" s="51"/>
      <c r="R79" s="51"/>
      <c r="S79" s="51"/>
      <c r="T79" s="54"/>
    </row>
    <row r="80" spans="4:20" x14ac:dyDescent="0.25">
      <c r="D80" s="626"/>
      <c r="E80" s="88">
        <v>71.06</v>
      </c>
      <c r="F80" s="51">
        <v>65.400000000000006</v>
      </c>
      <c r="G80" s="51">
        <v>63.6</v>
      </c>
      <c r="H80" s="46"/>
      <c r="P80" s="626"/>
      <c r="Q80" s="51"/>
      <c r="R80" s="51"/>
      <c r="S80" s="51"/>
      <c r="T80" s="54"/>
    </row>
    <row r="81" spans="4:20" x14ac:dyDescent="0.25">
      <c r="D81" s="626"/>
      <c r="E81" s="88">
        <v>69.150000000000006</v>
      </c>
      <c r="F81" s="51">
        <v>65.400000000000006</v>
      </c>
      <c r="G81" s="51">
        <v>63.6</v>
      </c>
      <c r="H81" s="46"/>
      <c r="P81" s="626"/>
      <c r="Q81" s="51"/>
      <c r="R81" s="51"/>
      <c r="S81" s="51"/>
      <c r="T81" s="54"/>
    </row>
    <row r="82" spans="4:20" x14ac:dyDescent="0.25">
      <c r="D82" s="626"/>
      <c r="E82" s="88">
        <v>68.87</v>
      </c>
      <c r="F82" s="51">
        <v>65.400000000000006</v>
      </c>
      <c r="G82" s="51">
        <v>63.6</v>
      </c>
      <c r="H82" s="46"/>
      <c r="P82" s="626"/>
      <c r="Q82" s="51"/>
      <c r="R82" s="51"/>
      <c r="S82" s="51"/>
      <c r="T82" s="54"/>
    </row>
    <row r="83" spans="4:20" x14ac:dyDescent="0.25">
      <c r="D83" s="626"/>
      <c r="E83" s="88">
        <v>70.62</v>
      </c>
      <c r="F83" s="51">
        <v>65.400000000000006</v>
      </c>
      <c r="G83" s="51">
        <v>63.6</v>
      </c>
      <c r="H83" s="46"/>
      <c r="P83" s="626"/>
      <c r="Q83" s="51"/>
      <c r="R83" s="51"/>
      <c r="S83" s="51"/>
      <c r="T83" s="54"/>
    </row>
    <row r="84" spans="4:20" x14ac:dyDescent="0.25">
      <c r="D84" s="626"/>
      <c r="E84" s="88">
        <v>69.97</v>
      </c>
      <c r="F84" s="51">
        <v>65.400000000000006</v>
      </c>
      <c r="G84" s="51">
        <v>63.6</v>
      </c>
      <c r="H84" s="46"/>
      <c r="P84" s="626"/>
      <c r="Q84" s="51"/>
      <c r="R84" s="51"/>
      <c r="S84" s="51"/>
      <c r="T84" s="54"/>
    </row>
    <row r="85" spans="4:20" x14ac:dyDescent="0.25">
      <c r="D85" s="626" t="s">
        <v>28</v>
      </c>
      <c r="E85" s="88">
        <v>68.63</v>
      </c>
      <c r="F85" s="51">
        <v>65.400000000000006</v>
      </c>
      <c r="G85" s="51">
        <v>63.6</v>
      </c>
      <c r="H85" s="46"/>
      <c r="P85" s="626"/>
      <c r="Q85" s="51"/>
      <c r="R85" s="51"/>
      <c r="S85" s="51"/>
      <c r="T85" s="54"/>
    </row>
    <row r="86" spans="4:20" x14ac:dyDescent="0.25">
      <c r="D86" s="626"/>
      <c r="E86" s="88">
        <v>68.47</v>
      </c>
      <c r="F86" s="51">
        <v>65.400000000000006</v>
      </c>
      <c r="G86" s="51">
        <v>63.6</v>
      </c>
      <c r="H86" s="46"/>
      <c r="P86" s="626"/>
      <c r="Q86" s="51"/>
      <c r="R86" s="51"/>
      <c r="S86" s="51"/>
      <c r="T86" s="54"/>
    </row>
    <row r="87" spans="4:20" x14ac:dyDescent="0.25">
      <c r="D87" s="626"/>
      <c r="E87" s="88">
        <v>66.58</v>
      </c>
      <c r="F87" s="51">
        <v>65.400000000000006</v>
      </c>
      <c r="G87" s="51">
        <v>63.6</v>
      </c>
      <c r="H87" s="46"/>
      <c r="P87" s="626"/>
      <c r="Q87" s="51"/>
      <c r="R87" s="51"/>
      <c r="S87" s="51"/>
      <c r="T87" s="54"/>
    </row>
    <row r="88" spans="4:20" x14ac:dyDescent="0.25">
      <c r="D88" s="626"/>
      <c r="E88" s="88">
        <v>66.62</v>
      </c>
      <c r="F88" s="51">
        <v>65.400000000000006</v>
      </c>
      <c r="G88" s="51">
        <v>63.6</v>
      </c>
      <c r="H88" s="46"/>
      <c r="P88" s="626"/>
      <c r="Q88" s="51"/>
      <c r="R88" s="51"/>
      <c r="S88" s="51"/>
      <c r="T88" s="54"/>
    </row>
    <row r="89" spans="4:20" x14ac:dyDescent="0.25">
      <c r="D89" s="626"/>
      <c r="E89" s="88">
        <v>67.290000000000006</v>
      </c>
      <c r="F89" s="51">
        <v>65.400000000000006</v>
      </c>
      <c r="G89" s="51">
        <v>63.6</v>
      </c>
      <c r="H89" s="46"/>
      <c r="P89" s="626"/>
      <c r="Q89" s="51"/>
      <c r="R89" s="51"/>
      <c r="S89" s="51"/>
      <c r="T89" s="54"/>
    </row>
    <row r="90" spans="4:20" x14ac:dyDescent="0.25">
      <c r="D90" s="626"/>
      <c r="E90" s="88">
        <v>66.31</v>
      </c>
      <c r="F90" s="51">
        <v>65.400000000000006</v>
      </c>
      <c r="G90" s="51">
        <v>63.6</v>
      </c>
      <c r="H90" s="46"/>
      <c r="P90" s="626"/>
      <c r="Q90" s="51"/>
      <c r="R90" s="51"/>
      <c r="S90" s="51"/>
      <c r="T90" s="54"/>
    </row>
    <row r="91" spans="4:20" x14ac:dyDescent="0.25">
      <c r="D91" s="626"/>
      <c r="E91" s="88">
        <v>66.52</v>
      </c>
      <c r="F91" s="51">
        <v>65.400000000000006</v>
      </c>
      <c r="G91" s="51">
        <v>63.6</v>
      </c>
      <c r="H91" s="46"/>
      <c r="P91" s="626"/>
      <c r="Q91" s="51"/>
      <c r="R91" s="51"/>
      <c r="S91" s="51"/>
      <c r="T91" s="54"/>
    </row>
    <row r="92" spans="4:20" x14ac:dyDescent="0.25">
      <c r="D92" s="626"/>
      <c r="E92" s="88">
        <v>67.650000000000006</v>
      </c>
      <c r="F92" s="51">
        <v>65.400000000000006</v>
      </c>
      <c r="G92" s="51">
        <v>63.6</v>
      </c>
      <c r="H92" s="46"/>
      <c r="P92" s="626"/>
      <c r="Q92" s="51"/>
      <c r="R92" s="51"/>
      <c r="S92" s="51"/>
      <c r="T92" s="54"/>
    </row>
    <row r="93" spans="4:20" x14ac:dyDescent="0.25">
      <c r="D93" s="626"/>
      <c r="E93" s="88">
        <v>66.819999999999993</v>
      </c>
      <c r="F93" s="51">
        <v>65.400000000000006</v>
      </c>
      <c r="G93" s="51">
        <v>63.6</v>
      </c>
      <c r="H93" s="46"/>
      <c r="P93" s="626"/>
      <c r="Q93" s="51"/>
      <c r="R93" s="51"/>
      <c r="S93" s="51"/>
      <c r="T93" s="54"/>
    </row>
    <row r="94" spans="4:20" x14ac:dyDescent="0.25">
      <c r="D94" s="626"/>
      <c r="E94" s="88">
        <v>67.430000000000007</v>
      </c>
      <c r="F94" s="51">
        <v>65.400000000000006</v>
      </c>
      <c r="G94" s="51">
        <v>63.6</v>
      </c>
      <c r="H94" s="46"/>
      <c r="P94" s="626"/>
      <c r="Q94" s="51"/>
      <c r="R94" s="51"/>
      <c r="S94" s="51"/>
      <c r="T94" s="54"/>
    </row>
    <row r="95" spans="4:20" x14ac:dyDescent="0.25">
      <c r="D95" s="626"/>
      <c r="E95" s="88">
        <v>67.84</v>
      </c>
      <c r="F95" s="51">
        <v>65.400000000000006</v>
      </c>
      <c r="G95" s="51">
        <v>63.6</v>
      </c>
      <c r="H95" s="46"/>
      <c r="P95" s="626"/>
      <c r="Q95" s="51"/>
      <c r="R95" s="51"/>
      <c r="S95" s="51"/>
      <c r="T95" s="54"/>
    </row>
    <row r="96" spans="4:20" x14ac:dyDescent="0.25">
      <c r="D96" s="626"/>
      <c r="E96" s="88">
        <v>67.489999999999995</v>
      </c>
      <c r="F96" s="51">
        <v>65.400000000000006</v>
      </c>
      <c r="G96" s="51">
        <v>63.6</v>
      </c>
      <c r="H96" s="46"/>
      <c r="P96" s="626"/>
      <c r="Q96" s="51"/>
      <c r="R96" s="51"/>
      <c r="S96" s="51"/>
      <c r="T96" s="54"/>
    </row>
    <row r="97" spans="4:20" x14ac:dyDescent="0.25">
      <c r="D97" s="626"/>
      <c r="E97" s="88">
        <v>67.400000000000006</v>
      </c>
      <c r="F97" s="51">
        <v>65.400000000000006</v>
      </c>
      <c r="G97" s="51">
        <v>63.6</v>
      </c>
      <c r="H97" s="46"/>
      <c r="P97" s="626"/>
      <c r="Q97" s="51"/>
      <c r="R97" s="51"/>
      <c r="S97" s="51"/>
      <c r="T97" s="54"/>
    </row>
    <row r="98" spans="4:20" x14ac:dyDescent="0.25">
      <c r="D98" s="626"/>
      <c r="E98" s="88">
        <v>68.55</v>
      </c>
      <c r="F98" s="51">
        <v>65.400000000000006</v>
      </c>
      <c r="G98" s="51">
        <v>63.6</v>
      </c>
      <c r="H98" s="46"/>
      <c r="P98" s="626"/>
      <c r="Q98" s="51"/>
      <c r="R98" s="51"/>
      <c r="S98" s="51"/>
      <c r="T98" s="54"/>
    </row>
    <row r="99" spans="4:20" x14ac:dyDescent="0.25">
      <c r="D99" s="626"/>
      <c r="E99" s="88">
        <v>68.52</v>
      </c>
      <c r="F99" s="51">
        <v>65.400000000000006</v>
      </c>
      <c r="G99" s="51">
        <v>63.6</v>
      </c>
      <c r="H99" s="46"/>
      <c r="P99" s="626"/>
      <c r="Q99" s="51"/>
      <c r="R99" s="51"/>
      <c r="S99" s="51"/>
      <c r="T99" s="54"/>
    </row>
    <row r="100" spans="4:20" x14ac:dyDescent="0.25">
      <c r="D100" s="626"/>
      <c r="E100" s="88">
        <v>69.459999999999994</v>
      </c>
      <c r="F100" s="51">
        <v>65.400000000000006</v>
      </c>
      <c r="G100" s="51">
        <v>63.6</v>
      </c>
      <c r="H100" s="46"/>
      <c r="P100" s="626"/>
      <c r="Q100" s="51"/>
      <c r="R100" s="51"/>
      <c r="S100" s="51"/>
      <c r="T100" s="54"/>
    </row>
    <row r="101" spans="4:20" x14ac:dyDescent="0.25">
      <c r="D101" s="626"/>
      <c r="E101" s="88">
        <v>69.48</v>
      </c>
      <c r="F101" s="51">
        <v>65.400000000000006</v>
      </c>
      <c r="G101" s="51">
        <v>63.6</v>
      </c>
      <c r="H101" s="46"/>
      <c r="P101" s="626"/>
      <c r="Q101" s="51"/>
      <c r="R101" s="51"/>
      <c r="S101" s="51"/>
      <c r="T101" s="54"/>
    </row>
    <row r="102" spans="4:20" x14ac:dyDescent="0.25">
      <c r="D102" s="626"/>
      <c r="E102" s="88">
        <v>70.05</v>
      </c>
      <c r="F102" s="51">
        <v>65.400000000000006</v>
      </c>
      <c r="G102" s="51">
        <v>63.6</v>
      </c>
      <c r="H102" s="46"/>
      <c r="P102" s="626"/>
      <c r="Q102" s="51"/>
      <c r="R102" s="51"/>
      <c r="S102" s="51"/>
      <c r="T102" s="54"/>
    </row>
    <row r="103" spans="4:20" x14ac:dyDescent="0.25">
      <c r="D103" s="626"/>
      <c r="E103" s="88">
        <v>70.3</v>
      </c>
      <c r="F103" s="51">
        <v>65.400000000000006</v>
      </c>
      <c r="G103" s="51">
        <v>63.6</v>
      </c>
      <c r="H103" s="46"/>
      <c r="P103" s="626"/>
      <c r="Q103" s="51"/>
      <c r="R103" s="51"/>
      <c r="S103" s="51"/>
      <c r="T103" s="54"/>
    </row>
    <row r="104" spans="4:20" x14ac:dyDescent="0.25">
      <c r="D104" s="626"/>
      <c r="E104" s="88">
        <v>69.739999999999995</v>
      </c>
      <c r="F104" s="51">
        <v>65.400000000000006</v>
      </c>
      <c r="G104" s="51">
        <v>63.6</v>
      </c>
      <c r="H104" s="46"/>
      <c r="P104" s="626"/>
      <c r="Q104" s="51"/>
      <c r="R104" s="51"/>
      <c r="S104" s="51"/>
      <c r="T104" s="54"/>
    </row>
    <row r="105" spans="4:20" x14ac:dyDescent="0.25">
      <c r="D105" s="626"/>
      <c r="E105" s="88">
        <v>71.87</v>
      </c>
      <c r="F105" s="51">
        <v>65.400000000000006</v>
      </c>
      <c r="G105" s="51">
        <v>63.6</v>
      </c>
      <c r="H105" s="46"/>
      <c r="P105" s="626"/>
      <c r="Q105" s="51"/>
      <c r="R105" s="51"/>
      <c r="S105" s="51"/>
      <c r="T105" s="54"/>
    </row>
    <row r="106" spans="4:20" x14ac:dyDescent="0.25">
      <c r="D106" s="626" t="s">
        <v>29</v>
      </c>
      <c r="E106" s="51">
        <v>71.61</v>
      </c>
      <c r="F106" s="51">
        <v>65.400000000000006</v>
      </c>
      <c r="G106" s="51">
        <v>63.6</v>
      </c>
      <c r="H106" s="46"/>
      <c r="P106" s="626"/>
      <c r="Q106" s="51"/>
      <c r="R106" s="51"/>
      <c r="S106" s="51"/>
      <c r="T106" s="54"/>
    </row>
    <row r="107" spans="4:20" x14ac:dyDescent="0.25">
      <c r="D107" s="626"/>
      <c r="E107" s="51">
        <v>72.12</v>
      </c>
      <c r="F107" s="51">
        <v>65.400000000000006</v>
      </c>
      <c r="G107" s="51">
        <v>63.6</v>
      </c>
      <c r="H107" s="46"/>
      <c r="P107" s="626"/>
      <c r="Q107" s="51"/>
      <c r="R107" s="51"/>
      <c r="S107" s="51"/>
      <c r="T107" s="54"/>
    </row>
    <row r="108" spans="4:20" x14ac:dyDescent="0.25">
      <c r="D108" s="626"/>
      <c r="E108" s="51">
        <v>67.430000000000007</v>
      </c>
      <c r="F108" s="51">
        <v>65.400000000000006</v>
      </c>
      <c r="G108" s="51">
        <v>63.6</v>
      </c>
      <c r="H108" s="46"/>
      <c r="P108" s="626"/>
      <c r="Q108" s="51"/>
      <c r="R108" s="51"/>
      <c r="S108" s="51"/>
      <c r="T108" s="54"/>
    </row>
    <row r="109" spans="4:20" x14ac:dyDescent="0.25">
      <c r="D109" s="626"/>
      <c r="E109" s="51">
        <v>62.42</v>
      </c>
      <c r="F109" s="51">
        <v>65.400000000000006</v>
      </c>
      <c r="G109" s="51">
        <v>63.6</v>
      </c>
      <c r="H109" s="46"/>
      <c r="P109" s="626"/>
      <c r="Q109" s="51"/>
      <c r="R109" s="51"/>
      <c r="S109" s="51"/>
      <c r="T109" s="54"/>
    </row>
    <row r="110" spans="4:20" x14ac:dyDescent="0.25">
      <c r="D110" s="626"/>
      <c r="E110" s="51">
        <v>61.05</v>
      </c>
      <c r="F110" s="51">
        <v>65.400000000000006</v>
      </c>
      <c r="G110" s="51">
        <v>63.6</v>
      </c>
      <c r="H110" s="46"/>
      <c r="P110" s="626"/>
      <c r="Q110" s="51"/>
      <c r="R110" s="51"/>
      <c r="S110" s="51"/>
      <c r="T110" s="54"/>
    </row>
    <row r="111" spans="4:20" x14ac:dyDescent="0.25">
      <c r="D111" s="626"/>
      <c r="E111" s="51">
        <v>60.04</v>
      </c>
      <c r="F111" s="51">
        <v>65.400000000000006</v>
      </c>
      <c r="G111" s="51">
        <v>63.6</v>
      </c>
      <c r="H111" s="46"/>
      <c r="P111" s="626"/>
      <c r="Q111" s="51"/>
      <c r="R111" s="51"/>
      <c r="S111" s="51"/>
      <c r="T111" s="54"/>
    </row>
    <row r="112" spans="4:20" x14ac:dyDescent="0.25">
      <c r="D112" s="626"/>
      <c r="E112" s="51">
        <v>62.63</v>
      </c>
      <c r="F112" s="51">
        <v>65.400000000000006</v>
      </c>
      <c r="G112" s="51">
        <v>63.6</v>
      </c>
      <c r="H112" s="46"/>
      <c r="P112" s="626"/>
      <c r="Q112" s="51"/>
      <c r="R112" s="51"/>
      <c r="S112" s="51"/>
      <c r="T112" s="54"/>
    </row>
    <row r="113" spans="4:20" x14ac:dyDescent="0.25">
      <c r="D113" s="626"/>
      <c r="E113" s="51">
        <v>60.57</v>
      </c>
      <c r="F113" s="51">
        <v>65.400000000000006</v>
      </c>
      <c r="G113" s="51">
        <v>63.6</v>
      </c>
      <c r="H113" s="46"/>
      <c r="P113" s="626"/>
      <c r="Q113" s="51"/>
      <c r="R113" s="51"/>
      <c r="S113" s="51"/>
      <c r="T113" s="54"/>
    </row>
    <row r="114" spans="4:20" x14ac:dyDescent="0.25">
      <c r="D114" s="626"/>
      <c r="E114" s="51">
        <v>61.91</v>
      </c>
      <c r="F114" s="51">
        <v>65.400000000000006</v>
      </c>
      <c r="G114" s="51">
        <v>63.6</v>
      </c>
      <c r="H114" s="46"/>
      <c r="P114" s="626"/>
      <c r="Q114" s="51"/>
      <c r="R114" s="51"/>
      <c r="S114" s="51"/>
      <c r="T114" s="54"/>
    </row>
    <row r="115" spans="4:20" x14ac:dyDescent="0.25">
      <c r="D115" s="626"/>
      <c r="E115" s="51">
        <v>61.99</v>
      </c>
      <c r="F115" s="51">
        <v>65.400000000000006</v>
      </c>
      <c r="G115" s="51">
        <v>63.6</v>
      </c>
      <c r="H115" s="46"/>
      <c r="P115" s="626"/>
      <c r="Q115" s="51"/>
      <c r="R115" s="51"/>
      <c r="S115" s="51"/>
      <c r="T115" s="54"/>
    </row>
    <row r="116" spans="4:20" x14ac:dyDescent="0.25">
      <c r="D116" s="626"/>
      <c r="E116" s="51">
        <v>61.74</v>
      </c>
      <c r="F116" s="51">
        <v>65.400000000000006</v>
      </c>
      <c r="G116" s="51">
        <v>63.6</v>
      </c>
      <c r="H116" s="46"/>
      <c r="P116" s="626"/>
      <c r="Q116" s="51"/>
      <c r="R116" s="51"/>
      <c r="S116" s="51"/>
      <c r="T116" s="54"/>
    </row>
    <row r="117" spans="4:20" x14ac:dyDescent="0.25">
      <c r="D117" s="626"/>
      <c r="E117" s="51">
        <v>62.88</v>
      </c>
      <c r="F117" s="51">
        <v>65.400000000000006</v>
      </c>
      <c r="G117" s="51">
        <v>63.6</v>
      </c>
      <c r="H117" s="46"/>
      <c r="P117" s="626"/>
      <c r="Q117" s="51"/>
      <c r="R117" s="51"/>
      <c r="S117" s="51"/>
      <c r="T117" s="54"/>
    </row>
    <row r="118" spans="4:20" x14ac:dyDescent="0.25">
      <c r="D118" s="626"/>
      <c r="E118" s="51">
        <v>65.069999999999993</v>
      </c>
      <c r="F118" s="51">
        <v>65.400000000000006</v>
      </c>
      <c r="G118" s="51">
        <v>63.6</v>
      </c>
      <c r="H118" s="46"/>
      <c r="P118" s="626"/>
      <c r="Q118" s="51"/>
      <c r="R118" s="51"/>
      <c r="S118" s="51"/>
      <c r="T118" s="54"/>
    </row>
    <row r="119" spans="4:20" x14ac:dyDescent="0.25">
      <c r="D119" s="626"/>
      <c r="E119" s="51">
        <v>63.48</v>
      </c>
      <c r="F119" s="51">
        <v>65.400000000000006</v>
      </c>
      <c r="G119" s="51">
        <v>63.6</v>
      </c>
      <c r="H119" s="46"/>
      <c r="P119" s="626"/>
      <c r="Q119" s="51"/>
      <c r="R119" s="51"/>
      <c r="S119" s="51"/>
      <c r="T119" s="54"/>
    </row>
    <row r="120" spans="4:20" x14ac:dyDescent="0.25">
      <c r="D120" s="626"/>
      <c r="E120" s="51">
        <v>64.599999999999994</v>
      </c>
      <c r="F120" s="51">
        <v>65.400000000000006</v>
      </c>
      <c r="G120" s="51">
        <v>63.6</v>
      </c>
      <c r="H120" s="46"/>
      <c r="P120" s="626"/>
      <c r="Q120" s="51"/>
      <c r="R120" s="51"/>
      <c r="S120" s="51"/>
      <c r="T120" s="54"/>
    </row>
    <row r="121" spans="4:20" x14ac:dyDescent="0.25">
      <c r="D121" s="626"/>
      <c r="E121" s="51">
        <v>62.64</v>
      </c>
      <c r="F121" s="51">
        <v>65.400000000000006</v>
      </c>
      <c r="G121" s="51">
        <v>63.6</v>
      </c>
      <c r="H121" s="46"/>
      <c r="P121" s="626"/>
      <c r="Q121" s="51"/>
      <c r="R121" s="51"/>
      <c r="S121" s="51"/>
      <c r="T121" s="54"/>
    </row>
    <row r="122" spans="4:20" x14ac:dyDescent="0.25">
      <c r="D122" s="626"/>
      <c r="E122" s="51">
        <v>63.55</v>
      </c>
      <c r="F122" s="51">
        <v>65.400000000000006</v>
      </c>
      <c r="G122" s="51">
        <v>63.6</v>
      </c>
      <c r="H122" s="46"/>
      <c r="P122" s="626"/>
      <c r="Q122" s="51"/>
      <c r="R122" s="51"/>
      <c r="S122" s="51"/>
      <c r="T122" s="54"/>
    </row>
    <row r="123" spans="4:20" x14ac:dyDescent="0.25">
      <c r="D123" s="626"/>
      <c r="E123" s="51">
        <v>63.85</v>
      </c>
      <c r="F123" s="51">
        <v>65.400000000000006</v>
      </c>
      <c r="G123" s="51">
        <v>63.6</v>
      </c>
      <c r="H123" s="46"/>
      <c r="P123" s="626"/>
      <c r="Q123" s="51"/>
      <c r="R123" s="51"/>
      <c r="S123" s="51"/>
      <c r="T123" s="54"/>
    </row>
    <row r="124" spans="4:20" x14ac:dyDescent="0.25">
      <c r="D124" s="626"/>
      <c r="E124" s="51">
        <v>63.3</v>
      </c>
      <c r="F124" s="51">
        <v>65.400000000000006</v>
      </c>
      <c r="G124" s="51">
        <v>63.6</v>
      </c>
      <c r="H124" s="46"/>
      <c r="P124" s="626"/>
      <c r="Q124" s="51"/>
      <c r="R124" s="51"/>
      <c r="S124" s="51"/>
      <c r="T124" s="54"/>
    </row>
    <row r="125" spans="4:20" x14ac:dyDescent="0.25">
      <c r="D125" s="626"/>
      <c r="E125" s="51">
        <v>61.84</v>
      </c>
      <c r="F125" s="51">
        <v>65.400000000000006</v>
      </c>
      <c r="G125" s="51">
        <v>63.6</v>
      </c>
      <c r="H125" s="46"/>
      <c r="P125" s="626"/>
      <c r="Q125" s="51"/>
      <c r="R125" s="51"/>
      <c r="S125" s="51"/>
      <c r="T125" s="54"/>
    </row>
    <row r="126" spans="4:20" x14ac:dyDescent="0.25">
      <c r="D126" s="626"/>
      <c r="E126" s="51">
        <v>59.55</v>
      </c>
      <c r="F126" s="51">
        <v>65.400000000000006</v>
      </c>
      <c r="G126" s="51">
        <v>63.6</v>
      </c>
      <c r="H126" s="46"/>
      <c r="P126" s="626"/>
      <c r="Q126" s="51"/>
      <c r="R126" s="51"/>
      <c r="S126" s="51"/>
      <c r="T126" s="54"/>
    </row>
    <row r="127" spans="4:20" x14ac:dyDescent="0.25">
      <c r="D127" s="626" t="s">
        <v>30</v>
      </c>
      <c r="E127" s="51">
        <v>60.59</v>
      </c>
      <c r="F127" s="51">
        <v>65.400000000000006</v>
      </c>
      <c r="G127" s="51">
        <v>63.6</v>
      </c>
      <c r="H127" s="46"/>
      <c r="P127" s="626"/>
      <c r="Q127" s="51"/>
      <c r="R127" s="51"/>
      <c r="S127" s="51"/>
      <c r="T127" s="54"/>
    </row>
    <row r="128" spans="4:20" x14ac:dyDescent="0.25">
      <c r="D128" s="626"/>
      <c r="E128" s="51">
        <v>59.67</v>
      </c>
      <c r="F128" s="51">
        <v>65.400000000000006</v>
      </c>
      <c r="G128" s="51">
        <v>63.6</v>
      </c>
      <c r="H128" s="46"/>
      <c r="P128" s="626"/>
      <c r="Q128" s="51"/>
      <c r="R128" s="51"/>
      <c r="S128" s="51"/>
      <c r="T128" s="54"/>
    </row>
    <row r="129" spans="4:20" x14ac:dyDescent="0.25">
      <c r="D129" s="626"/>
      <c r="E129" s="51">
        <v>58.5</v>
      </c>
      <c r="F129" s="51">
        <v>65.400000000000006</v>
      </c>
      <c r="G129" s="51">
        <v>63.6</v>
      </c>
      <c r="H129" s="46"/>
      <c r="P129" s="626"/>
      <c r="Q129" s="51"/>
      <c r="R129" s="51"/>
      <c r="S129" s="51"/>
      <c r="T129" s="54"/>
    </row>
    <row r="130" spans="4:20" x14ac:dyDescent="0.25">
      <c r="D130" s="626"/>
      <c r="E130" s="51">
        <v>60.42</v>
      </c>
      <c r="F130" s="51">
        <v>65.400000000000006</v>
      </c>
      <c r="G130" s="51">
        <v>63.6</v>
      </c>
      <c r="H130" s="46"/>
      <c r="P130" s="626"/>
      <c r="Q130" s="51"/>
      <c r="R130" s="51"/>
      <c r="S130" s="51"/>
      <c r="T130" s="54"/>
    </row>
    <row r="131" spans="4:20" x14ac:dyDescent="0.25">
      <c r="D131" s="626"/>
      <c r="E131" s="51">
        <v>59.42</v>
      </c>
      <c r="F131" s="51">
        <v>65.400000000000006</v>
      </c>
      <c r="G131" s="51">
        <v>63.6</v>
      </c>
      <c r="H131" s="46"/>
      <c r="P131" s="626"/>
      <c r="Q131" s="51"/>
      <c r="R131" s="51"/>
      <c r="S131" s="51"/>
      <c r="T131" s="54"/>
    </row>
    <row r="132" spans="4:20" x14ac:dyDescent="0.25">
      <c r="D132" s="626"/>
      <c r="E132" s="51">
        <v>61.25</v>
      </c>
      <c r="F132" s="51">
        <v>65.400000000000006</v>
      </c>
      <c r="G132" s="51">
        <v>63.6</v>
      </c>
      <c r="H132" s="46"/>
      <c r="P132" s="626"/>
      <c r="Q132" s="51"/>
      <c r="R132" s="51"/>
      <c r="S132" s="51"/>
      <c r="T132" s="54"/>
    </row>
    <row r="133" spans="4:20" x14ac:dyDescent="0.25">
      <c r="D133" s="626"/>
      <c r="E133" s="51">
        <v>62.37</v>
      </c>
      <c r="F133" s="51">
        <v>65.400000000000006</v>
      </c>
      <c r="G133" s="51">
        <v>63.6</v>
      </c>
      <c r="H133" s="46"/>
      <c r="P133" s="626"/>
      <c r="Q133" s="51"/>
      <c r="R133" s="51"/>
      <c r="S133" s="51"/>
      <c r="T133" s="54"/>
    </row>
    <row r="134" spans="4:20" x14ac:dyDescent="0.25">
      <c r="D134" s="626"/>
      <c r="E134" s="51">
        <v>63.32</v>
      </c>
      <c r="F134" s="51">
        <v>65.400000000000006</v>
      </c>
      <c r="G134" s="51">
        <v>63.6</v>
      </c>
      <c r="H134" s="46"/>
      <c r="P134" s="626"/>
      <c r="Q134" s="51"/>
      <c r="R134" s="51"/>
      <c r="S134" s="51"/>
      <c r="T134" s="54"/>
    </row>
    <row r="135" spans="4:20" x14ac:dyDescent="0.25">
      <c r="D135" s="626"/>
      <c r="E135" s="51">
        <v>65.040000000000006</v>
      </c>
      <c r="F135" s="51">
        <v>65.400000000000006</v>
      </c>
      <c r="G135" s="51">
        <v>63.6</v>
      </c>
      <c r="H135" s="46"/>
      <c r="P135" s="626"/>
      <c r="Q135" s="51"/>
      <c r="R135" s="51"/>
      <c r="S135" s="51"/>
      <c r="T135" s="54"/>
    </row>
    <row r="136" spans="4:20" x14ac:dyDescent="0.25">
      <c r="D136" s="626"/>
      <c r="E136" s="51">
        <v>64.48</v>
      </c>
      <c r="F136" s="51">
        <v>65.400000000000006</v>
      </c>
      <c r="G136" s="51">
        <v>63.6</v>
      </c>
      <c r="H136" s="46"/>
      <c r="P136" s="626"/>
      <c r="Q136" s="51"/>
      <c r="R136" s="51"/>
      <c r="S136" s="51"/>
      <c r="T136" s="54"/>
    </row>
    <row r="137" spans="4:20" x14ac:dyDescent="0.25">
      <c r="D137" s="626"/>
      <c r="E137" s="51">
        <v>63.03</v>
      </c>
      <c r="F137" s="51">
        <v>65.400000000000006</v>
      </c>
      <c r="G137" s="51">
        <v>63.6</v>
      </c>
      <c r="H137" s="46"/>
      <c r="P137" s="626"/>
      <c r="Q137" s="51"/>
      <c r="R137" s="51"/>
      <c r="S137" s="51"/>
      <c r="T137" s="54"/>
    </row>
    <row r="138" spans="4:20" x14ac:dyDescent="0.25">
      <c r="D138" s="626"/>
      <c r="E138" s="51">
        <v>63.84</v>
      </c>
      <c r="F138" s="51">
        <v>65.400000000000006</v>
      </c>
      <c r="G138" s="51">
        <v>63.6</v>
      </c>
      <c r="H138" s="46"/>
      <c r="P138" s="626"/>
      <c r="Q138" s="51"/>
      <c r="R138" s="51"/>
      <c r="S138" s="51"/>
      <c r="T138" s="54"/>
    </row>
    <row r="139" spans="4:20" x14ac:dyDescent="0.25">
      <c r="D139" s="626"/>
      <c r="E139" s="51">
        <v>63.98</v>
      </c>
      <c r="F139" s="51">
        <v>65.400000000000006</v>
      </c>
      <c r="G139" s="51">
        <v>63.6</v>
      </c>
      <c r="H139" s="46"/>
      <c r="P139" s="626"/>
      <c r="Q139" s="51"/>
      <c r="R139" s="51"/>
      <c r="S139" s="51"/>
      <c r="T139" s="54"/>
    </row>
    <row r="140" spans="4:20" x14ac:dyDescent="0.25">
      <c r="D140" s="626"/>
      <c r="E140" s="51">
        <v>63.97</v>
      </c>
      <c r="F140" s="51">
        <v>65.400000000000006</v>
      </c>
      <c r="G140" s="51">
        <v>63.6</v>
      </c>
      <c r="H140" s="46"/>
      <c r="P140" s="626"/>
      <c r="Q140" s="51"/>
      <c r="R140" s="51"/>
      <c r="S140" s="51"/>
      <c r="T140" s="54"/>
    </row>
    <row r="141" spans="4:20" x14ac:dyDescent="0.25">
      <c r="D141" s="626"/>
      <c r="E141" s="51">
        <v>62.93</v>
      </c>
      <c r="F141" s="51">
        <v>65.400000000000006</v>
      </c>
      <c r="G141" s="51">
        <v>63.6</v>
      </c>
      <c r="H141" s="46"/>
      <c r="P141" s="626"/>
      <c r="Q141" s="51"/>
      <c r="R141" s="51"/>
      <c r="S141" s="51"/>
      <c r="T141" s="54"/>
    </row>
    <row r="142" spans="4:20" x14ac:dyDescent="0.25">
      <c r="D142" s="626"/>
      <c r="E142" s="51">
        <v>62.55</v>
      </c>
      <c r="F142" s="51">
        <v>65.400000000000006</v>
      </c>
      <c r="G142" s="51">
        <v>63.6</v>
      </c>
      <c r="H142" s="46"/>
      <c r="P142" s="626"/>
      <c r="Q142" s="51"/>
      <c r="R142" s="51"/>
      <c r="S142" s="51"/>
      <c r="T142" s="54"/>
    </row>
    <row r="143" spans="4:20" x14ac:dyDescent="0.25">
      <c r="D143" s="626"/>
      <c r="E143" s="51">
        <v>62.89</v>
      </c>
      <c r="F143" s="51">
        <v>65.400000000000006</v>
      </c>
      <c r="G143" s="51">
        <v>63.6</v>
      </c>
      <c r="H143" s="46"/>
      <c r="P143" s="626"/>
      <c r="Q143" s="51"/>
      <c r="R143" s="51"/>
      <c r="S143" s="51"/>
      <c r="T143" s="54"/>
    </row>
    <row r="144" spans="4:20" x14ac:dyDescent="0.25">
      <c r="D144" s="626"/>
      <c r="E144" s="51">
        <v>61.61</v>
      </c>
      <c r="F144" s="51">
        <v>65.400000000000006</v>
      </c>
      <c r="G144" s="51">
        <v>63.6</v>
      </c>
      <c r="H144" s="46"/>
      <c r="P144" s="626"/>
      <c r="Q144" s="51"/>
      <c r="R144" s="51"/>
      <c r="S144" s="51"/>
      <c r="T144" s="54"/>
    </row>
    <row r="145" spans="4:20" x14ac:dyDescent="0.25">
      <c r="D145" s="626"/>
      <c r="E145" s="51">
        <v>62.54</v>
      </c>
      <c r="F145" s="51">
        <v>65.400000000000006</v>
      </c>
      <c r="G145" s="51">
        <v>63.6</v>
      </c>
      <c r="H145" s="46"/>
      <c r="P145" s="626"/>
      <c r="Q145" s="51"/>
      <c r="R145" s="51"/>
      <c r="S145" s="51"/>
      <c r="T145" s="54"/>
    </row>
    <row r="146" spans="4:20" x14ac:dyDescent="0.25">
      <c r="D146" s="626"/>
      <c r="E146" s="51">
        <v>61.66</v>
      </c>
      <c r="F146" s="51">
        <v>65.400000000000006</v>
      </c>
      <c r="G146" s="51">
        <v>63.6</v>
      </c>
      <c r="H146" s="46"/>
      <c r="P146" s="626"/>
      <c r="Q146" s="51"/>
      <c r="R146" s="51"/>
      <c r="S146" s="51"/>
      <c r="T146" s="54"/>
    </row>
    <row r="147" spans="4:20" x14ac:dyDescent="0.25">
      <c r="D147" s="626"/>
      <c r="E147" s="51">
        <v>61.46</v>
      </c>
      <c r="F147" s="51">
        <v>65.400000000000006</v>
      </c>
      <c r="G147" s="51">
        <v>63.6</v>
      </c>
      <c r="H147" s="46"/>
      <c r="P147" s="626"/>
      <c r="Q147" s="51"/>
      <c r="R147" s="51"/>
      <c r="S147" s="51"/>
      <c r="T147" s="54"/>
    </row>
    <row r="148" spans="4:20" x14ac:dyDescent="0.25">
      <c r="D148" s="626" t="s">
        <v>31</v>
      </c>
      <c r="E148" s="46">
        <v>63.27</v>
      </c>
      <c r="F148" s="51">
        <v>65.400000000000006</v>
      </c>
      <c r="G148" s="51">
        <v>63.6</v>
      </c>
      <c r="H148" s="46"/>
      <c r="P148" s="626"/>
      <c r="Q148" s="51"/>
      <c r="R148" s="51"/>
      <c r="S148" s="51"/>
      <c r="T148" s="54"/>
    </row>
    <row r="149" spans="4:20" x14ac:dyDescent="0.25">
      <c r="D149" s="626"/>
      <c r="E149" s="46">
        <v>64.099999999999994</v>
      </c>
      <c r="F149" s="51">
        <v>65.400000000000006</v>
      </c>
      <c r="G149" s="51">
        <v>63.6</v>
      </c>
      <c r="H149" s="46"/>
      <c r="P149" s="626"/>
      <c r="Q149" s="51"/>
      <c r="R149" s="51"/>
      <c r="S149" s="51"/>
      <c r="T149" s="54"/>
    </row>
    <row r="150" spans="4:20" x14ac:dyDescent="0.25">
      <c r="D150" s="626"/>
      <c r="E150" s="46">
        <v>63.57</v>
      </c>
      <c r="F150" s="51">
        <v>65.400000000000006</v>
      </c>
      <c r="G150" s="51">
        <v>63.6</v>
      </c>
      <c r="H150" s="46"/>
      <c r="P150" s="626"/>
      <c r="Q150" s="51"/>
      <c r="R150" s="51"/>
      <c r="S150" s="51"/>
      <c r="T150" s="54"/>
    </row>
    <row r="151" spans="4:20" x14ac:dyDescent="0.25">
      <c r="D151" s="626"/>
      <c r="E151" s="46">
        <v>64.06</v>
      </c>
      <c r="F151" s="51">
        <v>65.400000000000006</v>
      </c>
      <c r="G151" s="51">
        <v>63.6</v>
      </c>
      <c r="H151" s="46"/>
      <c r="P151" s="626"/>
      <c r="Q151" s="51"/>
      <c r="R151" s="51"/>
      <c r="S151" s="51"/>
      <c r="T151" s="54"/>
    </row>
    <row r="152" spans="4:20" x14ac:dyDescent="0.25">
      <c r="D152" s="626"/>
      <c r="E152" s="46">
        <v>65.3</v>
      </c>
      <c r="F152" s="51">
        <v>65.400000000000006</v>
      </c>
      <c r="G152" s="51">
        <v>63.6</v>
      </c>
      <c r="H152" s="46"/>
      <c r="P152" s="626"/>
      <c r="Q152" s="51"/>
      <c r="R152" s="51"/>
      <c r="S152" s="51"/>
      <c r="T152" s="54"/>
    </row>
    <row r="153" spans="4:20" x14ac:dyDescent="0.25">
      <c r="D153" s="626"/>
      <c r="E153" s="46">
        <v>65.989999999999995</v>
      </c>
      <c r="F153" s="51">
        <v>65.400000000000006</v>
      </c>
      <c r="G153" s="51">
        <v>63.6</v>
      </c>
      <c r="H153" s="46"/>
      <c r="P153" s="626"/>
      <c r="Q153" s="51"/>
      <c r="R153" s="51"/>
      <c r="S153" s="51"/>
      <c r="T153" s="54"/>
    </row>
    <row r="154" spans="4:20" x14ac:dyDescent="0.25">
      <c r="D154" s="626"/>
      <c r="E154" s="46">
        <v>65.66</v>
      </c>
      <c r="F154" s="51">
        <v>65.400000000000006</v>
      </c>
      <c r="G154" s="51">
        <v>63.6</v>
      </c>
      <c r="H154" s="46"/>
      <c r="P154" s="626"/>
      <c r="Q154" s="51"/>
      <c r="R154" s="51"/>
      <c r="S154" s="51"/>
      <c r="T154" s="54"/>
    </row>
    <row r="155" spans="4:20" x14ac:dyDescent="0.25">
      <c r="D155" s="626"/>
      <c r="E155" s="46">
        <v>68.91</v>
      </c>
      <c r="F155" s="51">
        <v>65.400000000000006</v>
      </c>
      <c r="G155" s="51">
        <v>63.6</v>
      </c>
      <c r="H155" s="46"/>
      <c r="P155" s="626"/>
      <c r="Q155" s="51"/>
      <c r="R155" s="51"/>
      <c r="S155" s="51"/>
      <c r="T155" s="54"/>
    </row>
    <row r="156" spans="4:20" x14ac:dyDescent="0.25">
      <c r="D156" s="626"/>
      <c r="E156" s="46">
        <v>68.73</v>
      </c>
      <c r="F156" s="51">
        <v>65.400000000000006</v>
      </c>
      <c r="G156" s="51">
        <v>63.6</v>
      </c>
      <c r="H156" s="46"/>
      <c r="P156" s="626"/>
      <c r="Q156" s="51"/>
      <c r="R156" s="51"/>
      <c r="S156" s="51"/>
      <c r="T156" s="54"/>
    </row>
    <row r="157" spans="4:20" x14ac:dyDescent="0.25">
      <c r="D157" s="626"/>
      <c r="E157" s="46">
        <v>73.84</v>
      </c>
      <c r="F157" s="51">
        <v>65.400000000000006</v>
      </c>
      <c r="G157" s="51">
        <v>63.6</v>
      </c>
      <c r="H157" s="46"/>
      <c r="P157" s="626"/>
      <c r="Q157" s="51"/>
      <c r="R157" s="51"/>
      <c r="S157" s="51"/>
      <c r="T157" s="54"/>
    </row>
    <row r="158" spans="4:20" x14ac:dyDescent="0.25">
      <c r="D158" s="626"/>
      <c r="E158" s="46">
        <v>72.53</v>
      </c>
      <c r="F158" s="51">
        <v>65.400000000000006</v>
      </c>
      <c r="G158" s="51">
        <v>63.6</v>
      </c>
      <c r="H158" s="46"/>
      <c r="P158" s="626"/>
      <c r="Q158" s="51"/>
      <c r="R158" s="51"/>
      <c r="S158" s="51"/>
      <c r="T158" s="54"/>
    </row>
    <row r="159" spans="4:20" x14ac:dyDescent="0.25">
      <c r="D159" s="626"/>
      <c r="E159" s="46">
        <v>75.62</v>
      </c>
      <c r="F159" s="51">
        <v>65.400000000000006</v>
      </c>
      <c r="G159" s="51">
        <v>63.6</v>
      </c>
      <c r="H159" s="46"/>
      <c r="P159" s="626"/>
      <c r="Q159" s="51"/>
      <c r="R159" s="51"/>
      <c r="S159" s="51"/>
      <c r="T159" s="54"/>
    </row>
    <row r="160" spans="4:20" x14ac:dyDescent="0.25">
      <c r="D160" s="626"/>
      <c r="E160" s="46">
        <v>75.89</v>
      </c>
      <c r="F160" s="51">
        <v>65.400000000000006</v>
      </c>
      <c r="G160" s="51">
        <v>63.6</v>
      </c>
      <c r="H160" s="46"/>
      <c r="P160" s="626"/>
      <c r="Q160" s="51"/>
      <c r="R160" s="51"/>
      <c r="S160" s="51"/>
      <c r="T160" s="54"/>
    </row>
    <row r="161" spans="4:20" x14ac:dyDescent="0.25">
      <c r="D161" s="626"/>
      <c r="E161" s="46"/>
      <c r="F161" s="51">
        <v>65.400000000000006</v>
      </c>
      <c r="G161" s="51">
        <v>63.6</v>
      </c>
      <c r="H161" s="46"/>
      <c r="P161" s="626"/>
      <c r="Q161" s="51"/>
      <c r="R161" s="51"/>
      <c r="S161" s="51"/>
      <c r="T161" s="54"/>
    </row>
    <row r="162" spans="4:20" x14ac:dyDescent="0.25">
      <c r="D162" s="626"/>
      <c r="E162" s="46">
        <v>75.72</v>
      </c>
      <c r="F162" s="51">
        <v>65.400000000000006</v>
      </c>
      <c r="G162" s="51">
        <v>63.6</v>
      </c>
      <c r="H162" s="46"/>
      <c r="P162" s="626"/>
      <c r="Q162" s="51"/>
      <c r="R162" s="51"/>
      <c r="S162" s="51"/>
      <c r="T162" s="54"/>
    </row>
    <row r="163" spans="4:20" x14ac:dyDescent="0.25">
      <c r="D163" s="626"/>
      <c r="E163" s="46">
        <v>69.36</v>
      </c>
      <c r="F163" s="51">
        <v>65.400000000000006</v>
      </c>
      <c r="G163" s="51">
        <v>63.6</v>
      </c>
      <c r="H163" s="46"/>
      <c r="P163" s="626"/>
      <c r="Q163" s="51"/>
      <c r="R163" s="51"/>
      <c r="S163" s="51"/>
      <c r="T163" s="54"/>
    </row>
    <row r="164" spans="4:20" x14ac:dyDescent="0.25">
      <c r="D164" s="626"/>
      <c r="E164" s="46">
        <v>65.45</v>
      </c>
      <c r="F164" s="51">
        <v>65.400000000000006</v>
      </c>
      <c r="G164" s="51">
        <v>63.6</v>
      </c>
      <c r="H164" s="46"/>
      <c r="P164" s="626"/>
      <c r="Q164" s="51"/>
      <c r="R164" s="51"/>
      <c r="S164" s="51"/>
      <c r="T164" s="54"/>
    </row>
    <row r="165" spans="4:20" x14ac:dyDescent="0.25">
      <c r="D165" s="626"/>
      <c r="E165" s="46">
        <v>65.98</v>
      </c>
      <c r="F165" s="51">
        <v>65.400000000000006</v>
      </c>
      <c r="G165" s="51">
        <v>63.6</v>
      </c>
      <c r="H165" s="46"/>
      <c r="P165" s="626"/>
      <c r="Q165" s="51"/>
      <c r="R165" s="51"/>
      <c r="S165" s="51"/>
      <c r="T165" s="54"/>
    </row>
    <row r="166" spans="4:20" x14ac:dyDescent="0.25">
      <c r="D166" s="626"/>
      <c r="E166" s="46">
        <v>66.44</v>
      </c>
      <c r="F166" s="51">
        <v>65.400000000000006</v>
      </c>
      <c r="G166" s="51">
        <v>63.6</v>
      </c>
      <c r="H166" s="46"/>
      <c r="P166" s="626"/>
      <c r="Q166" s="51"/>
      <c r="R166" s="51"/>
      <c r="S166" s="51"/>
      <c r="T166" s="54"/>
    </row>
    <row r="167" spans="4:20" x14ac:dyDescent="0.25">
      <c r="D167" s="626"/>
      <c r="E167" s="46">
        <v>66.66</v>
      </c>
      <c r="F167" s="51">
        <v>65.400000000000006</v>
      </c>
      <c r="G167" s="51">
        <v>63.6</v>
      </c>
      <c r="H167" s="46"/>
      <c r="P167" s="626"/>
      <c r="Q167" s="51"/>
      <c r="R167" s="51"/>
      <c r="S167" s="51"/>
      <c r="T167" s="54"/>
    </row>
    <row r="168" spans="4:20" x14ac:dyDescent="0.25">
      <c r="D168" s="626"/>
      <c r="E168" s="46">
        <v>66.3</v>
      </c>
      <c r="F168" s="51">
        <v>65.400000000000006</v>
      </c>
      <c r="G168" s="51">
        <v>63.6</v>
      </c>
      <c r="H168" s="46"/>
      <c r="P168" s="626"/>
      <c r="Q168" s="51"/>
      <c r="R168" s="51"/>
      <c r="S168" s="51"/>
      <c r="T168" s="54"/>
    </row>
    <row r="169" spans="4:20" x14ac:dyDescent="0.25">
      <c r="D169" s="626" t="s">
        <v>32</v>
      </c>
      <c r="E169" s="46">
        <v>66.64</v>
      </c>
      <c r="F169" s="51">
        <v>65.400000000000006</v>
      </c>
      <c r="G169" s="51">
        <v>63.6</v>
      </c>
      <c r="H169" s="46"/>
      <c r="P169" s="626"/>
      <c r="Q169" s="51"/>
      <c r="R169" s="51"/>
      <c r="S169" s="51"/>
      <c r="T169" s="54"/>
    </row>
    <row r="170" spans="4:20" x14ac:dyDescent="0.25">
      <c r="D170" s="626"/>
      <c r="E170" s="46">
        <v>68.66</v>
      </c>
      <c r="F170" s="51">
        <v>65.400000000000006</v>
      </c>
      <c r="G170" s="51">
        <v>63.6</v>
      </c>
      <c r="H170" s="46"/>
      <c r="P170" s="626"/>
      <c r="Q170" s="51"/>
      <c r="R170" s="51"/>
      <c r="S170" s="51"/>
      <c r="T170" s="54"/>
    </row>
    <row r="171" spans="4:20" x14ac:dyDescent="0.25">
      <c r="D171" s="626"/>
      <c r="E171" s="46">
        <v>68.13</v>
      </c>
      <c r="F171" s="51">
        <v>65.400000000000006</v>
      </c>
      <c r="G171" s="51">
        <v>63.6</v>
      </c>
      <c r="H171" s="46"/>
      <c r="P171" s="626"/>
      <c r="Q171" s="51"/>
      <c r="R171" s="51"/>
      <c r="S171" s="51"/>
      <c r="T171" s="54"/>
    </row>
    <row r="172" spans="4:20" x14ac:dyDescent="0.25">
      <c r="D172" s="626"/>
      <c r="E172" s="46"/>
      <c r="F172" s="51">
        <v>65.400000000000006</v>
      </c>
      <c r="G172" s="51">
        <v>63.6</v>
      </c>
      <c r="H172" s="46"/>
      <c r="P172" s="626"/>
      <c r="Q172" s="51"/>
      <c r="R172" s="51"/>
      <c r="S172" s="51"/>
      <c r="T172" s="54"/>
    </row>
    <row r="173" spans="4:20" x14ac:dyDescent="0.25">
      <c r="D173" s="626"/>
      <c r="E173" s="46">
        <v>69.16</v>
      </c>
      <c r="F173" s="51">
        <v>65.400000000000006</v>
      </c>
      <c r="G173" s="51">
        <v>63.6</v>
      </c>
      <c r="H173" s="46"/>
      <c r="P173" s="626"/>
      <c r="Q173" s="51"/>
      <c r="R173" s="51"/>
      <c r="S173" s="51"/>
      <c r="T173" s="54"/>
    </row>
    <row r="174" spans="4:20" x14ac:dyDescent="0.25">
      <c r="D174" s="626"/>
      <c r="E174" s="46">
        <v>69.55</v>
      </c>
      <c r="F174" s="51">
        <v>65.400000000000006</v>
      </c>
      <c r="G174" s="51">
        <v>63.6</v>
      </c>
      <c r="H174" s="46"/>
      <c r="P174" s="626"/>
      <c r="Q174" s="51"/>
      <c r="R174" s="51"/>
      <c r="S174" s="51"/>
      <c r="T174" s="54"/>
    </row>
    <row r="175" spans="4:20" x14ac:dyDescent="0.25">
      <c r="D175" s="626"/>
      <c r="E175" s="46">
        <v>69.61</v>
      </c>
      <c r="F175" s="51">
        <v>65.400000000000006</v>
      </c>
      <c r="G175" s="51">
        <v>63.6</v>
      </c>
      <c r="H175" s="46"/>
      <c r="P175" s="626"/>
      <c r="Q175" s="51"/>
      <c r="R175" s="51"/>
      <c r="S175" s="51"/>
      <c r="T175" s="54"/>
    </row>
    <row r="176" spans="4:20" x14ac:dyDescent="0.25">
      <c r="D176" s="626"/>
      <c r="E176" s="46">
        <v>67.78</v>
      </c>
      <c r="F176" s="51">
        <v>65.400000000000006</v>
      </c>
      <c r="G176" s="51">
        <v>63.6</v>
      </c>
      <c r="H176" s="46"/>
      <c r="P176" s="626"/>
      <c r="Q176" s="51"/>
      <c r="R176" s="51"/>
      <c r="S176" s="51"/>
      <c r="T176" s="54"/>
    </row>
    <row r="177" spans="4:20" x14ac:dyDescent="0.25">
      <c r="D177" s="626"/>
      <c r="E177" s="46">
        <v>69.63</v>
      </c>
      <c r="F177" s="51">
        <v>65.400000000000006</v>
      </c>
      <c r="G177" s="51">
        <v>63.6</v>
      </c>
      <c r="H177" s="46"/>
      <c r="P177" s="626"/>
      <c r="Q177" s="51"/>
      <c r="R177" s="51"/>
      <c r="S177" s="51"/>
      <c r="T177" s="54"/>
    </row>
    <row r="178" spans="4:20" x14ac:dyDescent="0.25">
      <c r="D178" s="626"/>
      <c r="E178" s="46">
        <v>68.19</v>
      </c>
      <c r="F178" s="51">
        <v>65.400000000000006</v>
      </c>
      <c r="G178" s="51">
        <v>63.6</v>
      </c>
      <c r="H178" s="46"/>
      <c r="P178" s="626"/>
      <c r="Q178" s="51"/>
      <c r="R178" s="51"/>
      <c r="S178" s="51"/>
      <c r="T178" s="54"/>
    </row>
    <row r="179" spans="4:20" x14ac:dyDescent="0.25">
      <c r="D179" s="626"/>
      <c r="E179" s="46">
        <v>67.760000000000005</v>
      </c>
      <c r="F179" s="51">
        <v>65.400000000000006</v>
      </c>
      <c r="G179" s="51">
        <v>63.6</v>
      </c>
      <c r="H179" s="46"/>
      <c r="P179" s="626"/>
      <c r="Q179" s="51"/>
      <c r="R179" s="51"/>
      <c r="S179" s="51"/>
      <c r="T179" s="54"/>
    </row>
    <row r="180" spans="4:20" x14ac:dyDescent="0.25">
      <c r="D180" s="626"/>
      <c r="E180" s="46">
        <v>67.13</v>
      </c>
      <c r="F180" s="51">
        <v>65.400000000000006</v>
      </c>
      <c r="G180" s="51">
        <v>63.6</v>
      </c>
      <c r="H180" s="46"/>
      <c r="P180" s="626"/>
      <c r="Q180" s="51"/>
      <c r="R180" s="51"/>
      <c r="S180" s="51"/>
      <c r="T180" s="54"/>
    </row>
    <row r="181" spans="4:20" x14ac:dyDescent="0.25">
      <c r="D181" s="626"/>
      <c r="E181" s="46">
        <v>68.760000000000005</v>
      </c>
      <c r="F181" s="51">
        <v>65.400000000000006</v>
      </c>
      <c r="G181" s="51">
        <v>63.6</v>
      </c>
      <c r="H181" s="46"/>
      <c r="P181" s="626"/>
      <c r="Q181" s="51"/>
      <c r="R181" s="51"/>
      <c r="S181" s="51"/>
      <c r="T181" s="54"/>
    </row>
    <row r="182" spans="4:20" x14ac:dyDescent="0.25">
      <c r="D182" s="626"/>
      <c r="E182" s="46">
        <v>68.53</v>
      </c>
      <c r="F182" s="51">
        <v>65.400000000000006</v>
      </c>
      <c r="G182" s="51">
        <v>63.6</v>
      </c>
      <c r="H182" s="46"/>
      <c r="P182" s="626"/>
      <c r="Q182" s="51"/>
      <c r="R182" s="51"/>
      <c r="S182" s="51"/>
      <c r="T182" s="54"/>
    </row>
    <row r="183" spans="4:20" x14ac:dyDescent="0.25">
      <c r="D183" s="626"/>
      <c r="E183" s="46">
        <v>68.39</v>
      </c>
      <c r="F183" s="51">
        <v>65.400000000000006</v>
      </c>
      <c r="G183" s="51">
        <v>63.6</v>
      </c>
      <c r="H183" s="46"/>
      <c r="P183" s="626"/>
      <c r="Q183" s="51"/>
      <c r="R183" s="51"/>
      <c r="S183" s="51"/>
      <c r="T183" s="54"/>
    </row>
    <row r="184" spans="4:20" x14ac:dyDescent="0.25">
      <c r="D184" s="626"/>
      <c r="E184" s="46">
        <v>67.56</v>
      </c>
      <c r="F184" s="51">
        <v>65.400000000000006</v>
      </c>
      <c r="G184" s="51">
        <v>63.6</v>
      </c>
      <c r="H184" s="46"/>
      <c r="P184" s="626"/>
      <c r="Q184" s="51"/>
      <c r="R184" s="51"/>
      <c r="S184" s="51"/>
      <c r="T184" s="54"/>
    </row>
    <row r="185" spans="4:20" x14ac:dyDescent="0.25">
      <c r="D185" s="626"/>
      <c r="E185" s="46">
        <v>66.05</v>
      </c>
      <c r="F185" s="51">
        <v>65.400000000000006</v>
      </c>
      <c r="G185" s="51">
        <v>63.6</v>
      </c>
      <c r="H185" s="46"/>
      <c r="P185" s="626"/>
      <c r="Q185" s="51"/>
      <c r="R185" s="51"/>
      <c r="S185" s="51"/>
      <c r="T185" s="54"/>
    </row>
    <row r="186" spans="4:20" x14ac:dyDescent="0.25">
      <c r="D186" s="626"/>
      <c r="E186" s="46">
        <v>67.16</v>
      </c>
      <c r="F186" s="51">
        <v>65.400000000000006</v>
      </c>
      <c r="G186" s="51">
        <v>63.6</v>
      </c>
      <c r="H186" s="46"/>
      <c r="P186" s="626"/>
      <c r="Q186" s="51"/>
      <c r="R186" s="51"/>
      <c r="S186" s="51"/>
      <c r="T186" s="54"/>
    </row>
    <row r="187" spans="4:20" x14ac:dyDescent="0.25">
      <c r="D187" s="626"/>
      <c r="E187" s="46">
        <v>66.38</v>
      </c>
      <c r="F187" s="51">
        <v>65.400000000000006</v>
      </c>
      <c r="G187" s="51">
        <v>63.6</v>
      </c>
      <c r="H187" s="46"/>
      <c r="P187" s="626"/>
      <c r="Q187" s="51"/>
      <c r="R187" s="51"/>
      <c r="S187" s="51"/>
      <c r="T187" s="54"/>
    </row>
    <row r="188" spans="4:20" x14ac:dyDescent="0.25">
      <c r="D188" s="626"/>
      <c r="E188" s="46">
        <v>67.81</v>
      </c>
      <c r="F188" s="51">
        <v>65.400000000000006</v>
      </c>
      <c r="G188" s="51">
        <v>63.6</v>
      </c>
      <c r="H188" s="46"/>
      <c r="P188" s="626"/>
      <c r="Q188" s="51"/>
      <c r="R188" s="51"/>
      <c r="S188" s="51"/>
      <c r="T188" s="54"/>
    </row>
    <row r="189" spans="4:20" x14ac:dyDescent="0.25">
      <c r="D189" s="626"/>
      <c r="E189" s="46">
        <v>70.27</v>
      </c>
      <c r="F189" s="51">
        <v>65.400000000000006</v>
      </c>
      <c r="G189" s="51">
        <v>63.6</v>
      </c>
      <c r="H189" s="46"/>
      <c r="P189" s="626"/>
      <c r="Q189" s="51"/>
      <c r="R189" s="51"/>
      <c r="S189" s="51"/>
      <c r="T189" s="54"/>
    </row>
    <row r="190" spans="4:20" x14ac:dyDescent="0.25">
      <c r="D190" s="626"/>
      <c r="E190" s="46">
        <v>71.09</v>
      </c>
      <c r="F190" s="51">
        <v>65.400000000000006</v>
      </c>
      <c r="G190" s="51">
        <v>63.6</v>
      </c>
      <c r="H190" s="46"/>
      <c r="P190" s="626"/>
      <c r="Q190" s="51"/>
      <c r="R190" s="51"/>
      <c r="S190" s="51"/>
      <c r="T190" s="54"/>
    </row>
    <row r="191" spans="4:20" x14ac:dyDescent="0.25">
      <c r="D191" s="626"/>
      <c r="E191" s="46">
        <v>70.36</v>
      </c>
      <c r="F191" s="51">
        <v>65.400000000000006</v>
      </c>
      <c r="G191" s="51">
        <v>63.6</v>
      </c>
      <c r="H191" s="46"/>
      <c r="P191" s="626"/>
      <c r="Q191" s="51"/>
      <c r="R191" s="51"/>
      <c r="S191" s="51"/>
      <c r="T191" s="54"/>
    </row>
    <row r="192" spans="4:20" x14ac:dyDescent="0.25">
      <c r="D192" s="626" t="s">
        <v>33</v>
      </c>
      <c r="E192" s="46">
        <v>68.39</v>
      </c>
      <c r="F192" s="51">
        <v>65.400000000000006</v>
      </c>
      <c r="G192" s="51">
        <v>63.6</v>
      </c>
      <c r="H192" s="46"/>
      <c r="P192" s="626"/>
      <c r="Q192" s="51"/>
      <c r="R192" s="51"/>
      <c r="S192" s="51"/>
      <c r="T192" s="54"/>
    </row>
    <row r="193" spans="4:20" x14ac:dyDescent="0.25">
      <c r="D193" s="626"/>
      <c r="E193" s="46">
        <v>67.33</v>
      </c>
      <c r="F193" s="51">
        <v>65.400000000000006</v>
      </c>
      <c r="G193" s="51">
        <v>63.6</v>
      </c>
      <c r="H193" s="46"/>
      <c r="P193" s="626"/>
      <c r="Q193" s="51"/>
      <c r="R193" s="51"/>
      <c r="S193" s="51"/>
      <c r="T193" s="46"/>
    </row>
    <row r="194" spans="4:20" x14ac:dyDescent="0.25">
      <c r="D194" s="626"/>
      <c r="E194" s="46">
        <v>66.2</v>
      </c>
      <c r="F194" s="51">
        <v>65.400000000000006</v>
      </c>
      <c r="G194" s="51">
        <v>63.6</v>
      </c>
      <c r="H194" s="46"/>
      <c r="P194" s="626"/>
      <c r="Q194" s="51"/>
      <c r="R194" s="51"/>
      <c r="S194" s="51"/>
      <c r="T194" s="46"/>
    </row>
    <row r="195" spans="4:20" x14ac:dyDescent="0.25">
      <c r="D195" s="626"/>
      <c r="E195" s="46">
        <v>65.38</v>
      </c>
      <c r="F195" s="51">
        <v>65.400000000000006</v>
      </c>
      <c r="G195" s="51">
        <v>63.6</v>
      </c>
      <c r="H195" s="46"/>
      <c r="P195" s="626"/>
      <c r="Q195" s="51"/>
      <c r="R195" s="51"/>
      <c r="S195" s="51"/>
      <c r="T195" s="46"/>
    </row>
    <row r="196" spans="4:20" x14ac:dyDescent="0.25">
      <c r="D196" s="626"/>
      <c r="E196" s="46">
        <v>64.900000000000006</v>
      </c>
      <c r="F196" s="51">
        <v>65.400000000000006</v>
      </c>
      <c r="G196" s="51">
        <v>63.6</v>
      </c>
      <c r="H196" s="46"/>
      <c r="P196" s="626"/>
      <c r="Q196" s="51"/>
      <c r="R196" s="51"/>
      <c r="S196" s="51"/>
      <c r="T196" s="46"/>
    </row>
    <row r="197" spans="4:20" x14ac:dyDescent="0.25">
      <c r="D197" s="626"/>
      <c r="E197" s="46">
        <v>64.94</v>
      </c>
      <c r="F197" s="51">
        <v>65.400000000000006</v>
      </c>
      <c r="G197" s="51">
        <v>63.6</v>
      </c>
      <c r="H197" s="46"/>
      <c r="P197" s="626"/>
      <c r="Q197" s="51"/>
      <c r="R197" s="51"/>
      <c r="S197" s="51"/>
      <c r="T197" s="46"/>
    </row>
    <row r="198" spans="4:20" x14ac:dyDescent="0.25">
      <c r="D198" s="626"/>
      <c r="E198" s="46">
        <v>65.03</v>
      </c>
      <c r="F198" s="51">
        <v>65.400000000000006</v>
      </c>
      <c r="G198" s="51">
        <v>63.6</v>
      </c>
      <c r="H198" s="46"/>
      <c r="P198" s="626"/>
      <c r="Q198" s="51"/>
      <c r="R198" s="51"/>
      <c r="S198" s="51"/>
      <c r="T198" s="46"/>
    </row>
    <row r="199" spans="4:20" x14ac:dyDescent="0.25">
      <c r="D199" s="626"/>
      <c r="E199" s="46">
        <v>64.22</v>
      </c>
      <c r="F199" s="51">
        <v>65.400000000000006</v>
      </c>
      <c r="G199" s="51">
        <v>63.6</v>
      </c>
      <c r="H199" s="46"/>
      <c r="P199" s="626"/>
      <c r="Q199" s="51"/>
      <c r="R199" s="51"/>
      <c r="S199" s="51"/>
      <c r="T199" s="46"/>
    </row>
    <row r="200" spans="4:20" x14ac:dyDescent="0.25">
      <c r="D200" s="626"/>
      <c r="E200" s="46">
        <v>63.68</v>
      </c>
      <c r="F200" s="51">
        <v>65.400000000000006</v>
      </c>
      <c r="G200" s="51">
        <v>63.6</v>
      </c>
      <c r="H200" s="46"/>
      <c r="P200" s="626"/>
      <c r="Q200" s="51"/>
      <c r="R200" s="51"/>
      <c r="S200" s="51"/>
      <c r="T200" s="46"/>
    </row>
    <row r="201" spans="4:20" x14ac:dyDescent="0.25">
      <c r="D201" s="626"/>
      <c r="E201" s="46">
        <v>64.989999999999995</v>
      </c>
      <c r="F201" s="51">
        <v>65.400000000000006</v>
      </c>
      <c r="G201" s="51">
        <v>63.6</v>
      </c>
      <c r="H201" s="46"/>
      <c r="P201" s="626"/>
      <c r="Q201" s="51"/>
      <c r="R201" s="51"/>
      <c r="S201" s="51"/>
      <c r="T201" s="46"/>
    </row>
    <row r="202" spans="4:20" x14ac:dyDescent="0.25">
      <c r="D202" s="626"/>
      <c r="E202" s="46">
        <v>63.78</v>
      </c>
      <c r="F202" s="51">
        <v>65.400000000000006</v>
      </c>
      <c r="G202" s="51">
        <v>63.6</v>
      </c>
      <c r="H202" s="46"/>
      <c r="P202" s="626"/>
      <c r="Q202" s="51"/>
      <c r="R202" s="51"/>
      <c r="S202" s="51"/>
      <c r="T202" s="46"/>
    </row>
    <row r="203" spans="4:20" x14ac:dyDescent="0.25">
      <c r="D203" s="626"/>
      <c r="E203" s="46">
        <v>64.510000000000005</v>
      </c>
      <c r="F203" s="51">
        <v>65.400000000000006</v>
      </c>
      <c r="G203" s="51">
        <v>63.6</v>
      </c>
      <c r="H203" s="46"/>
      <c r="P203" s="626"/>
      <c r="Q203" s="51"/>
      <c r="R203" s="51"/>
      <c r="S203" s="51"/>
      <c r="T203" s="46"/>
    </row>
    <row r="204" spans="4:20" x14ac:dyDescent="0.25">
      <c r="D204" s="626"/>
      <c r="E204" s="46">
        <v>63.38</v>
      </c>
      <c r="F204" s="51">
        <v>65.400000000000006</v>
      </c>
      <c r="G204" s="51">
        <v>63.6</v>
      </c>
      <c r="H204" s="46"/>
      <c r="P204" s="626"/>
      <c r="Q204" s="51"/>
      <c r="R204" s="51"/>
      <c r="S204" s="51"/>
      <c r="T204" s="46"/>
    </row>
    <row r="205" spans="4:20" x14ac:dyDescent="0.25">
      <c r="D205" s="626"/>
      <c r="E205" s="46">
        <v>64.19</v>
      </c>
      <c r="F205" s="51">
        <v>65.400000000000006</v>
      </c>
      <c r="G205" s="51">
        <v>63.6</v>
      </c>
      <c r="H205" s="46"/>
      <c r="P205" s="626"/>
      <c r="Q205" s="51"/>
      <c r="R205" s="51"/>
      <c r="S205" s="51"/>
      <c r="T205" s="46"/>
    </row>
    <row r="206" spans="4:20" x14ac:dyDescent="0.25">
      <c r="D206" s="626"/>
      <c r="E206" s="46">
        <v>64.56</v>
      </c>
      <c r="F206" s="51">
        <v>65.400000000000006</v>
      </c>
      <c r="G206" s="51">
        <v>63.6</v>
      </c>
      <c r="H206" s="46"/>
      <c r="P206" s="626"/>
      <c r="Q206" s="51"/>
      <c r="R206" s="51"/>
      <c r="S206" s="51"/>
      <c r="T206" s="46"/>
    </row>
    <row r="207" spans="4:20" x14ac:dyDescent="0.25">
      <c r="D207" s="626"/>
      <c r="E207" s="46">
        <v>64.08</v>
      </c>
      <c r="F207" s="51">
        <v>65.400000000000006</v>
      </c>
      <c r="G207" s="51">
        <v>63.6</v>
      </c>
      <c r="H207" s="46"/>
      <c r="P207" s="626"/>
      <c r="Q207" s="51"/>
      <c r="R207" s="51"/>
      <c r="S207" s="51"/>
      <c r="T207" s="46"/>
    </row>
    <row r="208" spans="4:20" x14ac:dyDescent="0.25">
      <c r="D208" s="626"/>
      <c r="E208" s="46">
        <v>65.180000000000007</v>
      </c>
      <c r="F208" s="51">
        <v>65.400000000000006</v>
      </c>
      <c r="G208" s="51">
        <v>63.6</v>
      </c>
      <c r="H208" s="46"/>
      <c r="P208" s="626"/>
      <c r="Q208" s="51"/>
      <c r="R208" s="51"/>
      <c r="S208" s="51"/>
      <c r="T208" s="46"/>
    </row>
    <row r="209" spans="4:20" x14ac:dyDescent="0.25">
      <c r="D209" s="626"/>
      <c r="E209" s="46">
        <v>63.6</v>
      </c>
      <c r="F209" s="51">
        <v>65.400000000000006</v>
      </c>
      <c r="G209" s="51">
        <v>63.6</v>
      </c>
      <c r="H209" s="46"/>
      <c r="P209" s="626"/>
      <c r="Q209" s="51"/>
      <c r="R209" s="51"/>
      <c r="S209" s="51"/>
      <c r="T209" s="46"/>
    </row>
    <row r="210" spans="4:20" x14ac:dyDescent="0.25">
      <c r="D210" s="626"/>
      <c r="E210" s="46">
        <v>64.489999999999995</v>
      </c>
      <c r="F210" s="51">
        <v>65.400000000000006</v>
      </c>
      <c r="G210" s="51">
        <v>63.6</v>
      </c>
      <c r="H210" s="46"/>
      <c r="P210" s="626"/>
      <c r="Q210" s="51"/>
      <c r="R210" s="51"/>
      <c r="S210" s="51"/>
      <c r="T210" s="46"/>
    </row>
    <row r="211" spans="4:20" x14ac:dyDescent="0.25">
      <c r="D211" s="626"/>
      <c r="E211" s="46">
        <v>64.959999999999994</v>
      </c>
      <c r="F211" s="51">
        <v>65.400000000000006</v>
      </c>
      <c r="G211" s="51">
        <v>63.6</v>
      </c>
      <c r="H211" s="46"/>
      <c r="P211" s="626"/>
      <c r="Q211" s="51"/>
      <c r="R211" s="51"/>
      <c r="S211" s="51"/>
      <c r="T211" s="46"/>
    </row>
    <row r="212" spans="4:20" x14ac:dyDescent="0.25">
      <c r="D212" s="626"/>
      <c r="E212" s="46">
        <v>64.36</v>
      </c>
      <c r="F212" s="51">
        <v>65.400000000000006</v>
      </c>
      <c r="G212" s="51">
        <v>63.6</v>
      </c>
      <c r="H212" s="46"/>
      <c r="P212" s="626"/>
      <c r="Q212" s="51"/>
      <c r="R212" s="51"/>
      <c r="S212" s="51"/>
      <c r="T212" s="46"/>
    </row>
    <row r="213" spans="4:20" x14ac:dyDescent="0.25">
      <c r="D213" s="626" t="s">
        <v>34</v>
      </c>
      <c r="E213" s="46"/>
      <c r="F213" s="51">
        <v>65.400000000000006</v>
      </c>
      <c r="G213" s="51">
        <v>63.6</v>
      </c>
      <c r="H213" s="46"/>
      <c r="P213" s="626"/>
      <c r="Q213" s="51"/>
      <c r="R213" s="51"/>
      <c r="S213" s="51"/>
      <c r="T213" s="46"/>
    </row>
    <row r="214" spans="4:20" x14ac:dyDescent="0.25">
      <c r="D214" s="626"/>
      <c r="E214" s="46">
        <v>65.95</v>
      </c>
      <c r="F214" s="51">
        <v>65.400000000000006</v>
      </c>
      <c r="G214" s="51">
        <v>63.6</v>
      </c>
      <c r="H214" s="46"/>
      <c r="P214" s="626"/>
      <c r="Q214" s="51"/>
      <c r="R214" s="51"/>
      <c r="S214" s="51"/>
      <c r="T214" s="46"/>
    </row>
    <row r="215" spans="4:20" x14ac:dyDescent="0.25">
      <c r="D215" s="626"/>
      <c r="E215" s="46">
        <v>64.36</v>
      </c>
      <c r="F215" s="51">
        <v>65.400000000000006</v>
      </c>
      <c r="G215" s="51">
        <v>63.6</v>
      </c>
      <c r="H215" s="46"/>
      <c r="P215" s="626"/>
      <c r="Q215" s="51"/>
      <c r="R215" s="51"/>
      <c r="S215" s="51"/>
      <c r="T215" s="46"/>
    </row>
    <row r="216" spans="4:20" x14ac:dyDescent="0.25">
      <c r="D216" s="626"/>
      <c r="E216" s="46">
        <v>63.81</v>
      </c>
      <c r="F216" s="51">
        <v>65.400000000000006</v>
      </c>
      <c r="G216" s="51">
        <v>63.6</v>
      </c>
      <c r="H216" s="46"/>
      <c r="P216" s="626"/>
      <c r="Q216" s="51"/>
      <c r="R216" s="51"/>
      <c r="S216" s="51"/>
      <c r="T216" s="46"/>
    </row>
    <row r="217" spans="4:20" x14ac:dyDescent="0.25">
      <c r="D217" s="626"/>
      <c r="E217" s="46">
        <v>62.22</v>
      </c>
      <c r="F217" s="51">
        <v>65.400000000000006</v>
      </c>
      <c r="G217" s="51">
        <v>63.6</v>
      </c>
      <c r="H217" s="46"/>
      <c r="P217" s="626"/>
      <c r="Q217" s="51"/>
      <c r="R217" s="51"/>
      <c r="S217" s="51"/>
      <c r="T217" s="46"/>
    </row>
    <row r="218" spans="4:20" x14ac:dyDescent="0.25">
      <c r="D218" s="626"/>
      <c r="E218" s="46">
        <v>62.6</v>
      </c>
      <c r="F218" s="51">
        <v>65.400000000000006</v>
      </c>
      <c r="G218" s="51">
        <v>63.6</v>
      </c>
      <c r="H218" s="46"/>
      <c r="P218" s="626"/>
      <c r="Q218" s="51"/>
      <c r="R218" s="51"/>
      <c r="S218" s="51"/>
      <c r="T218" s="46"/>
    </row>
    <row r="219" spans="4:20" x14ac:dyDescent="0.25">
      <c r="D219" s="626"/>
      <c r="E219" s="46">
        <v>62.97</v>
      </c>
      <c r="F219" s="51">
        <v>65.400000000000006</v>
      </c>
      <c r="G219" s="51">
        <v>63.6</v>
      </c>
      <c r="H219" s="46"/>
      <c r="P219" s="626"/>
      <c r="Q219" s="51"/>
      <c r="R219" s="51"/>
      <c r="S219" s="51"/>
      <c r="T219" s="46"/>
    </row>
    <row r="220" spans="4:20" x14ac:dyDescent="0.25">
      <c r="D220" s="626"/>
      <c r="E220" s="46">
        <v>64.010000000000005</v>
      </c>
      <c r="F220" s="51">
        <v>65.400000000000006</v>
      </c>
      <c r="G220" s="51">
        <v>63.6</v>
      </c>
      <c r="H220" s="46"/>
      <c r="P220" s="626"/>
      <c r="Q220" s="51"/>
      <c r="R220" s="51"/>
      <c r="S220" s="51"/>
      <c r="T220" s="46"/>
    </row>
    <row r="221" spans="4:20" x14ac:dyDescent="0.25">
      <c r="D221" s="626"/>
      <c r="E221" s="46">
        <v>62.71</v>
      </c>
      <c r="F221" s="51">
        <v>65.400000000000006</v>
      </c>
      <c r="G221" s="51">
        <v>63.6</v>
      </c>
      <c r="H221" s="46"/>
      <c r="P221" s="626"/>
      <c r="Q221" s="51"/>
      <c r="R221" s="51"/>
      <c r="S221" s="51"/>
      <c r="T221" s="46"/>
    </row>
    <row r="222" spans="4:20" x14ac:dyDescent="0.25">
      <c r="D222" s="626"/>
      <c r="E222" s="46">
        <v>63.02</v>
      </c>
      <c r="F222" s="51">
        <v>65.400000000000006</v>
      </c>
      <c r="G222" s="51">
        <v>63.6</v>
      </c>
      <c r="H222" s="46"/>
      <c r="P222" s="626"/>
      <c r="Q222" s="51"/>
      <c r="R222" s="51"/>
      <c r="S222" s="51"/>
      <c r="T222" s="46"/>
    </row>
    <row r="223" spans="4:20" x14ac:dyDescent="0.25">
      <c r="D223" s="626"/>
      <c r="E223" s="46">
        <v>63.66</v>
      </c>
      <c r="F223" s="51">
        <v>65.400000000000006</v>
      </c>
      <c r="G223" s="51">
        <v>63.6</v>
      </c>
      <c r="H223" s="46"/>
      <c r="P223" s="626"/>
      <c r="Q223" s="51"/>
      <c r="R223" s="51"/>
      <c r="S223" s="51"/>
      <c r="T223" s="46"/>
    </row>
    <row r="224" spans="4:20" x14ac:dyDescent="0.25">
      <c r="D224" s="626"/>
      <c r="E224" s="46">
        <v>64.89</v>
      </c>
      <c r="F224" s="51">
        <v>65.400000000000006</v>
      </c>
      <c r="G224" s="51">
        <v>63.6</v>
      </c>
      <c r="H224" s="46"/>
      <c r="P224" s="626"/>
      <c r="Q224" s="51"/>
      <c r="R224" s="51"/>
      <c r="S224" s="51"/>
      <c r="T224" s="46"/>
    </row>
    <row r="225" spans="4:20" x14ac:dyDescent="0.25">
      <c r="D225" s="626"/>
      <c r="E225" s="46">
        <v>64.41</v>
      </c>
      <c r="F225" s="51">
        <v>65.400000000000006</v>
      </c>
      <c r="G225" s="51">
        <v>63.6</v>
      </c>
      <c r="H225" s="46"/>
      <c r="P225" s="626"/>
      <c r="Q225" s="51"/>
      <c r="R225" s="51"/>
      <c r="S225" s="51"/>
      <c r="T225" s="46"/>
    </row>
    <row r="226" spans="4:20" x14ac:dyDescent="0.25">
      <c r="D226" s="626"/>
      <c r="E226" s="46">
        <v>63.91</v>
      </c>
      <c r="F226" s="51">
        <v>65.400000000000006</v>
      </c>
      <c r="G226" s="51">
        <v>63.6</v>
      </c>
      <c r="H226" s="46"/>
      <c r="P226" s="626"/>
      <c r="Q226" s="51"/>
      <c r="R226" s="51"/>
      <c r="S226" s="51"/>
      <c r="T226" s="46"/>
    </row>
    <row r="227" spans="4:20" x14ac:dyDescent="0.25">
      <c r="D227" s="626"/>
      <c r="E227" s="46">
        <v>63.02</v>
      </c>
      <c r="F227" s="51">
        <v>65.400000000000006</v>
      </c>
      <c r="G227" s="51">
        <v>63.6</v>
      </c>
      <c r="H227" s="46"/>
      <c r="P227" s="626"/>
      <c r="Q227" s="51"/>
      <c r="R227" s="51"/>
      <c r="S227" s="51"/>
      <c r="T227" s="46"/>
    </row>
    <row r="228" spans="4:20" x14ac:dyDescent="0.25">
      <c r="D228" s="626"/>
      <c r="E228" s="46">
        <v>62.99</v>
      </c>
      <c r="F228" s="51">
        <v>65.400000000000006</v>
      </c>
      <c r="G228" s="51">
        <v>63.6</v>
      </c>
      <c r="H228" s="46"/>
      <c r="P228" s="626"/>
      <c r="Q228" s="51"/>
      <c r="R228" s="51"/>
      <c r="S228" s="51"/>
      <c r="T228" s="46"/>
    </row>
    <row r="229" spans="4:20" x14ac:dyDescent="0.25">
      <c r="D229" s="626"/>
      <c r="E229" s="46">
        <v>63.76</v>
      </c>
      <c r="F229" s="51">
        <v>65.400000000000006</v>
      </c>
      <c r="G229" s="51">
        <v>63.6</v>
      </c>
      <c r="H229" s="46"/>
      <c r="P229" s="626"/>
      <c r="Q229" s="51"/>
      <c r="R229" s="51"/>
      <c r="S229" s="51"/>
      <c r="T229" s="46"/>
    </row>
    <row r="230" spans="4:20" x14ac:dyDescent="0.25">
      <c r="D230" s="626"/>
      <c r="E230" s="46">
        <v>65.400000000000006</v>
      </c>
      <c r="F230" s="51">
        <v>65.400000000000006</v>
      </c>
      <c r="G230" s="51">
        <v>63.6</v>
      </c>
      <c r="H230" s="46"/>
      <c r="P230" s="626"/>
      <c r="Q230" s="51"/>
      <c r="R230" s="51"/>
      <c r="S230" s="51"/>
      <c r="T230" s="46"/>
    </row>
    <row r="231" spans="4:20" x14ac:dyDescent="0.25">
      <c r="D231" s="626"/>
      <c r="E231" s="46">
        <v>65.510000000000005</v>
      </c>
      <c r="F231" s="51">
        <v>65.400000000000006</v>
      </c>
      <c r="G231" s="51">
        <v>63.6</v>
      </c>
      <c r="H231" s="46"/>
      <c r="P231" s="626"/>
      <c r="Q231" s="51"/>
      <c r="R231" s="51"/>
      <c r="S231" s="51"/>
      <c r="T231" s="46"/>
    </row>
    <row r="232" spans="4:20" x14ac:dyDescent="0.25">
      <c r="D232" s="626"/>
      <c r="E232" s="46">
        <v>66.5</v>
      </c>
      <c r="F232" s="51">
        <v>65.400000000000006</v>
      </c>
      <c r="G232" s="51">
        <v>63.6</v>
      </c>
      <c r="H232" s="46"/>
      <c r="P232" s="626"/>
      <c r="Q232" s="51"/>
      <c r="R232" s="51"/>
      <c r="S232" s="51"/>
      <c r="T232" s="46"/>
    </row>
    <row r="233" spans="4:20" x14ac:dyDescent="0.25">
      <c r="D233" s="626"/>
      <c r="E233" s="46">
        <v>64.27</v>
      </c>
      <c r="F233" s="51">
        <v>65.400000000000006</v>
      </c>
      <c r="G233" s="51">
        <v>63.6</v>
      </c>
      <c r="H233" s="46"/>
      <c r="P233" s="626"/>
      <c r="Q233" s="51"/>
      <c r="R233" s="51"/>
      <c r="S233" s="51"/>
      <c r="T233" s="46"/>
    </row>
    <row r="234" spans="4:20" x14ac:dyDescent="0.25">
      <c r="D234" s="626"/>
      <c r="E234" s="46">
        <v>63.17</v>
      </c>
      <c r="F234" s="51">
        <v>65.400000000000006</v>
      </c>
      <c r="G234" s="51">
        <v>63.6</v>
      </c>
      <c r="H234" s="46"/>
      <c r="P234" s="626"/>
      <c r="Q234" s="51"/>
      <c r="R234" s="51"/>
      <c r="S234" s="51"/>
      <c r="T234" s="46"/>
    </row>
    <row r="235" spans="4:20" x14ac:dyDescent="0.25">
      <c r="D235" s="626" t="s">
        <v>35</v>
      </c>
      <c r="E235" s="46">
        <v>62.59</v>
      </c>
      <c r="F235" s="51">
        <v>65.400000000000006</v>
      </c>
      <c r="G235" s="51">
        <v>63.6</v>
      </c>
      <c r="H235" s="46"/>
      <c r="P235" s="626"/>
      <c r="Q235" s="51"/>
      <c r="R235" s="51"/>
      <c r="S235" s="51"/>
      <c r="T235" s="46"/>
    </row>
    <row r="236" spans="4:20" x14ac:dyDescent="0.25">
      <c r="D236" s="626"/>
      <c r="E236" s="46">
        <v>61.28</v>
      </c>
      <c r="F236" s="51">
        <v>65.400000000000006</v>
      </c>
      <c r="G236" s="51">
        <v>63.6</v>
      </c>
      <c r="H236" s="46"/>
      <c r="P236" s="626"/>
      <c r="Q236" s="51"/>
      <c r="R236" s="51"/>
      <c r="S236" s="51"/>
      <c r="T236" s="46"/>
    </row>
    <row r="237" spans="4:20" x14ac:dyDescent="0.25">
      <c r="D237" s="626"/>
      <c r="E237" s="46">
        <v>61.65</v>
      </c>
      <c r="F237" s="51">
        <v>65.400000000000006</v>
      </c>
      <c r="G237" s="51">
        <v>63.6</v>
      </c>
      <c r="H237" s="46"/>
      <c r="P237" s="626"/>
      <c r="Q237" s="51"/>
      <c r="R237" s="51"/>
      <c r="S237" s="51"/>
      <c r="T237" s="46"/>
    </row>
    <row r="238" spans="4:20" x14ac:dyDescent="0.25">
      <c r="D238" s="626"/>
      <c r="E238" s="46">
        <v>62.49</v>
      </c>
      <c r="F238" s="51">
        <v>65.400000000000006</v>
      </c>
      <c r="G238" s="51">
        <v>63.6</v>
      </c>
      <c r="H238" s="46"/>
      <c r="P238" s="626"/>
      <c r="Q238" s="51"/>
      <c r="R238" s="51"/>
      <c r="S238" s="51"/>
      <c r="T238" s="46"/>
    </row>
    <row r="239" spans="4:20" x14ac:dyDescent="0.25">
      <c r="D239" s="626"/>
      <c r="E239" s="46">
        <v>62.52</v>
      </c>
      <c r="F239" s="51">
        <v>65.400000000000006</v>
      </c>
      <c r="G239" s="51">
        <v>63.6</v>
      </c>
      <c r="H239" s="46"/>
      <c r="P239" s="626"/>
      <c r="Q239" s="51"/>
      <c r="R239" s="51"/>
      <c r="S239" s="51"/>
      <c r="T239" s="46"/>
    </row>
    <row r="240" spans="4:20" x14ac:dyDescent="0.25">
      <c r="D240" s="626"/>
      <c r="E240" s="46">
        <v>63.37</v>
      </c>
      <c r="F240" s="51">
        <v>65.400000000000006</v>
      </c>
      <c r="G240" s="51">
        <v>63.6</v>
      </c>
      <c r="H240" s="46"/>
      <c r="P240" s="626"/>
      <c r="Q240" s="51"/>
      <c r="R240" s="51"/>
      <c r="S240" s="51"/>
      <c r="T240" s="46"/>
    </row>
    <row r="241" spans="4:20" x14ac:dyDescent="0.25">
      <c r="D241" s="626"/>
      <c r="E241" s="46">
        <v>62.36</v>
      </c>
      <c r="F241" s="51">
        <v>65.400000000000006</v>
      </c>
      <c r="G241" s="51">
        <v>63.6</v>
      </c>
      <c r="H241" s="46"/>
      <c r="P241" s="626"/>
      <c r="Q241" s="51"/>
      <c r="R241" s="51"/>
      <c r="S241" s="51"/>
      <c r="T241" s="46"/>
    </row>
    <row r="242" spans="4:20" x14ac:dyDescent="0.25">
      <c r="D242" s="626"/>
      <c r="E242" s="46">
        <v>59.75</v>
      </c>
      <c r="F242" s="51">
        <v>65.400000000000006</v>
      </c>
      <c r="G242" s="51">
        <v>63.6</v>
      </c>
      <c r="H242" s="46"/>
      <c r="P242" s="626"/>
      <c r="Q242" s="51"/>
      <c r="R242" s="51"/>
      <c r="S242" s="51"/>
      <c r="T242" s="46"/>
    </row>
    <row r="243" spans="4:20" x14ac:dyDescent="0.25">
      <c r="D243" s="626"/>
      <c r="E243" s="46"/>
      <c r="F243" s="51">
        <v>65.400000000000006</v>
      </c>
      <c r="G243" s="51">
        <v>63.6</v>
      </c>
      <c r="H243" s="46"/>
      <c r="P243" s="626"/>
      <c r="Q243" s="51"/>
      <c r="R243" s="51"/>
      <c r="S243" s="51"/>
      <c r="T243" s="46"/>
    </row>
    <row r="244" spans="4:20" x14ac:dyDescent="0.25">
      <c r="D244" s="626"/>
      <c r="E244" s="46">
        <v>59.52</v>
      </c>
      <c r="F244" s="51">
        <v>65.400000000000006</v>
      </c>
      <c r="G244" s="51">
        <v>63.6</v>
      </c>
      <c r="H244" s="46"/>
      <c r="P244" s="626"/>
      <c r="Q244" s="51"/>
      <c r="R244" s="51"/>
      <c r="S244" s="51"/>
      <c r="T244" s="46"/>
    </row>
    <row r="245" spans="4:20" x14ac:dyDescent="0.25">
      <c r="D245" s="626"/>
      <c r="E245" s="46">
        <v>59.08</v>
      </c>
      <c r="F245" s="51">
        <v>65.400000000000006</v>
      </c>
      <c r="G245" s="51">
        <v>63.6</v>
      </c>
      <c r="H245" s="46"/>
      <c r="P245" s="626"/>
      <c r="Q245" s="51"/>
      <c r="R245" s="51"/>
      <c r="S245" s="51"/>
      <c r="T245" s="46"/>
    </row>
    <row r="246" spans="4:20" x14ac:dyDescent="0.25">
      <c r="D246" s="626"/>
      <c r="E246" s="46">
        <v>58.29</v>
      </c>
      <c r="F246" s="51">
        <v>65.400000000000006</v>
      </c>
      <c r="G246" s="51">
        <v>63.6</v>
      </c>
      <c r="H246" s="46"/>
      <c r="P246" s="626"/>
      <c r="Q246" s="51"/>
      <c r="R246" s="51"/>
      <c r="S246" s="51"/>
      <c r="T246" s="46"/>
    </row>
    <row r="247" spans="4:20" x14ac:dyDescent="0.25">
      <c r="D247" s="626"/>
      <c r="E247" s="46">
        <v>58.3</v>
      </c>
      <c r="F247" s="51">
        <v>65.400000000000006</v>
      </c>
      <c r="G247" s="51">
        <v>63.6</v>
      </c>
      <c r="H247" s="46"/>
      <c r="P247" s="626"/>
      <c r="Q247" s="51"/>
      <c r="R247" s="51"/>
      <c r="S247" s="51"/>
      <c r="T247" s="46"/>
    </row>
    <row r="248" spans="4:20" x14ac:dyDescent="0.25">
      <c r="D248" s="626"/>
      <c r="E248" s="46">
        <v>58.34</v>
      </c>
      <c r="F248" s="51">
        <v>65.400000000000006</v>
      </c>
      <c r="G248" s="51">
        <v>63.6</v>
      </c>
      <c r="H248" s="46"/>
      <c r="P248" s="626"/>
      <c r="Q248" s="51"/>
      <c r="R248" s="51"/>
      <c r="S248" s="51"/>
      <c r="T248" s="46"/>
    </row>
    <row r="249" spans="4:20" x14ac:dyDescent="0.25">
      <c r="D249" s="626"/>
      <c r="E249" s="46">
        <v>58.66</v>
      </c>
      <c r="F249" s="51">
        <v>65.400000000000006</v>
      </c>
      <c r="G249" s="51">
        <v>63.6</v>
      </c>
      <c r="H249" s="46"/>
      <c r="P249" s="626"/>
      <c r="Q249" s="51"/>
      <c r="R249" s="51"/>
      <c r="S249" s="51"/>
      <c r="T249" s="46"/>
    </row>
    <row r="250" spans="4:20" x14ac:dyDescent="0.25">
      <c r="D250" s="626"/>
      <c r="E250" s="46">
        <v>59.3</v>
      </c>
      <c r="F250" s="51">
        <v>65.400000000000006</v>
      </c>
      <c r="G250" s="51">
        <v>63.6</v>
      </c>
      <c r="H250" s="46"/>
      <c r="P250" s="626"/>
      <c r="Q250" s="51"/>
      <c r="R250" s="51"/>
      <c r="S250" s="51"/>
      <c r="T250" s="46"/>
    </row>
    <row r="251" spans="4:20" x14ac:dyDescent="0.25">
      <c r="D251" s="626"/>
      <c r="E251" s="46">
        <v>62.44</v>
      </c>
      <c r="F251" s="51">
        <v>65.400000000000006</v>
      </c>
      <c r="G251" s="51">
        <v>63.6</v>
      </c>
      <c r="H251" s="46"/>
      <c r="P251" s="626"/>
      <c r="Q251" s="51"/>
      <c r="R251" s="51"/>
      <c r="S251" s="51"/>
      <c r="T251" s="46"/>
    </row>
    <row r="252" spans="4:20" x14ac:dyDescent="0.25">
      <c r="D252" s="626"/>
      <c r="E252" s="46">
        <v>62.27</v>
      </c>
      <c r="F252" s="51">
        <v>65.400000000000006</v>
      </c>
      <c r="G252" s="51">
        <v>63.6</v>
      </c>
      <c r="H252" s="46"/>
      <c r="P252" s="626"/>
      <c r="Q252" s="51"/>
      <c r="R252" s="51"/>
      <c r="S252" s="51"/>
      <c r="T252" s="46"/>
    </row>
    <row r="253" spans="4:20" x14ac:dyDescent="0.25">
      <c r="D253" s="626"/>
      <c r="E253" s="46">
        <v>62.13</v>
      </c>
      <c r="F253" s="51">
        <v>65.400000000000006</v>
      </c>
      <c r="G253" s="51">
        <v>63.6</v>
      </c>
      <c r="H253" s="46"/>
      <c r="P253" s="626"/>
      <c r="Q253" s="51"/>
      <c r="R253" s="51"/>
      <c r="S253" s="51"/>
      <c r="T253" s="46"/>
    </row>
    <row r="254" spans="4:20" x14ac:dyDescent="0.25">
      <c r="D254" s="626"/>
      <c r="E254" s="46">
        <v>60.97</v>
      </c>
      <c r="F254" s="51">
        <v>65.400000000000006</v>
      </c>
      <c r="G254" s="51">
        <v>63.6</v>
      </c>
      <c r="H254" s="46"/>
      <c r="P254" s="626"/>
      <c r="Q254" s="51"/>
      <c r="R254" s="51"/>
      <c r="S254" s="51"/>
      <c r="T254" s="46"/>
    </row>
    <row r="255" spans="4:20" x14ac:dyDescent="0.25">
      <c r="D255" s="626"/>
      <c r="E255" s="46">
        <v>61.26</v>
      </c>
      <c r="F255" s="51">
        <v>65.400000000000006</v>
      </c>
      <c r="G255" s="51">
        <v>63.6</v>
      </c>
      <c r="H255" s="46"/>
      <c r="P255" s="626"/>
      <c r="Q255" s="51"/>
      <c r="R255" s="51"/>
      <c r="S255" s="51"/>
      <c r="T255" s="46"/>
    </row>
    <row r="256" spans="4:20" x14ac:dyDescent="0.25">
      <c r="D256" s="626"/>
      <c r="E256" s="46">
        <v>61.36</v>
      </c>
      <c r="F256" s="51">
        <v>65.400000000000006</v>
      </c>
      <c r="G256" s="51">
        <v>63.6</v>
      </c>
      <c r="H256" s="46"/>
      <c r="P256" s="626"/>
      <c r="Q256" s="51"/>
      <c r="R256" s="51"/>
      <c r="S256" s="51"/>
      <c r="T256" s="46"/>
    </row>
    <row r="257" spans="4:19" x14ac:dyDescent="0.25">
      <c r="D257" s="626"/>
      <c r="E257" s="46">
        <v>61.75</v>
      </c>
      <c r="F257" s="51">
        <v>65.400000000000006</v>
      </c>
      <c r="G257" s="51">
        <v>63.6</v>
      </c>
      <c r="H257" s="46"/>
      <c r="P257" s="54"/>
      <c r="Q257" s="54"/>
      <c r="R257" s="54"/>
      <c r="S257" s="54"/>
    </row>
    <row r="258" spans="4:19" x14ac:dyDescent="0.25">
      <c r="D258" s="626" t="s">
        <v>36</v>
      </c>
      <c r="E258" s="46">
        <v>61.79</v>
      </c>
      <c r="F258" s="51">
        <v>65.400000000000006</v>
      </c>
      <c r="G258" s="51">
        <v>63.6</v>
      </c>
      <c r="H258" s="46"/>
      <c r="P258" s="54"/>
      <c r="Q258" s="54"/>
      <c r="R258" s="54"/>
      <c r="S258" s="54"/>
    </row>
    <row r="259" spans="4:19" x14ac:dyDescent="0.25">
      <c r="D259" s="626"/>
      <c r="E259" s="46">
        <v>61.38</v>
      </c>
      <c r="F259" s="51">
        <v>65.400000000000006</v>
      </c>
      <c r="G259" s="51">
        <v>63.6</v>
      </c>
      <c r="H259" s="46"/>
      <c r="P259" s="54"/>
      <c r="Q259" s="54"/>
      <c r="R259" s="54"/>
      <c r="S259" s="54"/>
    </row>
    <row r="260" spans="4:19" x14ac:dyDescent="0.25">
      <c r="D260" s="626"/>
      <c r="E260" s="46">
        <v>60.4</v>
      </c>
      <c r="F260" s="51">
        <v>65.400000000000006</v>
      </c>
      <c r="G260" s="51">
        <v>63.6</v>
      </c>
      <c r="H260" s="46"/>
      <c r="P260" s="54"/>
      <c r="Q260" s="54"/>
      <c r="R260" s="54"/>
      <c r="S260" s="54"/>
    </row>
    <row r="261" spans="4:19" x14ac:dyDescent="0.25">
      <c r="D261" s="626"/>
      <c r="E261" s="46">
        <v>60.24</v>
      </c>
      <c r="F261" s="51">
        <v>65.400000000000006</v>
      </c>
      <c r="G261" s="51">
        <v>63.6</v>
      </c>
      <c r="H261" s="46"/>
      <c r="P261" s="54"/>
      <c r="Q261" s="54"/>
      <c r="R261" s="54"/>
      <c r="S261" s="54"/>
    </row>
    <row r="262" spans="4:19" x14ac:dyDescent="0.25">
      <c r="D262" s="626"/>
      <c r="E262" s="46">
        <v>60.54</v>
      </c>
      <c r="F262" s="51">
        <v>65.400000000000006</v>
      </c>
      <c r="G262" s="51">
        <v>63.6</v>
      </c>
      <c r="H262" s="46"/>
      <c r="P262" s="54"/>
      <c r="Q262" s="54"/>
      <c r="R262" s="54"/>
      <c r="S262" s="54"/>
    </row>
    <row r="263" spans="4:19" x14ac:dyDescent="0.25">
      <c r="D263" s="626"/>
      <c r="E263" s="46">
        <v>60.94</v>
      </c>
      <c r="F263" s="51">
        <v>65.400000000000006</v>
      </c>
      <c r="G263" s="51">
        <v>63.6</v>
      </c>
      <c r="H263" s="46"/>
      <c r="P263" s="54"/>
      <c r="Q263" s="54"/>
      <c r="R263" s="54"/>
      <c r="S263" s="54"/>
    </row>
    <row r="264" spans="4:19" x14ac:dyDescent="0.25">
      <c r="D264" s="626"/>
      <c r="E264" s="46"/>
      <c r="F264" s="51">
        <v>65.400000000000006</v>
      </c>
      <c r="G264" s="51">
        <v>63.6</v>
      </c>
      <c r="H264" s="46"/>
    </row>
    <row r="265" spans="4:19" x14ac:dyDescent="0.25">
      <c r="D265" s="626"/>
      <c r="E265" s="46">
        <v>59.3</v>
      </c>
      <c r="F265" s="51">
        <v>65.400000000000006</v>
      </c>
      <c r="G265" s="51">
        <v>63.6</v>
      </c>
      <c r="H265" s="46"/>
    </row>
    <row r="266" spans="4:19" x14ac:dyDescent="0.25">
      <c r="D266" s="626"/>
      <c r="E266" s="46">
        <v>59.54</v>
      </c>
      <c r="F266" s="51">
        <v>65.400000000000006</v>
      </c>
      <c r="G266" s="51">
        <v>63.6</v>
      </c>
      <c r="H266" s="46"/>
    </row>
    <row r="267" spans="4:19" x14ac:dyDescent="0.25">
      <c r="D267" s="626"/>
      <c r="E267" s="46">
        <v>60.87</v>
      </c>
      <c r="F267" s="51">
        <v>65.400000000000006</v>
      </c>
      <c r="G267" s="51">
        <v>63.6</v>
      </c>
      <c r="H267" s="46"/>
    </row>
    <row r="268" spans="4:19" x14ac:dyDescent="0.25">
      <c r="D268" s="626"/>
      <c r="E268" s="46">
        <v>60.66</v>
      </c>
      <c r="F268" s="51">
        <v>65.400000000000006</v>
      </c>
      <c r="G268" s="51">
        <v>63.6</v>
      </c>
      <c r="H268" s="46"/>
    </row>
    <row r="269" spans="4:19" x14ac:dyDescent="0.25">
      <c r="D269" s="626"/>
      <c r="E269" s="46">
        <v>61.51</v>
      </c>
      <c r="F269" s="51">
        <v>65.400000000000006</v>
      </c>
      <c r="G269" s="51">
        <v>63.6</v>
      </c>
      <c r="H269" s="46"/>
    </row>
    <row r="270" spans="4:19" x14ac:dyDescent="0.25">
      <c r="D270" s="626"/>
      <c r="E270" s="46">
        <v>60.27</v>
      </c>
      <c r="F270" s="51">
        <v>65.400000000000006</v>
      </c>
      <c r="G270" s="51">
        <v>63.6</v>
      </c>
      <c r="H270" s="46"/>
    </row>
    <row r="271" spans="4:19" x14ac:dyDescent="0.25">
      <c r="D271" s="626"/>
      <c r="E271" s="46">
        <v>60.07</v>
      </c>
      <c r="F271" s="51">
        <v>65.400000000000006</v>
      </c>
      <c r="G271" s="51">
        <v>63.6</v>
      </c>
      <c r="H271" s="46"/>
    </row>
    <row r="272" spans="4:19" x14ac:dyDescent="0.25">
      <c r="D272" s="626"/>
      <c r="E272" s="46">
        <v>58.86</v>
      </c>
      <c r="F272" s="51">
        <v>65.400000000000006</v>
      </c>
      <c r="G272" s="51">
        <v>63.6</v>
      </c>
      <c r="H272" s="46"/>
    </row>
    <row r="273" spans="4:8" x14ac:dyDescent="0.25">
      <c r="D273" s="626"/>
      <c r="E273" s="46">
        <v>59.11</v>
      </c>
      <c r="F273" s="51">
        <v>65.400000000000006</v>
      </c>
      <c r="G273" s="51">
        <v>63.6</v>
      </c>
      <c r="H273" s="46"/>
    </row>
    <row r="274" spans="4:8" x14ac:dyDescent="0.25">
      <c r="D274" s="626"/>
      <c r="E274" s="46">
        <v>58.25</v>
      </c>
      <c r="F274" s="51">
        <v>65.400000000000006</v>
      </c>
      <c r="G274" s="51">
        <v>63.6</v>
      </c>
      <c r="H274" s="46"/>
    </row>
    <row r="275" spans="4:8" x14ac:dyDescent="0.25">
      <c r="D275" s="626"/>
      <c r="E275" s="46">
        <v>58.81</v>
      </c>
      <c r="F275" s="51">
        <v>65.400000000000006</v>
      </c>
      <c r="G275" s="51">
        <v>63.6</v>
      </c>
      <c r="H275" s="46"/>
    </row>
    <row r="276" spans="4:8" x14ac:dyDescent="0.25">
      <c r="D276" s="626"/>
      <c r="E276" s="46"/>
      <c r="F276" s="51">
        <v>65.400000000000006</v>
      </c>
      <c r="G276" s="51">
        <v>63.6</v>
      </c>
      <c r="H276" s="46"/>
    </row>
    <row r="277" spans="4:8" x14ac:dyDescent="0.25">
      <c r="D277" s="626"/>
      <c r="E277" s="46">
        <v>58.58</v>
      </c>
      <c r="F277" s="51">
        <v>65.400000000000006</v>
      </c>
      <c r="G277" s="51">
        <v>63.6</v>
      </c>
      <c r="H277" s="46"/>
    </row>
    <row r="278" spans="4:8" x14ac:dyDescent="0.25">
      <c r="D278" s="626" t="s">
        <v>37</v>
      </c>
      <c r="E278" s="46">
        <v>59.47</v>
      </c>
      <c r="F278" s="51">
        <v>65.400000000000006</v>
      </c>
      <c r="G278" s="51">
        <v>63.6</v>
      </c>
      <c r="H278" s="46"/>
    </row>
    <row r="279" spans="4:8" x14ac:dyDescent="0.25">
      <c r="D279" s="626"/>
      <c r="E279" s="46">
        <v>58.81</v>
      </c>
      <c r="F279" s="51">
        <v>65.400000000000006</v>
      </c>
      <c r="G279" s="51">
        <v>63.6</v>
      </c>
      <c r="H279" s="46"/>
    </row>
    <row r="280" spans="4:8" x14ac:dyDescent="0.25">
      <c r="D280" s="626"/>
      <c r="E280" s="46">
        <v>59.09</v>
      </c>
      <c r="F280" s="51">
        <v>65.400000000000006</v>
      </c>
      <c r="G280" s="51">
        <v>63.6</v>
      </c>
      <c r="H280" s="46"/>
    </row>
    <row r="281" spans="4:8" x14ac:dyDescent="0.25">
      <c r="D281" s="626"/>
      <c r="E281" s="46">
        <v>59.82</v>
      </c>
      <c r="F281" s="51">
        <v>65.400000000000006</v>
      </c>
      <c r="G281" s="51">
        <v>63.6</v>
      </c>
      <c r="H281" s="46"/>
    </row>
    <row r="282" spans="4:8" x14ac:dyDescent="0.25">
      <c r="D282" s="626"/>
      <c r="E282" s="46">
        <v>60.23</v>
      </c>
      <c r="F282" s="51">
        <v>65.400000000000006</v>
      </c>
      <c r="G282" s="51">
        <v>63.6</v>
      </c>
      <c r="H282" s="46"/>
    </row>
    <row r="283" spans="4:8" x14ac:dyDescent="0.25">
      <c r="D283" s="626"/>
      <c r="E283" s="46">
        <v>59.04</v>
      </c>
      <c r="F283" s="51">
        <v>65.400000000000006</v>
      </c>
      <c r="G283" s="51">
        <v>63.6</v>
      </c>
      <c r="H283" s="46"/>
    </row>
    <row r="284" spans="4:8" x14ac:dyDescent="0.25">
      <c r="D284" s="626"/>
      <c r="E284" s="46">
        <v>58.4</v>
      </c>
      <c r="F284" s="51">
        <v>65.400000000000006</v>
      </c>
      <c r="G284" s="51">
        <v>63.6</v>
      </c>
      <c r="H284" s="46"/>
    </row>
    <row r="285" spans="4:8" x14ac:dyDescent="0.25">
      <c r="D285" s="626"/>
      <c r="E285" s="46">
        <v>58.67</v>
      </c>
      <c r="F285" s="51">
        <v>65.400000000000006</v>
      </c>
      <c r="G285" s="51">
        <v>63.6</v>
      </c>
      <c r="H285" s="46"/>
    </row>
    <row r="286" spans="4:8" x14ac:dyDescent="0.25">
      <c r="D286" s="626"/>
      <c r="E286" s="46">
        <v>57.76</v>
      </c>
      <c r="F286" s="51">
        <v>65.400000000000006</v>
      </c>
      <c r="G286" s="51">
        <v>63.6</v>
      </c>
      <c r="H286" s="46"/>
    </row>
    <row r="287" spans="4:8" x14ac:dyDescent="0.25">
      <c r="D287" s="626"/>
      <c r="E287" s="46">
        <v>57.61</v>
      </c>
      <c r="F287" s="51">
        <v>65.400000000000006</v>
      </c>
      <c r="G287" s="51">
        <v>63.6</v>
      </c>
      <c r="H287" s="46"/>
    </row>
    <row r="288" spans="4:8" x14ac:dyDescent="0.25">
      <c r="D288" s="626"/>
      <c r="E288" s="46">
        <v>56.97</v>
      </c>
      <c r="F288" s="51">
        <v>65.400000000000006</v>
      </c>
      <c r="G288" s="51">
        <v>63.6</v>
      </c>
      <c r="H288" s="46"/>
    </row>
    <row r="289" spans="4:8" x14ac:dyDescent="0.25">
      <c r="D289" s="626"/>
      <c r="E289" s="46">
        <v>55.44</v>
      </c>
      <c r="F289" s="51">
        <v>65.400000000000006</v>
      </c>
      <c r="G289" s="51">
        <v>63.6</v>
      </c>
      <c r="H289" s="46"/>
    </row>
    <row r="290" spans="4:8" x14ac:dyDescent="0.25">
      <c r="D290" s="626"/>
      <c r="E290" s="46">
        <v>56.07</v>
      </c>
      <c r="F290" s="51">
        <v>65.400000000000006</v>
      </c>
      <c r="G290" s="51">
        <v>63.6</v>
      </c>
      <c r="H290" s="46"/>
    </row>
    <row r="291" spans="4:8" x14ac:dyDescent="0.25">
      <c r="D291" s="626"/>
      <c r="E291" s="46">
        <v>56.22</v>
      </c>
      <c r="F291" s="51">
        <v>65.400000000000006</v>
      </c>
      <c r="G291" s="51">
        <v>63.6</v>
      </c>
      <c r="H291" s="46"/>
    </row>
    <row r="292" spans="4:8" x14ac:dyDescent="0.25">
      <c r="D292" s="626"/>
      <c r="E292" s="46">
        <v>56.8</v>
      </c>
      <c r="F292" s="51">
        <v>65.400000000000006</v>
      </c>
      <c r="G292" s="51">
        <v>63.6</v>
      </c>
      <c r="H292" s="46"/>
    </row>
    <row r="293" spans="4:8" x14ac:dyDescent="0.25">
      <c r="D293" s="626"/>
      <c r="E293" s="46">
        <v>58.18</v>
      </c>
      <c r="F293" s="51">
        <v>65.400000000000006</v>
      </c>
      <c r="G293" s="51">
        <v>63.6</v>
      </c>
      <c r="H293" s="46"/>
    </row>
    <row r="294" spans="4:8" x14ac:dyDescent="0.25">
      <c r="D294" s="626"/>
      <c r="E294" s="46">
        <v>58.55</v>
      </c>
      <c r="F294" s="51">
        <v>65.400000000000006</v>
      </c>
      <c r="G294" s="51">
        <v>63.6</v>
      </c>
      <c r="H294" s="46"/>
    </row>
    <row r="295" spans="4:8" x14ac:dyDescent="0.25">
      <c r="D295" s="626"/>
      <c r="E295" s="46">
        <v>58.72</v>
      </c>
      <c r="F295" s="51">
        <v>65.400000000000006</v>
      </c>
      <c r="G295" s="51">
        <v>63.6</v>
      </c>
      <c r="H295" s="46"/>
    </row>
    <row r="296" spans="4:8" x14ac:dyDescent="0.25">
      <c r="D296" s="626"/>
      <c r="E296" s="46">
        <v>56.6</v>
      </c>
      <c r="F296" s="51">
        <v>65.400000000000006</v>
      </c>
      <c r="G296" s="51">
        <v>63.6</v>
      </c>
      <c r="H296" s="46"/>
    </row>
    <row r="297" spans="4:8" x14ac:dyDescent="0.25">
      <c r="D297" s="626"/>
      <c r="E297" s="46">
        <v>57.89</v>
      </c>
      <c r="F297" s="51">
        <v>65.400000000000006</v>
      </c>
      <c r="G297" s="51">
        <v>63.6</v>
      </c>
      <c r="H297" s="46"/>
    </row>
    <row r="298" spans="4:8" x14ac:dyDescent="0.25">
      <c r="D298" s="626"/>
      <c r="E298" s="46">
        <v>57.79</v>
      </c>
      <c r="F298" s="51">
        <v>65.400000000000006</v>
      </c>
      <c r="G298" s="51">
        <v>63.6</v>
      </c>
      <c r="H298" s="46"/>
    </row>
    <row r="299" spans="4:8" x14ac:dyDescent="0.25">
      <c r="D299" s="626"/>
      <c r="E299" s="46">
        <v>57.26</v>
      </c>
      <c r="F299" s="51">
        <v>65.400000000000006</v>
      </c>
      <c r="G299" s="51">
        <v>63.6</v>
      </c>
      <c r="H299" s="46"/>
    </row>
    <row r="300" spans="4:8" x14ac:dyDescent="0.25">
      <c r="D300" s="50"/>
      <c r="E300" s="51"/>
      <c r="F300" s="51"/>
      <c r="G300" s="51">
        <v>63.6</v>
      </c>
      <c r="H300" s="46"/>
    </row>
    <row r="301" spans="4:8" x14ac:dyDescent="0.25">
      <c r="D301" s="46"/>
      <c r="E301" s="46"/>
      <c r="F301" s="46"/>
      <c r="G301" s="46"/>
      <c r="H301" s="46"/>
    </row>
  </sheetData>
  <mergeCells count="30">
    <mergeCell ref="D278:D299"/>
    <mergeCell ref="D169:D191"/>
    <mergeCell ref="D192:D212"/>
    <mergeCell ref="D213:D234"/>
    <mergeCell ref="D235:D257"/>
    <mergeCell ref="D258:D277"/>
    <mergeCell ref="D65:D84"/>
    <mergeCell ref="D85:D105"/>
    <mergeCell ref="D106:D126"/>
    <mergeCell ref="D127:D147"/>
    <mergeCell ref="D148:D168"/>
    <mergeCell ref="P42:P64"/>
    <mergeCell ref="B2:I2"/>
    <mergeCell ref="B3:I3"/>
    <mergeCell ref="B4:I4"/>
    <mergeCell ref="P4:P24"/>
    <mergeCell ref="P25:P41"/>
    <mergeCell ref="C7:G7"/>
    <mergeCell ref="C8:G8"/>
    <mergeCell ref="C9:G9"/>
    <mergeCell ref="D43:D64"/>
    <mergeCell ref="P193:P214"/>
    <mergeCell ref="P215:P236"/>
    <mergeCell ref="P237:P256"/>
    <mergeCell ref="P65:P83"/>
    <mergeCell ref="P84:P105"/>
    <mergeCell ref="P106:P127"/>
    <mergeCell ref="P128:P148"/>
    <mergeCell ref="P149:P171"/>
    <mergeCell ref="P172:P19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DE9D9-5843-4A6F-A533-26F11CCD939B}">
  <dimension ref="A1:Q99"/>
  <sheetViews>
    <sheetView showGridLines="0" zoomScale="70" zoomScaleNormal="70" workbookViewId="0">
      <selection activeCell="D8" sqref="D8:E8"/>
    </sheetView>
  </sheetViews>
  <sheetFormatPr baseColWidth="10" defaultRowHeight="15" x14ac:dyDescent="0.25"/>
  <cols>
    <col min="3" max="3" width="13.140625" customWidth="1"/>
    <col min="4" max="5" width="44.42578125" customWidth="1"/>
    <col min="6" max="6" width="14" customWidth="1"/>
    <col min="13" max="18" width="0.28515625" customWidth="1"/>
  </cols>
  <sheetData>
    <row r="1" spans="1:17" s="1" customFormat="1" x14ac:dyDescent="0.25"/>
    <row r="2" spans="1:17" s="1" customFormat="1" ht="23.25" customHeight="1" x14ac:dyDescent="0.25">
      <c r="A2" s="102"/>
      <c r="B2" s="590" t="s">
        <v>0</v>
      </c>
      <c r="C2" s="591"/>
      <c r="D2" s="591"/>
      <c r="E2" s="591"/>
      <c r="F2" s="591"/>
      <c r="G2" s="591"/>
      <c r="H2" s="591"/>
      <c r="I2" s="591"/>
      <c r="J2" s="103"/>
      <c r="K2" s="103"/>
      <c r="L2" s="103"/>
      <c r="M2" s="103"/>
      <c r="N2" s="104"/>
      <c r="O2" s="102"/>
      <c r="P2" s="102"/>
    </row>
    <row r="3" spans="1:17" s="1" customFormat="1" ht="18" customHeight="1" x14ac:dyDescent="0.25">
      <c r="A3" s="105"/>
      <c r="B3" s="592" t="s">
        <v>1</v>
      </c>
      <c r="C3" s="593"/>
      <c r="D3" s="593"/>
      <c r="E3" s="593"/>
      <c r="F3" s="593"/>
      <c r="G3" s="593"/>
      <c r="H3" s="593"/>
      <c r="I3" s="593"/>
      <c r="J3" s="106"/>
      <c r="K3" s="106"/>
      <c r="L3" s="106"/>
      <c r="M3" s="106"/>
      <c r="N3" s="107"/>
      <c r="O3" s="105"/>
      <c r="P3" s="105"/>
      <c r="Q3"/>
    </row>
    <row r="4" spans="1:17" s="1" customFormat="1" ht="15.75" customHeight="1" x14ac:dyDescent="0.25">
      <c r="A4" s="108"/>
      <c r="B4" s="594" t="s">
        <v>2</v>
      </c>
      <c r="C4" s="595"/>
      <c r="D4" s="595"/>
      <c r="E4" s="595"/>
      <c r="F4" s="595"/>
      <c r="G4" s="595"/>
      <c r="H4" s="595"/>
      <c r="I4" s="595"/>
      <c r="J4" s="109"/>
      <c r="K4" s="109"/>
      <c r="L4" s="109"/>
      <c r="M4" s="109"/>
      <c r="N4" s="110"/>
      <c r="O4" s="111"/>
      <c r="P4"/>
      <c r="Q4"/>
    </row>
    <row r="6" spans="1:17" s="125" customFormat="1" x14ac:dyDescent="0.25">
      <c r="P6"/>
      <c r="Q6"/>
    </row>
    <row r="7" spans="1:17" ht="18.75" x14ac:dyDescent="0.25">
      <c r="D7" s="650" t="s">
        <v>170</v>
      </c>
      <c r="E7" s="650"/>
    </row>
    <row r="8" spans="1:17" ht="18.75" x14ac:dyDescent="0.25">
      <c r="D8" s="650" t="s">
        <v>92</v>
      </c>
      <c r="E8" s="650"/>
    </row>
    <row r="9" spans="1:17" ht="18.75" x14ac:dyDescent="0.25">
      <c r="D9" s="649" t="s">
        <v>147</v>
      </c>
      <c r="E9" s="649"/>
    </row>
    <row r="17" spans="4:17" x14ac:dyDescent="0.25">
      <c r="O17" s="156"/>
      <c r="P17" s="156"/>
    </row>
    <row r="18" spans="4:17" x14ac:dyDescent="0.25">
      <c r="N18" s="155"/>
      <c r="O18" s="155"/>
      <c r="P18" s="155"/>
      <c r="Q18" s="155"/>
    </row>
    <row r="19" spans="4:17" x14ac:dyDescent="0.25">
      <c r="N19" s="155"/>
      <c r="O19" s="155"/>
      <c r="P19" s="155"/>
      <c r="Q19" s="155"/>
    </row>
    <row r="20" spans="4:17" x14ac:dyDescent="0.25">
      <c r="N20" s="155"/>
      <c r="O20" s="155"/>
      <c r="P20" s="155"/>
      <c r="Q20" s="155"/>
    </row>
    <row r="21" spans="4:17" x14ac:dyDescent="0.25">
      <c r="N21" s="155"/>
      <c r="O21" s="155"/>
      <c r="P21" s="155"/>
      <c r="Q21" s="155"/>
    </row>
    <row r="22" spans="4:17" x14ac:dyDescent="0.25">
      <c r="N22" s="155"/>
      <c r="O22" s="155"/>
      <c r="P22" s="155"/>
      <c r="Q22" s="155"/>
    </row>
    <row r="23" spans="4:17" x14ac:dyDescent="0.25">
      <c r="N23" s="155"/>
      <c r="O23" s="155"/>
      <c r="P23" s="155"/>
      <c r="Q23" s="155"/>
    </row>
    <row r="24" spans="4:17" x14ac:dyDescent="0.25">
      <c r="N24" s="155"/>
      <c r="O24" s="155"/>
      <c r="P24" s="155"/>
      <c r="Q24" s="155"/>
    </row>
    <row r="25" spans="4:17" x14ac:dyDescent="0.25">
      <c r="N25" s="155"/>
      <c r="O25" s="155"/>
      <c r="P25" s="155"/>
      <c r="Q25" s="155"/>
    </row>
    <row r="26" spans="4:17" x14ac:dyDescent="0.25">
      <c r="D26" s="53" t="s">
        <v>47</v>
      </c>
      <c r="N26" s="155"/>
      <c r="O26" s="155"/>
      <c r="P26" s="155"/>
      <c r="Q26" s="155"/>
    </row>
    <row r="27" spans="4:17" x14ac:dyDescent="0.25">
      <c r="N27" s="155"/>
      <c r="O27" s="155"/>
      <c r="P27" s="155"/>
      <c r="Q27" s="155"/>
    </row>
    <row r="28" spans="4:17" s="1" customFormat="1" x14ac:dyDescent="0.25">
      <c r="N28" s="157"/>
      <c r="O28" s="157"/>
      <c r="P28" s="157"/>
      <c r="Q28" s="157"/>
    </row>
    <row r="29" spans="4:17" s="60" customFormat="1" x14ac:dyDescent="0.25">
      <c r="N29" s="143"/>
      <c r="O29" s="143"/>
      <c r="P29" s="143"/>
      <c r="Q29" s="143"/>
    </row>
    <row r="30" spans="4:17" s="60" customFormat="1" x14ac:dyDescent="0.25"/>
    <row r="31" spans="4:17" s="60" customFormat="1" x14ac:dyDescent="0.25"/>
    <row r="32" spans="4:17" s="60" customFormat="1" x14ac:dyDescent="0.25"/>
    <row r="33" spans="1:9" s="60" customFormat="1" x14ac:dyDescent="0.25"/>
    <row r="34" spans="1:9" s="60" customFormat="1" x14ac:dyDescent="0.25">
      <c r="H34" s="60" t="s">
        <v>153</v>
      </c>
    </row>
    <row r="35" spans="1:9" s="60" customFormat="1" x14ac:dyDescent="0.25">
      <c r="F35" s="143"/>
      <c r="H35" s="60">
        <v>2025</v>
      </c>
      <c r="I35" s="60">
        <v>2026</v>
      </c>
    </row>
    <row r="36" spans="1:9" s="60" customFormat="1" x14ac:dyDescent="0.25">
      <c r="F36" s="143"/>
      <c r="H36" s="144">
        <v>3363.6</v>
      </c>
      <c r="I36" s="144">
        <v>3467.8</v>
      </c>
    </row>
    <row r="37" spans="1:9" s="60" customFormat="1" x14ac:dyDescent="0.25">
      <c r="F37" s="143"/>
    </row>
    <row r="38" spans="1:9" s="60" customFormat="1" x14ac:dyDescent="0.25">
      <c r="F38" s="143"/>
    </row>
    <row r="39" spans="1:9" s="60" customFormat="1" x14ac:dyDescent="0.25">
      <c r="A39" s="158"/>
      <c r="F39" s="143"/>
    </row>
    <row r="40" spans="1:9" s="60" customFormat="1" x14ac:dyDescent="0.25">
      <c r="F40" s="143"/>
    </row>
    <row r="41" spans="1:9" s="60" customFormat="1" x14ac:dyDescent="0.25">
      <c r="F41" s="143"/>
    </row>
    <row r="42" spans="1:9" s="60" customFormat="1" x14ac:dyDescent="0.25">
      <c r="F42" s="143"/>
    </row>
    <row r="43" spans="1:9" s="60" customFormat="1" x14ac:dyDescent="0.25">
      <c r="F43" s="143"/>
    </row>
    <row r="44" spans="1:9" s="60" customFormat="1" x14ac:dyDescent="0.25"/>
    <row r="45" spans="1:9" s="60" customFormat="1" x14ac:dyDescent="0.25"/>
    <row r="46" spans="1:9" s="60" customFormat="1" x14ac:dyDescent="0.25"/>
    <row r="47" spans="1:9" s="60" customFormat="1" x14ac:dyDescent="0.25">
      <c r="D47" s="60">
        <v>2022</v>
      </c>
      <c r="E47" s="60" t="s">
        <v>26</v>
      </c>
      <c r="F47" s="143">
        <v>1816.02</v>
      </c>
    </row>
    <row r="48" spans="1:9" s="60" customFormat="1" x14ac:dyDescent="0.25">
      <c r="E48" s="60" t="s">
        <v>27</v>
      </c>
      <c r="F48" s="143">
        <v>1856.3</v>
      </c>
    </row>
    <row r="49" spans="4:6" s="60" customFormat="1" x14ac:dyDescent="0.25">
      <c r="E49" s="60" t="s">
        <v>28</v>
      </c>
      <c r="F49" s="143">
        <v>1947.83</v>
      </c>
    </row>
    <row r="50" spans="4:6" s="60" customFormat="1" x14ac:dyDescent="0.25">
      <c r="E50" s="60" t="s">
        <v>29</v>
      </c>
      <c r="F50" s="143">
        <v>1936.86</v>
      </c>
    </row>
    <row r="51" spans="4:6" s="60" customFormat="1" x14ac:dyDescent="0.25">
      <c r="E51" s="60" t="s">
        <v>30</v>
      </c>
      <c r="F51" s="143">
        <v>1848.5</v>
      </c>
    </row>
    <row r="52" spans="4:6" s="60" customFormat="1" x14ac:dyDescent="0.25">
      <c r="E52" s="60" t="s">
        <v>31</v>
      </c>
      <c r="F52" s="143">
        <v>1836.57</v>
      </c>
    </row>
    <row r="53" spans="4:6" s="60" customFormat="1" x14ac:dyDescent="0.25">
      <c r="E53" s="60" t="s">
        <v>32</v>
      </c>
      <c r="F53" s="143">
        <v>1732.74</v>
      </c>
    </row>
    <row r="54" spans="4:6" s="60" customFormat="1" x14ac:dyDescent="0.25">
      <c r="E54" s="60" t="s">
        <v>33</v>
      </c>
      <c r="F54" s="143">
        <v>1764.56</v>
      </c>
    </row>
    <row r="55" spans="4:6" s="60" customFormat="1" x14ac:dyDescent="0.25">
      <c r="E55" s="60" t="s">
        <v>34</v>
      </c>
      <c r="F55" s="143">
        <v>1680.78</v>
      </c>
    </row>
    <row r="56" spans="4:6" s="60" customFormat="1" x14ac:dyDescent="0.25">
      <c r="E56" s="60" t="s">
        <v>35</v>
      </c>
      <c r="F56" s="143">
        <v>1664.45</v>
      </c>
    </row>
    <row r="57" spans="4:6" s="60" customFormat="1" x14ac:dyDescent="0.25">
      <c r="E57" s="60" t="s">
        <v>36</v>
      </c>
      <c r="F57" s="143">
        <v>1725.07</v>
      </c>
    </row>
    <row r="58" spans="4:6" s="60" customFormat="1" x14ac:dyDescent="0.25">
      <c r="E58" s="60" t="s">
        <v>37</v>
      </c>
      <c r="F58" s="143">
        <v>1797.55</v>
      </c>
    </row>
    <row r="59" spans="4:6" s="60" customFormat="1" x14ac:dyDescent="0.25">
      <c r="D59" s="60">
        <v>2023</v>
      </c>
      <c r="E59" s="60" t="s">
        <v>26</v>
      </c>
      <c r="F59" s="143">
        <v>1897.71</v>
      </c>
    </row>
    <row r="60" spans="4:6" s="60" customFormat="1" x14ac:dyDescent="0.25">
      <c r="E60" s="60" t="s">
        <v>27</v>
      </c>
      <c r="F60" s="143">
        <v>1854.54</v>
      </c>
    </row>
    <row r="61" spans="4:6" s="60" customFormat="1" x14ac:dyDescent="0.25">
      <c r="E61" s="60" t="s">
        <v>28</v>
      </c>
      <c r="F61" s="143">
        <v>1912.73</v>
      </c>
    </row>
    <row r="62" spans="4:6" s="60" customFormat="1" x14ac:dyDescent="0.25">
      <c r="E62" s="60" t="s">
        <v>29</v>
      </c>
      <c r="F62" s="143">
        <v>1999.77</v>
      </c>
    </row>
    <row r="63" spans="4:6" s="60" customFormat="1" x14ac:dyDescent="0.25">
      <c r="E63" s="60" t="s">
        <v>30</v>
      </c>
      <c r="F63" s="143">
        <v>1992.13</v>
      </c>
    </row>
    <row r="64" spans="4:6" s="60" customFormat="1" x14ac:dyDescent="0.25">
      <c r="E64" s="60" t="s">
        <v>31</v>
      </c>
      <c r="F64" s="143">
        <v>1942.9</v>
      </c>
    </row>
    <row r="65" spans="4:7" s="60" customFormat="1" x14ac:dyDescent="0.25">
      <c r="E65" s="60" t="s">
        <v>32</v>
      </c>
      <c r="F65" s="143">
        <v>1951.02</v>
      </c>
    </row>
    <row r="66" spans="4:7" s="60" customFormat="1" x14ac:dyDescent="0.25">
      <c r="E66" s="60" t="s">
        <v>33</v>
      </c>
      <c r="F66" s="143">
        <v>1918.7</v>
      </c>
    </row>
    <row r="67" spans="4:7" s="60" customFormat="1" x14ac:dyDescent="0.25">
      <c r="E67" s="60" t="s">
        <v>34</v>
      </c>
      <c r="F67" s="143">
        <v>1915.95</v>
      </c>
    </row>
    <row r="68" spans="4:7" s="60" customFormat="1" x14ac:dyDescent="0.25">
      <c r="E68" s="60" t="s">
        <v>35</v>
      </c>
      <c r="F68" s="143">
        <v>1916.25</v>
      </c>
    </row>
    <row r="69" spans="4:7" s="60" customFormat="1" x14ac:dyDescent="0.25">
      <c r="E69" s="60" t="s">
        <v>36</v>
      </c>
      <c r="F69" s="143">
        <v>1984.11</v>
      </c>
    </row>
    <row r="70" spans="4:7" s="60" customFormat="1" x14ac:dyDescent="0.25">
      <c r="E70" s="60" t="s">
        <v>37</v>
      </c>
      <c r="F70" s="143">
        <v>2026.18</v>
      </c>
    </row>
    <row r="71" spans="4:7" s="60" customFormat="1" x14ac:dyDescent="0.25">
      <c r="D71" s="60">
        <v>2024</v>
      </c>
      <c r="E71" s="60" t="s">
        <v>26</v>
      </c>
      <c r="F71" s="143">
        <v>2034.04</v>
      </c>
      <c r="G71" s="145">
        <f>AVERAGE(F71:F82)</f>
        <v>2387.7024999999999</v>
      </c>
    </row>
    <row r="72" spans="4:7" s="60" customFormat="1" x14ac:dyDescent="0.25">
      <c r="E72" s="60" t="s">
        <v>27</v>
      </c>
      <c r="F72" s="143">
        <v>2023.24</v>
      </c>
    </row>
    <row r="73" spans="4:7" s="60" customFormat="1" x14ac:dyDescent="0.25">
      <c r="E73" s="60" t="s">
        <v>28</v>
      </c>
      <c r="F73" s="143">
        <v>2158.0100000000002</v>
      </c>
    </row>
    <row r="74" spans="4:7" s="60" customFormat="1" x14ac:dyDescent="0.25">
      <c r="E74" s="60" t="s">
        <v>29</v>
      </c>
      <c r="F74" s="143">
        <v>2331.4499999999998</v>
      </c>
    </row>
    <row r="75" spans="4:7" s="60" customFormat="1" x14ac:dyDescent="0.25">
      <c r="E75" s="60" t="s">
        <v>30</v>
      </c>
      <c r="F75" s="143">
        <v>2351.13</v>
      </c>
    </row>
    <row r="76" spans="4:7" s="60" customFormat="1" x14ac:dyDescent="0.25">
      <c r="E76" s="60" t="s">
        <v>31</v>
      </c>
      <c r="F76" s="143">
        <v>2326.44</v>
      </c>
    </row>
    <row r="77" spans="4:7" s="60" customFormat="1" x14ac:dyDescent="0.25">
      <c r="E77" s="60" t="s">
        <v>32</v>
      </c>
      <c r="F77" s="143">
        <v>2398.1999999999998</v>
      </c>
    </row>
    <row r="78" spans="4:7" s="60" customFormat="1" x14ac:dyDescent="0.25">
      <c r="E78" s="60" t="s">
        <v>33</v>
      </c>
      <c r="F78" s="143">
        <v>2470.15</v>
      </c>
    </row>
    <row r="79" spans="4:7" s="60" customFormat="1" x14ac:dyDescent="0.25">
      <c r="E79" s="60" t="s">
        <v>34</v>
      </c>
      <c r="F79" s="143">
        <v>2570.5500000000002</v>
      </c>
    </row>
    <row r="80" spans="4:7" s="60" customFormat="1" x14ac:dyDescent="0.25">
      <c r="E80" s="60" t="s">
        <v>35</v>
      </c>
      <c r="F80" s="143">
        <v>2690.08</v>
      </c>
    </row>
    <row r="81" spans="4:7" s="60" customFormat="1" x14ac:dyDescent="0.25">
      <c r="E81" s="60" t="s">
        <v>36</v>
      </c>
      <c r="F81" s="143">
        <v>2651.13</v>
      </c>
    </row>
    <row r="82" spans="4:7" s="60" customFormat="1" x14ac:dyDescent="0.25">
      <c r="E82" s="60" t="s">
        <v>37</v>
      </c>
      <c r="F82" s="143">
        <v>2648.01</v>
      </c>
    </row>
    <row r="83" spans="4:7" s="60" customFormat="1" x14ac:dyDescent="0.25">
      <c r="D83" s="60">
        <v>2025</v>
      </c>
      <c r="E83" s="60" t="s">
        <v>26</v>
      </c>
      <c r="F83" s="146">
        <v>2709.69</v>
      </c>
      <c r="G83" s="145">
        <f>AVERAGE(F83:F94)</f>
        <v>3441.5058333333341</v>
      </c>
    </row>
    <row r="84" spans="4:7" s="60" customFormat="1" x14ac:dyDescent="0.25">
      <c r="E84" s="60" t="s">
        <v>27</v>
      </c>
      <c r="F84" s="146">
        <v>2894.73</v>
      </c>
    </row>
    <row r="85" spans="4:7" s="60" customFormat="1" x14ac:dyDescent="0.25">
      <c r="E85" s="60" t="s">
        <v>28</v>
      </c>
      <c r="F85" s="146">
        <v>2983.25</v>
      </c>
    </row>
    <row r="86" spans="4:7" s="60" customFormat="1" x14ac:dyDescent="0.25">
      <c r="E86" s="60" t="s">
        <v>29</v>
      </c>
      <c r="F86" s="146">
        <v>3217.64</v>
      </c>
    </row>
    <row r="87" spans="4:7" s="60" customFormat="1" x14ac:dyDescent="0.25">
      <c r="E87" s="60" t="s">
        <v>30</v>
      </c>
      <c r="F87" s="146">
        <v>3309.49</v>
      </c>
    </row>
    <row r="88" spans="4:7" s="60" customFormat="1" x14ac:dyDescent="0.25">
      <c r="E88" s="60" t="s">
        <v>31</v>
      </c>
      <c r="F88" s="146">
        <v>3352.66</v>
      </c>
    </row>
    <row r="89" spans="4:7" s="60" customFormat="1" x14ac:dyDescent="0.25">
      <c r="E89" s="60" t="s">
        <v>32</v>
      </c>
      <c r="F89" s="146">
        <v>3340.15</v>
      </c>
    </row>
    <row r="90" spans="4:7" s="60" customFormat="1" x14ac:dyDescent="0.25">
      <c r="E90" s="60" t="s">
        <v>33</v>
      </c>
      <c r="F90" s="146">
        <v>3368.03</v>
      </c>
    </row>
    <row r="91" spans="4:7" s="60" customFormat="1" x14ac:dyDescent="0.25">
      <c r="E91" s="60" t="s">
        <v>34</v>
      </c>
      <c r="F91" s="146">
        <v>3667.68</v>
      </c>
    </row>
    <row r="92" spans="4:7" s="60" customFormat="1" x14ac:dyDescent="0.25">
      <c r="E92" s="60" t="s">
        <v>35</v>
      </c>
      <c r="F92" s="146">
        <v>4058.33</v>
      </c>
    </row>
    <row r="93" spans="4:7" s="60" customFormat="1" x14ac:dyDescent="0.25">
      <c r="E93" s="60" t="s">
        <v>36</v>
      </c>
      <c r="F93" s="146">
        <v>4087.19</v>
      </c>
    </row>
    <row r="94" spans="4:7" s="60" customFormat="1" x14ac:dyDescent="0.25">
      <c r="E94" s="60" t="s">
        <v>37</v>
      </c>
      <c r="F94" s="146">
        <v>4309.2299999999996</v>
      </c>
    </row>
    <row r="95" spans="4:7" s="60" customFormat="1" x14ac:dyDescent="0.25"/>
    <row r="96" spans="4:7" s="60" customFormat="1" x14ac:dyDescent="0.25"/>
    <row r="97" s="1" customFormat="1" x14ac:dyDescent="0.25"/>
    <row r="98" s="1" customFormat="1" x14ac:dyDescent="0.25"/>
    <row r="99" s="1" customFormat="1" x14ac:dyDescent="0.25"/>
  </sheetData>
  <mergeCells count="6">
    <mergeCell ref="D9:E9"/>
    <mergeCell ref="B2:I2"/>
    <mergeCell ref="B3:I3"/>
    <mergeCell ref="B4:I4"/>
    <mergeCell ref="D7:E7"/>
    <mergeCell ref="D8:E8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A1C62-5D3A-4A41-B193-F044AF79DFB9}">
  <dimension ref="A1:AB75"/>
  <sheetViews>
    <sheetView showGridLines="0" zoomScale="80" zoomScaleNormal="80" workbookViewId="0">
      <selection sqref="A1:XFD6"/>
    </sheetView>
  </sheetViews>
  <sheetFormatPr baseColWidth="10" defaultRowHeight="15" x14ac:dyDescent="0.25"/>
  <sheetData>
    <row r="1" spans="1:28" s="1" customFormat="1" x14ac:dyDescent="0.25"/>
    <row r="2" spans="1:28" s="1" customFormat="1" ht="23.25" customHeight="1" x14ac:dyDescent="0.25">
      <c r="A2" s="2"/>
      <c r="B2" s="627" t="s">
        <v>0</v>
      </c>
      <c r="C2" s="628"/>
      <c r="D2" s="628"/>
      <c r="E2" s="628"/>
      <c r="F2" s="628"/>
      <c r="G2" s="628"/>
      <c r="H2" s="628"/>
      <c r="I2" s="628"/>
      <c r="J2" s="3"/>
      <c r="K2" s="3"/>
      <c r="L2" s="3"/>
      <c r="M2" s="3"/>
      <c r="N2" s="4"/>
      <c r="O2" s="5"/>
      <c r="P2" s="5"/>
      <c r="Q2" s="60"/>
      <c r="R2" s="60"/>
      <c r="S2" s="60"/>
    </row>
    <row r="3" spans="1:28" s="1" customFormat="1" ht="18" customHeight="1" x14ac:dyDescent="0.25">
      <c r="A3" s="6"/>
      <c r="B3" s="629" t="s">
        <v>1</v>
      </c>
      <c r="C3" s="630"/>
      <c r="D3" s="630"/>
      <c r="E3" s="630"/>
      <c r="F3" s="630"/>
      <c r="G3" s="630"/>
      <c r="H3" s="630"/>
      <c r="I3" s="630"/>
      <c r="J3" s="7"/>
      <c r="K3" s="7"/>
      <c r="L3" s="7"/>
      <c r="M3" s="7"/>
      <c r="N3" s="8"/>
      <c r="O3" s="6"/>
      <c r="P3" s="6"/>
      <c r="Q3"/>
      <c r="R3" s="60"/>
      <c r="S3" s="60"/>
      <c r="U3" s="64" t="s">
        <v>41</v>
      </c>
      <c r="V3" s="64" t="s">
        <v>42</v>
      </c>
      <c r="W3" s="64" t="s">
        <v>154</v>
      </c>
      <c r="X3" s="64" t="s">
        <v>155</v>
      </c>
      <c r="Y3" s="64" t="s">
        <v>156</v>
      </c>
      <c r="Z3" s="64" t="s">
        <v>157</v>
      </c>
      <c r="AA3" s="64" t="s">
        <v>48</v>
      </c>
      <c r="AB3" s="64" t="s">
        <v>49</v>
      </c>
    </row>
    <row r="4" spans="1:28" s="1" customFormat="1" ht="15.75" customHeight="1" x14ac:dyDescent="0.25">
      <c r="A4" s="9"/>
      <c r="B4" s="631" t="s">
        <v>2</v>
      </c>
      <c r="C4" s="616"/>
      <c r="D4" s="616"/>
      <c r="E4" s="616"/>
      <c r="F4" s="616"/>
      <c r="G4" s="616"/>
      <c r="H4" s="616"/>
      <c r="I4" s="616"/>
      <c r="J4" s="10"/>
      <c r="K4" s="10"/>
      <c r="L4" s="10"/>
      <c r="M4" s="10"/>
      <c r="N4" s="11"/>
      <c r="O4" s="12"/>
      <c r="P4"/>
      <c r="Q4"/>
      <c r="R4" s="60"/>
      <c r="S4" s="60"/>
      <c r="U4" s="50">
        <v>2020</v>
      </c>
      <c r="V4" s="46" t="s">
        <v>26</v>
      </c>
      <c r="W4" s="65">
        <v>102.5151015442658</v>
      </c>
      <c r="X4" s="65">
        <v>103.61032570731609</v>
      </c>
      <c r="Y4" s="65">
        <v>103.84479393326944</v>
      </c>
      <c r="Z4" s="65">
        <v>100.68749721584591</v>
      </c>
      <c r="AA4" s="66">
        <v>108.7325264415225</v>
      </c>
      <c r="AB4" s="65">
        <v>87.540273704349701</v>
      </c>
    </row>
    <row r="5" spans="1:28" x14ac:dyDescent="0.25">
      <c r="R5" s="46"/>
      <c r="S5" s="46"/>
      <c r="U5" s="50"/>
      <c r="V5" s="46" t="s">
        <v>27</v>
      </c>
      <c r="W5" s="65">
        <v>99.418984683378341</v>
      </c>
      <c r="X5" s="65">
        <v>100.46310728116576</v>
      </c>
      <c r="Y5" s="65">
        <v>102.85156430923657</v>
      </c>
      <c r="Z5" s="65">
        <v>99.576400085160031</v>
      </c>
      <c r="AA5" s="66">
        <v>97.55334488164273</v>
      </c>
      <c r="AB5" s="65">
        <v>91.448643122242501</v>
      </c>
    </row>
    <row r="6" spans="1:28" s="45" customFormat="1" x14ac:dyDescent="0.25">
      <c r="P6"/>
      <c r="Q6"/>
      <c r="R6" s="61"/>
      <c r="S6" s="61"/>
      <c r="U6" s="50"/>
      <c r="V6" s="46" t="s">
        <v>28</v>
      </c>
      <c r="W6" s="65">
        <v>95.177238817172721</v>
      </c>
      <c r="X6" s="65">
        <v>99.425056572166582</v>
      </c>
      <c r="Y6" s="65">
        <v>101.52456298283946</v>
      </c>
      <c r="Z6" s="65">
        <v>98.023898152673468</v>
      </c>
      <c r="AA6" s="66">
        <v>85.424837034070194</v>
      </c>
      <c r="AB6" s="65">
        <v>73.944245269412903</v>
      </c>
    </row>
    <row r="7" spans="1:28" x14ac:dyDescent="0.25">
      <c r="U7" s="50"/>
      <c r="V7" s="46" t="s">
        <v>29</v>
      </c>
      <c r="W7" s="65">
        <v>92.526875587249066</v>
      </c>
      <c r="X7" s="65">
        <v>96.90645774765845</v>
      </c>
      <c r="Y7" s="65">
        <v>95.753672393902946</v>
      </c>
      <c r="Z7" s="65">
        <v>99.647310462103192</v>
      </c>
      <c r="AA7" s="66">
        <v>81.177562917041087</v>
      </c>
      <c r="AB7" s="65">
        <v>63.179505470140441</v>
      </c>
    </row>
    <row r="8" spans="1:28" x14ac:dyDescent="0.25">
      <c r="U8" s="50"/>
      <c r="V8" s="46" t="s">
        <v>30</v>
      </c>
      <c r="W8" s="65">
        <v>91.135360588162669</v>
      </c>
      <c r="X8" s="65">
        <v>95.415913237790804</v>
      </c>
      <c r="Y8" s="65">
        <v>94.425474409690707</v>
      </c>
      <c r="Z8" s="65">
        <v>98.018996990122133</v>
      </c>
      <c r="AA8" s="66">
        <v>77.768866824686242</v>
      </c>
      <c r="AB8" s="65">
        <v>67.84539991535118</v>
      </c>
    </row>
    <row r="9" spans="1:28" x14ac:dyDescent="0.25">
      <c r="U9" s="50"/>
      <c r="V9" s="46" t="s">
        <v>31</v>
      </c>
      <c r="W9" s="65">
        <v>93.255843352710514</v>
      </c>
      <c r="X9" s="65">
        <v>94.816410370590745</v>
      </c>
      <c r="Y9" s="65">
        <v>98.3325915325089</v>
      </c>
      <c r="Z9" s="65">
        <v>97.309622228857322</v>
      </c>
      <c r="AA9" s="66">
        <v>86.613654144216156</v>
      </c>
      <c r="AB9" s="65">
        <v>74.940606610867945</v>
      </c>
    </row>
    <row r="10" spans="1:28" x14ac:dyDescent="0.25">
      <c r="U10" s="50"/>
      <c r="V10" s="46" t="s">
        <v>32</v>
      </c>
      <c r="W10" s="65">
        <v>94.041451710554767</v>
      </c>
      <c r="X10" s="65">
        <v>92.227051045731287</v>
      </c>
      <c r="Y10" s="65">
        <v>101.78736378815815</v>
      </c>
      <c r="Z10" s="65">
        <v>97.273593427018767</v>
      </c>
      <c r="AA10" s="66">
        <v>93.200414775414998</v>
      </c>
      <c r="AB10" s="65">
        <v>76.011903581163168</v>
      </c>
    </row>
    <row r="11" spans="1:28" x14ac:dyDescent="0.25">
      <c r="U11" s="50"/>
      <c r="V11" s="46" t="s">
        <v>33</v>
      </c>
      <c r="W11" s="65">
        <v>95.915944445938479</v>
      </c>
      <c r="X11" s="65">
        <v>92.203017520089801</v>
      </c>
      <c r="Y11" s="65">
        <v>102.10044538813383</v>
      </c>
      <c r="Z11" s="65">
        <v>99.217675954557421</v>
      </c>
      <c r="AA11" s="66">
        <v>98.7018285675736</v>
      </c>
      <c r="AB11" s="65">
        <v>81.093970405677709</v>
      </c>
    </row>
    <row r="12" spans="1:28" x14ac:dyDescent="0.25">
      <c r="U12" s="50"/>
      <c r="V12" s="46" t="s">
        <v>34</v>
      </c>
      <c r="W12" s="65">
        <v>98.011497887472643</v>
      </c>
      <c r="X12" s="65">
        <v>91.474033292295033</v>
      </c>
      <c r="Y12" s="65">
        <v>102.31823969989316</v>
      </c>
      <c r="Z12" s="65">
        <v>104.32734445802772</v>
      </c>
      <c r="AA12" s="66">
        <v>104.59634357298087</v>
      </c>
      <c r="AB12" s="65">
        <v>78.960651763531359</v>
      </c>
    </row>
    <row r="13" spans="1:28" x14ac:dyDescent="0.25">
      <c r="U13" s="50"/>
      <c r="V13" s="46" t="s">
        <v>35</v>
      </c>
      <c r="W13" s="65">
        <v>101.3763809972607</v>
      </c>
      <c r="X13" s="65">
        <v>91.783443249046144</v>
      </c>
      <c r="Y13" s="65">
        <v>104.47993460818552</v>
      </c>
      <c r="Z13" s="65">
        <v>112.08834404740074</v>
      </c>
      <c r="AA13" s="66">
        <v>106.45024815209034</v>
      </c>
      <c r="AB13" s="65">
        <v>84.710404959279799</v>
      </c>
    </row>
    <row r="14" spans="1:28" x14ac:dyDescent="0.25">
      <c r="R14" s="64"/>
      <c r="S14" s="64"/>
      <c r="T14" s="64"/>
      <c r="U14" s="50"/>
      <c r="V14" s="46" t="s">
        <v>36</v>
      </c>
      <c r="W14" s="65">
        <v>105.58600130353233</v>
      </c>
      <c r="X14" s="65">
        <v>93.31812057540094</v>
      </c>
      <c r="Y14" s="65">
        <v>105.3818860824795</v>
      </c>
      <c r="Z14" s="65">
        <v>114.843513602787</v>
      </c>
      <c r="AA14" s="66">
        <v>121.90345019300375</v>
      </c>
      <c r="AB14" s="65">
        <v>87.528177843908551</v>
      </c>
    </row>
    <row r="15" spans="1:28" x14ac:dyDescent="0.25">
      <c r="R15" s="50"/>
      <c r="S15" s="46"/>
      <c r="T15" s="65"/>
      <c r="U15" s="50"/>
      <c r="V15" s="46" t="s">
        <v>37</v>
      </c>
      <c r="W15" s="65">
        <v>108.59683960847201</v>
      </c>
      <c r="X15" s="65">
        <v>94.845116190242663</v>
      </c>
      <c r="Y15" s="65">
        <v>109.18568486388526</v>
      </c>
      <c r="Z15" s="65">
        <v>116.38655041674583</v>
      </c>
      <c r="AA15" s="66">
        <v>131.19935065302769</v>
      </c>
      <c r="AB15" s="65">
        <v>87.140829010711613</v>
      </c>
    </row>
    <row r="16" spans="1:28" x14ac:dyDescent="0.25">
      <c r="R16" s="50"/>
      <c r="S16" s="46"/>
      <c r="T16" s="65"/>
      <c r="U16" s="50">
        <v>2021</v>
      </c>
      <c r="V16" s="46" t="s">
        <v>26</v>
      </c>
      <c r="W16" s="65">
        <v>113.5255331944346</v>
      </c>
      <c r="X16" s="65">
        <v>95.96084762748599</v>
      </c>
      <c r="Y16" s="65">
        <v>111.24672261561082</v>
      </c>
      <c r="Z16" s="65">
        <v>125.00940824649972</v>
      </c>
      <c r="AA16" s="66">
        <v>138.87453836454819</v>
      </c>
      <c r="AB16" s="65">
        <v>94.159241057381038</v>
      </c>
    </row>
    <row r="17" spans="18:28" x14ac:dyDescent="0.25">
      <c r="R17" s="50"/>
      <c r="S17" s="46"/>
      <c r="T17" s="65"/>
      <c r="U17" s="50"/>
      <c r="V17" s="46" t="s">
        <v>27</v>
      </c>
      <c r="W17" s="65">
        <v>116.57051072273163</v>
      </c>
      <c r="X17" s="65">
        <v>97.768189382291382</v>
      </c>
      <c r="Y17" s="65">
        <v>113.0742158195313</v>
      </c>
      <c r="Z17" s="65">
        <v>126.14719060912293</v>
      </c>
      <c r="AA17" s="66">
        <v>147.46248160649731</v>
      </c>
      <c r="AB17" s="65">
        <v>100.17454058467479</v>
      </c>
    </row>
    <row r="18" spans="18:28" x14ac:dyDescent="0.25">
      <c r="R18" s="50"/>
      <c r="S18" s="46"/>
      <c r="T18" s="65"/>
      <c r="U18" s="50"/>
      <c r="V18" s="46" t="s">
        <v>28</v>
      </c>
      <c r="W18" s="65">
        <v>119.22932965492514</v>
      </c>
      <c r="X18" s="65">
        <v>100.76273942479263</v>
      </c>
      <c r="Y18" s="65">
        <v>117.45980326747933</v>
      </c>
      <c r="Z18" s="65">
        <v>123.90839540888472</v>
      </c>
      <c r="AA18" s="66">
        <v>159.30201084630667</v>
      </c>
      <c r="AB18" s="65">
        <v>96.197436348097199</v>
      </c>
    </row>
    <row r="19" spans="18:28" x14ac:dyDescent="0.25">
      <c r="R19" s="50"/>
      <c r="S19" s="46"/>
      <c r="T19" s="65"/>
      <c r="U19" s="50"/>
      <c r="V19" s="46" t="s">
        <v>29</v>
      </c>
      <c r="W19" s="65">
        <v>122.06626942216495</v>
      </c>
      <c r="X19" s="65">
        <v>104.34529890067319</v>
      </c>
      <c r="Y19" s="65">
        <v>119.10505698342429</v>
      </c>
      <c r="Z19" s="65">
        <v>126.20076893525055</v>
      </c>
      <c r="AA19" s="66">
        <v>162.19133083797868</v>
      </c>
      <c r="AB19" s="65">
        <v>99.986820331936883</v>
      </c>
    </row>
    <row r="20" spans="18:28" x14ac:dyDescent="0.25">
      <c r="R20" s="50"/>
      <c r="S20" s="46"/>
      <c r="T20" s="65"/>
      <c r="U20" s="50"/>
      <c r="V20" s="46" t="s">
        <v>30</v>
      </c>
      <c r="W20" s="65">
        <v>128.12555865773592</v>
      </c>
      <c r="X20" s="65">
        <v>107.38440770114929</v>
      </c>
      <c r="Y20" s="65">
        <v>121.13134838555018</v>
      </c>
      <c r="Z20" s="65">
        <v>133.69538705765586</v>
      </c>
      <c r="AA20" s="65">
        <v>174.87592061093773</v>
      </c>
      <c r="AB20" s="65">
        <v>106.79941521838667</v>
      </c>
    </row>
    <row r="21" spans="18:28" x14ac:dyDescent="0.25">
      <c r="R21" s="50"/>
      <c r="S21" s="46"/>
      <c r="T21" s="65"/>
      <c r="U21" s="50"/>
      <c r="V21" s="46" t="s">
        <v>31</v>
      </c>
      <c r="W21" s="65">
        <v>125.27763455670987</v>
      </c>
      <c r="X21" s="65">
        <v>110.68657160811618</v>
      </c>
      <c r="Y21" s="65">
        <v>119.91353934157493</v>
      </c>
      <c r="Z21" s="65">
        <v>130.3146289360493</v>
      </c>
      <c r="AA21" s="65">
        <v>157.68052781228315</v>
      </c>
      <c r="AB21" s="65">
        <v>107.7319216686756</v>
      </c>
    </row>
    <row r="22" spans="18:28" x14ac:dyDescent="0.25">
      <c r="R22" s="50"/>
      <c r="S22" s="46"/>
      <c r="T22" s="65"/>
      <c r="U22" s="50"/>
      <c r="V22" s="46" t="s">
        <v>32</v>
      </c>
      <c r="W22" s="65">
        <v>124.56485837282088</v>
      </c>
      <c r="X22" s="65">
        <v>114.11329835824172</v>
      </c>
      <c r="Y22" s="65">
        <v>116.7295796628861</v>
      </c>
      <c r="Z22" s="65">
        <v>126.25709990923303</v>
      </c>
      <c r="AA22" s="65">
        <v>155.49552753795894</v>
      </c>
      <c r="AB22" s="65">
        <v>109.55192671644922</v>
      </c>
    </row>
    <row r="23" spans="18:28" x14ac:dyDescent="0.25">
      <c r="R23" s="50"/>
      <c r="S23" s="46"/>
      <c r="T23" s="65"/>
      <c r="U23" s="50"/>
      <c r="V23" s="46" t="s">
        <v>33</v>
      </c>
      <c r="W23" s="65">
        <v>127.95813590564271</v>
      </c>
      <c r="X23" s="65">
        <v>113.43289955758823</v>
      </c>
      <c r="Y23" s="65">
        <v>116.16133052336659</v>
      </c>
      <c r="Z23" s="65">
        <v>130.38825849807975</v>
      </c>
      <c r="AA23" s="65">
        <v>165.86229711701404</v>
      </c>
      <c r="AB23" s="65">
        <v>120.54228177309744</v>
      </c>
    </row>
    <row r="24" spans="18:28" x14ac:dyDescent="0.25">
      <c r="R24" s="50"/>
      <c r="S24" s="46"/>
      <c r="T24" s="65"/>
      <c r="U24" s="50"/>
      <c r="V24" s="46" t="s">
        <v>34</v>
      </c>
      <c r="W24" s="65">
        <v>129.1891922766022</v>
      </c>
      <c r="X24" s="65">
        <v>112.68191288141296</v>
      </c>
      <c r="Y24" s="65">
        <v>118.13109140698228</v>
      </c>
      <c r="Z24" s="65">
        <v>132.83696980281618</v>
      </c>
      <c r="AA24" s="65">
        <v>168.57086393365063</v>
      </c>
      <c r="AB24" s="65">
        <v>121.18926965715919</v>
      </c>
    </row>
    <row r="25" spans="18:28" x14ac:dyDescent="0.25">
      <c r="R25" s="50"/>
      <c r="S25" s="46"/>
      <c r="T25" s="65"/>
      <c r="U25" s="50"/>
      <c r="V25" s="46" t="s">
        <v>35</v>
      </c>
      <c r="W25" s="65">
        <v>133.22436853297222</v>
      </c>
      <c r="X25" s="65">
        <v>111.96925480836586</v>
      </c>
      <c r="Y25" s="65">
        <v>121.45971051754725</v>
      </c>
      <c r="Z25" s="65">
        <v>137.14277957827665</v>
      </c>
      <c r="AA25" s="65">
        <v>184.83747137824517</v>
      </c>
      <c r="AB25" s="65">
        <v>119.06532765101376</v>
      </c>
    </row>
    <row r="26" spans="18:28" x14ac:dyDescent="0.25">
      <c r="R26" s="50"/>
      <c r="S26" s="46"/>
      <c r="T26" s="65"/>
      <c r="U26" s="50"/>
      <c r="V26" s="46" t="s">
        <v>36</v>
      </c>
      <c r="W26" s="65">
        <v>135.31485290573889</v>
      </c>
      <c r="X26" s="65">
        <v>112.50964469359232</v>
      </c>
      <c r="Y26" s="65">
        <v>125.98568897987232</v>
      </c>
      <c r="Z26" s="65">
        <v>141.44474926905627</v>
      </c>
      <c r="AA26" s="65">
        <v>184.55517876687819</v>
      </c>
      <c r="AB26" s="65">
        <v>120.18503194146339</v>
      </c>
    </row>
    <row r="27" spans="18:28" x14ac:dyDescent="0.25">
      <c r="R27" s="50"/>
      <c r="S27" s="46"/>
      <c r="T27" s="65"/>
      <c r="U27" s="50"/>
      <c r="V27" s="46" t="s">
        <v>37</v>
      </c>
      <c r="W27" s="65">
        <v>133.69110309418375</v>
      </c>
      <c r="X27" s="65">
        <v>111.02985848433802</v>
      </c>
      <c r="Y27" s="65">
        <v>128.96293678548136</v>
      </c>
      <c r="Z27" s="65">
        <v>140.49498067328705</v>
      </c>
      <c r="AA27" s="65">
        <v>178.50544196563672</v>
      </c>
      <c r="AB27" s="65">
        <v>116.43250221390551</v>
      </c>
    </row>
    <row r="28" spans="18:28" x14ac:dyDescent="0.25">
      <c r="R28" s="50"/>
      <c r="S28" s="46"/>
      <c r="T28" s="65"/>
      <c r="U28" s="50">
        <v>2022</v>
      </c>
      <c r="V28" s="46" t="s">
        <v>26</v>
      </c>
      <c r="W28" s="65">
        <v>135.59415474947579</v>
      </c>
      <c r="X28" s="65">
        <v>112.14742555131124</v>
      </c>
      <c r="Y28" s="65">
        <v>132.63261060211784</v>
      </c>
      <c r="Z28" s="65">
        <v>140.64762893177229</v>
      </c>
      <c r="AA28" s="65">
        <v>185.93144191456406</v>
      </c>
      <c r="AB28" s="65">
        <v>112.66751495566068</v>
      </c>
    </row>
    <row r="29" spans="18:28" x14ac:dyDescent="0.25">
      <c r="R29" s="50"/>
      <c r="S29" s="46"/>
      <c r="T29" s="65"/>
      <c r="U29" s="50"/>
      <c r="V29" s="46" t="s">
        <v>27</v>
      </c>
      <c r="W29" s="65">
        <v>141.23646308174617</v>
      </c>
      <c r="X29" s="65">
        <v>113.87343719202681</v>
      </c>
      <c r="Y29" s="65">
        <v>141.52957659081716</v>
      </c>
      <c r="Z29" s="65">
        <v>145.27828440142767</v>
      </c>
      <c r="AA29" s="65">
        <v>201.71767545192617</v>
      </c>
      <c r="AB29" s="65">
        <v>110.53112881402261</v>
      </c>
    </row>
    <row r="30" spans="18:28" x14ac:dyDescent="0.25">
      <c r="R30" s="50"/>
      <c r="S30" s="46"/>
      <c r="T30" s="65"/>
      <c r="U30" s="50"/>
      <c r="V30" s="46" t="s">
        <v>28</v>
      </c>
      <c r="W30" s="65">
        <v>159.71319044345819</v>
      </c>
      <c r="X30" s="65">
        <v>119.322155283002</v>
      </c>
      <c r="Y30" s="65">
        <v>145.83118903175716</v>
      </c>
      <c r="Z30" s="65">
        <v>170.1313122041563</v>
      </c>
      <c r="AA30" s="65">
        <v>251.83127168981505</v>
      </c>
      <c r="AB30" s="65">
        <v>117.91396993406418</v>
      </c>
    </row>
    <row r="31" spans="18:28" x14ac:dyDescent="0.25">
      <c r="R31" s="50"/>
      <c r="S31" s="46"/>
      <c r="T31" s="65"/>
      <c r="U31" s="50"/>
      <c r="V31" s="46" t="s">
        <v>29</v>
      </c>
      <c r="W31" s="65">
        <v>158.43457570107813</v>
      </c>
      <c r="X31" s="65">
        <v>121.90191502509094</v>
      </c>
      <c r="Y31" s="65">
        <v>146.68927944362707</v>
      </c>
      <c r="Z31" s="65">
        <v>169.67508597724841</v>
      </c>
      <c r="AA31" s="65">
        <v>237.53173615946218</v>
      </c>
      <c r="AB31" s="65">
        <v>121.543706497993</v>
      </c>
    </row>
    <row r="32" spans="18:28" x14ac:dyDescent="0.25">
      <c r="R32" s="50"/>
      <c r="S32" s="46"/>
      <c r="T32" s="65"/>
      <c r="U32" s="50"/>
      <c r="V32" s="46" t="s">
        <v>30</v>
      </c>
      <c r="W32" s="65">
        <v>158.05282975550662</v>
      </c>
      <c r="X32" s="65">
        <v>122.8732841909855</v>
      </c>
      <c r="Y32" s="65">
        <v>144.17798818600474</v>
      </c>
      <c r="Z32" s="65">
        <v>173.52074886092331</v>
      </c>
      <c r="AA32" s="65">
        <v>229.24090548152569</v>
      </c>
      <c r="AB32" s="65">
        <v>120.38756727908276</v>
      </c>
    </row>
    <row r="33" spans="1:28" x14ac:dyDescent="0.25">
      <c r="R33" s="50"/>
      <c r="S33" s="46"/>
      <c r="T33" s="65"/>
      <c r="U33" s="50"/>
      <c r="V33" s="46" t="s">
        <v>31</v>
      </c>
      <c r="W33" s="65">
        <v>154.70821372674277</v>
      </c>
      <c r="X33" s="65">
        <v>125.92293140002921</v>
      </c>
      <c r="Y33" s="65">
        <v>150.18180663787297</v>
      </c>
      <c r="Z33" s="65">
        <v>166.33655649308153</v>
      </c>
      <c r="AA33" s="65">
        <v>211.79518246436641</v>
      </c>
      <c r="AB33" s="65">
        <v>117.2848384263868</v>
      </c>
    </row>
    <row r="34" spans="1:28" x14ac:dyDescent="0.25">
      <c r="R34" s="50"/>
      <c r="S34" s="46"/>
      <c r="T34" s="65"/>
      <c r="U34" s="50"/>
      <c r="V34" s="46" t="s">
        <v>32</v>
      </c>
      <c r="W34" s="65">
        <v>140.57241210248861</v>
      </c>
      <c r="X34" s="65">
        <v>124.05344618623685</v>
      </c>
      <c r="Y34" s="65">
        <v>146.465425519288</v>
      </c>
      <c r="Z34" s="65">
        <v>147.25665377330955</v>
      </c>
      <c r="AA34" s="65">
        <v>168.82042441226025</v>
      </c>
      <c r="AB34" s="65">
        <v>112.84138457750583</v>
      </c>
    </row>
    <row r="35" spans="1:28" x14ac:dyDescent="0.25">
      <c r="R35" s="50"/>
      <c r="S35" s="46"/>
      <c r="T35" s="65"/>
      <c r="U35" s="50"/>
      <c r="V35" s="46" t="s">
        <v>33</v>
      </c>
      <c r="W35" s="65">
        <v>137.57955105100112</v>
      </c>
      <c r="X35" s="65">
        <v>121.09402125915713</v>
      </c>
      <c r="Y35" s="65">
        <v>143.35160863134098</v>
      </c>
      <c r="Z35" s="65">
        <v>145.57553656155289</v>
      </c>
      <c r="AA35" s="65">
        <v>163.32354213869706</v>
      </c>
      <c r="AB35" s="65">
        <v>110.47422078709369</v>
      </c>
    </row>
    <row r="36" spans="1:28" x14ac:dyDescent="0.25">
      <c r="A36" s="48" t="s">
        <v>50</v>
      </c>
      <c r="R36" s="50"/>
      <c r="S36" s="46"/>
      <c r="T36" s="65"/>
      <c r="U36" s="50"/>
      <c r="V36" s="46" t="s">
        <v>34</v>
      </c>
      <c r="W36" s="65">
        <v>136.04175202121962</v>
      </c>
      <c r="X36" s="65">
        <v>120.27593667753011</v>
      </c>
      <c r="Y36" s="65">
        <v>142.69352804000474</v>
      </c>
      <c r="Z36" s="65">
        <v>147.91508373264332</v>
      </c>
      <c r="AA36" s="65">
        <v>152.57278473300983</v>
      </c>
      <c r="AB36" s="65">
        <v>109.67569831166102</v>
      </c>
    </row>
    <row r="37" spans="1:28" x14ac:dyDescent="0.25">
      <c r="R37" s="50"/>
      <c r="S37" s="46"/>
      <c r="T37" s="65"/>
      <c r="U37" s="50"/>
      <c r="V37" s="46" t="s">
        <v>35</v>
      </c>
      <c r="W37" s="65">
        <v>135.37847253330085</v>
      </c>
      <c r="X37" s="65">
        <v>116.8258543618208</v>
      </c>
      <c r="Y37" s="65">
        <v>139.25281548776354</v>
      </c>
      <c r="Z37" s="65">
        <v>152.28168164691721</v>
      </c>
      <c r="AA37" s="65">
        <v>151.28497315818765</v>
      </c>
      <c r="AB37" s="65">
        <v>108.58010537092795</v>
      </c>
    </row>
    <row r="38" spans="1:28" x14ac:dyDescent="0.25">
      <c r="R38" s="50"/>
      <c r="S38" s="46"/>
      <c r="T38" s="65"/>
      <c r="U38" s="50"/>
      <c r="V38" s="46" t="s">
        <v>36</v>
      </c>
      <c r="W38" s="65">
        <v>134.7375273257023</v>
      </c>
      <c r="X38" s="65">
        <v>114.62622167264486</v>
      </c>
      <c r="Y38" s="65">
        <v>137.38524064521459</v>
      </c>
      <c r="Z38" s="65">
        <v>150.10862275216391</v>
      </c>
      <c r="AA38" s="65">
        <v>154.70711661125137</v>
      </c>
      <c r="AB38" s="65">
        <v>114.39308388371099</v>
      </c>
    </row>
    <row r="39" spans="1:28" x14ac:dyDescent="0.25">
      <c r="R39" s="50"/>
      <c r="S39" s="46"/>
      <c r="T39" s="65"/>
      <c r="U39" s="50"/>
      <c r="V39" s="46" t="s">
        <v>37</v>
      </c>
      <c r="W39" s="65">
        <v>131.79457812874588</v>
      </c>
      <c r="X39" s="65">
        <v>112.40399127691444</v>
      </c>
      <c r="Y39" s="65">
        <v>138.16979201286853</v>
      </c>
      <c r="Z39" s="65">
        <v>147.25400622949095</v>
      </c>
      <c r="AA39" s="65">
        <v>144.60029876844681</v>
      </c>
      <c r="AB39" s="65">
        <v>117.17633735266216</v>
      </c>
    </row>
    <row r="40" spans="1:28" x14ac:dyDescent="0.25">
      <c r="R40" s="50"/>
      <c r="S40" s="46"/>
      <c r="T40" s="65"/>
      <c r="U40" s="50">
        <v>2023</v>
      </c>
      <c r="V40" s="46" t="s">
        <v>26</v>
      </c>
      <c r="W40" s="65">
        <v>130.20155075969072</v>
      </c>
      <c r="X40" s="65">
        <v>111.12676501549132</v>
      </c>
      <c r="Y40" s="65">
        <v>134.53324407350536</v>
      </c>
      <c r="Z40" s="65">
        <v>147.49215298753472</v>
      </c>
      <c r="AA40" s="65">
        <v>140.41189698409724</v>
      </c>
      <c r="AB40" s="65">
        <v>116.78734091056793</v>
      </c>
    </row>
    <row r="41" spans="1:28" x14ac:dyDescent="0.25">
      <c r="R41" s="50"/>
      <c r="S41" s="46"/>
      <c r="T41" s="65"/>
      <c r="U41" s="50"/>
      <c r="V41" s="46" t="s">
        <v>27</v>
      </c>
      <c r="W41" s="65">
        <v>129.81415291769849</v>
      </c>
      <c r="X41" s="65">
        <v>113.31233167590932</v>
      </c>
      <c r="Y41" s="65">
        <v>129.35056685757331</v>
      </c>
      <c r="Z41" s="65">
        <v>146.71582798064685</v>
      </c>
      <c r="AA41" s="65">
        <v>135.86914677360059</v>
      </c>
      <c r="AB41" s="65">
        <v>125.1702142376989</v>
      </c>
    </row>
    <row r="42" spans="1:28" x14ac:dyDescent="0.25">
      <c r="R42" s="50"/>
      <c r="S42" s="46"/>
      <c r="T42" s="65"/>
      <c r="U42" s="50"/>
      <c r="V42" s="46" t="s">
        <v>28</v>
      </c>
      <c r="W42" s="65">
        <v>127.00380138970077</v>
      </c>
      <c r="X42" s="65">
        <v>114.68937657901202</v>
      </c>
      <c r="Y42" s="65">
        <v>126.78704400612591</v>
      </c>
      <c r="Z42" s="65">
        <v>138.55434406068113</v>
      </c>
      <c r="AA42" s="65">
        <v>131.7866585516208</v>
      </c>
      <c r="AB42" s="65">
        <v>126.99503806101731</v>
      </c>
    </row>
    <row r="43" spans="1:28" x14ac:dyDescent="0.25">
      <c r="R43" s="50"/>
      <c r="S43" s="46"/>
      <c r="T43" s="65"/>
      <c r="U43" s="50"/>
      <c r="V43" s="46" t="s">
        <v>29</v>
      </c>
      <c r="W43" s="65">
        <v>127.72177293775783</v>
      </c>
      <c r="X43" s="65">
        <v>116.83531772842221</v>
      </c>
      <c r="Y43" s="65">
        <v>122.56340509266863</v>
      </c>
      <c r="Z43" s="65">
        <v>136.140683440396</v>
      </c>
      <c r="AA43" s="65">
        <v>130.03002452539272</v>
      </c>
      <c r="AB43" s="65">
        <v>149.39882971513404</v>
      </c>
    </row>
    <row r="44" spans="1:28" x14ac:dyDescent="0.25">
      <c r="R44" s="50"/>
      <c r="S44" s="46"/>
      <c r="T44" s="65"/>
      <c r="U44" s="50"/>
      <c r="V44" s="46" t="s">
        <v>30</v>
      </c>
      <c r="W44" s="65">
        <v>124.14497718909877</v>
      </c>
      <c r="X44" s="65">
        <v>118.09260388494808</v>
      </c>
      <c r="Y44" s="65">
        <v>117.77278699871846</v>
      </c>
      <c r="Z44" s="65">
        <v>129.27120755716504</v>
      </c>
      <c r="AA44" s="65">
        <v>118.68241972646851</v>
      </c>
      <c r="AB44" s="65">
        <v>157.21242984539512</v>
      </c>
    </row>
    <row r="45" spans="1:28" x14ac:dyDescent="0.25">
      <c r="R45" s="50"/>
      <c r="S45" s="46"/>
      <c r="T45" s="65"/>
      <c r="U45" s="50"/>
      <c r="V45" s="46" t="s">
        <v>31</v>
      </c>
      <c r="W45" s="65">
        <v>122.67419217201997</v>
      </c>
      <c r="X45" s="65">
        <v>118.95598443370193</v>
      </c>
      <c r="Y45" s="65">
        <v>116.72297372310872</v>
      </c>
      <c r="Z45" s="65">
        <v>126.60244652014822</v>
      </c>
      <c r="AA45" s="65">
        <v>115.78969709280045</v>
      </c>
      <c r="AB45" s="65">
        <v>152.15748537731301</v>
      </c>
    </row>
    <row r="46" spans="1:28" x14ac:dyDescent="0.25">
      <c r="R46" s="50"/>
      <c r="S46" s="46"/>
      <c r="T46" s="65"/>
      <c r="U46" s="50"/>
      <c r="V46" s="46" t="s">
        <v>32</v>
      </c>
      <c r="W46" s="65">
        <v>124.11659636833548</v>
      </c>
      <c r="X46" s="65">
        <v>118.49393370347893</v>
      </c>
      <c r="Y46" s="65">
        <v>115.91763776144913</v>
      </c>
      <c r="Z46" s="65">
        <v>125.86001580206025</v>
      </c>
      <c r="AA46" s="65">
        <v>129.80602565566767</v>
      </c>
      <c r="AB46" s="65">
        <v>146.3274949677855</v>
      </c>
    </row>
    <row r="47" spans="1:28" x14ac:dyDescent="0.25">
      <c r="R47" s="50"/>
      <c r="S47" s="46"/>
      <c r="T47" s="65"/>
      <c r="U47" s="50"/>
      <c r="V47" s="46" t="s">
        <v>33</v>
      </c>
      <c r="W47" s="65">
        <v>121.57491729268244</v>
      </c>
      <c r="X47" s="65">
        <v>115.20539499117979</v>
      </c>
      <c r="Y47" s="65">
        <v>111.19148622176988</v>
      </c>
      <c r="Z47" s="65">
        <v>124.99307173273587</v>
      </c>
      <c r="AA47" s="65">
        <v>125.82185036318569</v>
      </c>
      <c r="AB47" s="65">
        <v>148.19495977131766</v>
      </c>
    </row>
    <row r="48" spans="1:28" x14ac:dyDescent="0.25">
      <c r="R48" s="50"/>
      <c r="S48" s="46"/>
      <c r="T48" s="65"/>
      <c r="U48" s="50"/>
      <c r="V48" s="46" t="s">
        <v>34</v>
      </c>
      <c r="W48" s="65">
        <v>121.45219729665651</v>
      </c>
      <c r="X48" s="65">
        <v>114.06802458350737</v>
      </c>
      <c r="Y48" s="65">
        <v>108.90661724722767</v>
      </c>
      <c r="Z48" s="65">
        <v>126.29259069889878</v>
      </c>
      <c r="AA48" s="65">
        <v>120.86619351626094</v>
      </c>
      <c r="AB48" s="65">
        <v>162.71249661963398</v>
      </c>
    </row>
    <row r="49" spans="18:28" x14ac:dyDescent="0.25">
      <c r="R49" s="50"/>
      <c r="S49" s="46"/>
      <c r="T49" s="65"/>
      <c r="U49" s="50"/>
      <c r="V49" s="46" t="s">
        <v>35</v>
      </c>
      <c r="W49" s="65">
        <v>120.4082210991903</v>
      </c>
      <c r="X49" s="65">
        <v>112.2739828323592</v>
      </c>
      <c r="Y49" s="65">
        <v>111.66027159949738</v>
      </c>
      <c r="Z49" s="65">
        <v>124.77051165018291</v>
      </c>
      <c r="AA49" s="65">
        <v>120.00844948843765</v>
      </c>
      <c r="AB49" s="65">
        <v>159.18152340558296</v>
      </c>
    </row>
    <row r="50" spans="18:28" x14ac:dyDescent="0.25">
      <c r="R50" s="50"/>
      <c r="S50" s="46"/>
      <c r="T50" s="65"/>
      <c r="U50" s="50"/>
      <c r="V50" s="46" t="s">
        <v>36</v>
      </c>
      <c r="W50" s="65">
        <v>120.27341793441926</v>
      </c>
      <c r="X50" s="65">
        <v>111.49099236133448</v>
      </c>
      <c r="Y50" s="65">
        <v>114.23022326621788</v>
      </c>
      <c r="Z50" s="65">
        <v>121.04259956488769</v>
      </c>
      <c r="AA50" s="65">
        <v>124.12279167226745</v>
      </c>
      <c r="AB50" s="65">
        <v>161.39253417459381</v>
      </c>
    </row>
    <row r="51" spans="18:28" x14ac:dyDescent="0.25">
      <c r="R51" s="50"/>
      <c r="S51" s="46"/>
      <c r="T51" s="65"/>
      <c r="U51" s="50"/>
      <c r="V51" s="46" t="s">
        <v>37</v>
      </c>
      <c r="W51" s="65">
        <v>118.50568781107879</v>
      </c>
      <c r="X51" s="65">
        <v>110.38364125665176</v>
      </c>
      <c r="Y51" s="65">
        <v>116.09399817490214</v>
      </c>
      <c r="Z51" s="65">
        <v>122.82645376918153</v>
      </c>
      <c r="AA51" s="65">
        <v>122.4354565038505</v>
      </c>
      <c r="AB51" s="65">
        <v>134.63092411802023</v>
      </c>
    </row>
    <row r="52" spans="18:28" x14ac:dyDescent="0.25">
      <c r="R52" s="50"/>
      <c r="S52" s="46"/>
      <c r="T52" s="65"/>
      <c r="U52" s="46">
        <v>2024</v>
      </c>
      <c r="V52" s="46" t="s">
        <v>26</v>
      </c>
      <c r="W52" s="65">
        <v>117.6</v>
      </c>
      <c r="X52" s="65">
        <v>108.9</v>
      </c>
      <c r="Y52" s="65">
        <v>118.7</v>
      </c>
      <c r="Z52" s="65">
        <v>119.9</v>
      </c>
      <c r="AA52" s="65">
        <v>122.5</v>
      </c>
      <c r="AB52" s="65">
        <v>136.4</v>
      </c>
    </row>
    <row r="53" spans="18:28" x14ac:dyDescent="0.25">
      <c r="R53" s="50"/>
      <c r="S53" s="46"/>
      <c r="T53" s="65"/>
      <c r="U53" s="46"/>
      <c r="V53" s="46" t="s">
        <v>27</v>
      </c>
      <c r="W53" s="65">
        <v>117.4</v>
      </c>
      <c r="X53" s="65">
        <v>112.5</v>
      </c>
      <c r="Y53" s="65">
        <v>120.7</v>
      </c>
      <c r="Z53" s="65">
        <v>113.8</v>
      </c>
      <c r="AA53" s="65">
        <v>120.9</v>
      </c>
      <c r="AB53" s="65">
        <v>140.80000000000001</v>
      </c>
    </row>
    <row r="54" spans="18:28" x14ac:dyDescent="0.25">
      <c r="R54" s="50"/>
      <c r="S54" s="46"/>
      <c r="T54" s="65"/>
      <c r="U54" s="46"/>
      <c r="V54" s="46" t="s">
        <v>28</v>
      </c>
      <c r="W54" s="65">
        <v>118.9</v>
      </c>
      <c r="X54" s="65">
        <v>114.9</v>
      </c>
      <c r="Y54" s="65">
        <v>124</v>
      </c>
      <c r="Z54" s="65">
        <v>110.9</v>
      </c>
      <c r="AA54" s="65">
        <v>130.6</v>
      </c>
      <c r="AB54" s="65">
        <v>133.4</v>
      </c>
    </row>
    <row r="55" spans="18:28" x14ac:dyDescent="0.25">
      <c r="R55" s="50"/>
      <c r="S55" s="46"/>
      <c r="T55" s="65"/>
      <c r="U55" s="46"/>
      <c r="V55" s="46" t="s">
        <v>29</v>
      </c>
      <c r="W55" s="65">
        <v>119.2</v>
      </c>
      <c r="X55" s="65">
        <v>116.6</v>
      </c>
      <c r="Y55" s="65">
        <v>123.8</v>
      </c>
      <c r="Z55" s="65">
        <v>111.6</v>
      </c>
      <c r="AA55" s="65">
        <v>130.9</v>
      </c>
      <c r="AB55" s="65">
        <v>126.6</v>
      </c>
    </row>
    <row r="56" spans="18:28" x14ac:dyDescent="0.25">
      <c r="R56" s="50"/>
      <c r="S56" s="46"/>
      <c r="T56" s="65"/>
      <c r="U56" s="46"/>
      <c r="V56" s="46" t="s">
        <v>30</v>
      </c>
      <c r="W56" s="65">
        <v>120.5</v>
      </c>
      <c r="X56" s="65">
        <v>116.7</v>
      </c>
      <c r="Y56" s="65">
        <v>126.3</v>
      </c>
      <c r="Z56" s="65">
        <v>118.7</v>
      </c>
      <c r="AA56" s="65">
        <v>127.8</v>
      </c>
      <c r="AB56" s="65">
        <v>117.1</v>
      </c>
    </row>
    <row r="57" spans="18:28" x14ac:dyDescent="0.25">
      <c r="R57" s="50"/>
      <c r="S57" s="46"/>
      <c r="T57" s="65"/>
      <c r="U57" s="46"/>
      <c r="V57" s="46" t="s">
        <v>31</v>
      </c>
      <c r="W57" s="65">
        <v>121</v>
      </c>
      <c r="X57" s="65">
        <v>118.1</v>
      </c>
      <c r="Y57" s="65">
        <v>127.9</v>
      </c>
      <c r="Z57" s="65">
        <v>115.2</v>
      </c>
      <c r="AA57" s="65">
        <v>131.80000000000001</v>
      </c>
      <c r="AB57" s="65">
        <v>119.4</v>
      </c>
    </row>
    <row r="58" spans="18:28" x14ac:dyDescent="0.25">
      <c r="R58" s="50"/>
      <c r="S58" s="46"/>
      <c r="T58" s="65"/>
      <c r="U58" s="46"/>
      <c r="V58" s="46" t="s">
        <v>32</v>
      </c>
      <c r="W58" s="65">
        <v>120.9</v>
      </c>
      <c r="X58" s="65">
        <v>120</v>
      </c>
      <c r="Y58" s="65">
        <v>127.9</v>
      </c>
      <c r="Z58" s="65">
        <v>110.7</v>
      </c>
      <c r="AA58" s="65">
        <v>135</v>
      </c>
      <c r="AB58" s="65">
        <v>119.5</v>
      </c>
    </row>
    <row r="59" spans="18:28" x14ac:dyDescent="0.25">
      <c r="R59" s="50"/>
      <c r="S59" s="46"/>
      <c r="T59" s="65"/>
      <c r="U59" s="46"/>
      <c r="V59" s="46" t="s">
        <v>33</v>
      </c>
      <c r="W59" s="65">
        <v>121.7</v>
      </c>
      <c r="X59" s="65">
        <v>122</v>
      </c>
      <c r="Y59" s="65">
        <v>131.30000000000001</v>
      </c>
      <c r="Z59" s="65">
        <v>110.2</v>
      </c>
      <c r="AA59" s="65">
        <v>136.1</v>
      </c>
      <c r="AB59" s="65">
        <v>113.9</v>
      </c>
    </row>
    <row r="60" spans="18:28" x14ac:dyDescent="0.25">
      <c r="R60" s="50"/>
      <c r="S60" s="46"/>
      <c r="T60" s="65"/>
      <c r="U60" s="46"/>
      <c r="V60" s="46" t="s">
        <v>34</v>
      </c>
      <c r="W60" s="65">
        <v>124.6</v>
      </c>
      <c r="X60" s="65">
        <v>119.9</v>
      </c>
      <c r="Y60" s="65">
        <v>136.5</v>
      </c>
      <c r="Z60" s="65">
        <v>113.6</v>
      </c>
      <c r="AA60" s="65">
        <v>142.4</v>
      </c>
      <c r="AB60" s="65">
        <v>126.3</v>
      </c>
    </row>
    <row r="61" spans="18:28" x14ac:dyDescent="0.25">
      <c r="R61" s="50"/>
      <c r="S61" s="46"/>
      <c r="T61" s="65"/>
      <c r="U61" s="46"/>
      <c r="V61" s="46" t="s">
        <v>35</v>
      </c>
      <c r="W61" s="65">
        <v>126.9</v>
      </c>
      <c r="X61" s="65">
        <v>119.2</v>
      </c>
      <c r="Y61" s="65">
        <v>139</v>
      </c>
      <c r="Z61" s="65">
        <v>114.4</v>
      </c>
      <c r="AA61" s="65">
        <v>152.69999999999999</v>
      </c>
      <c r="AB61" s="65">
        <v>129.6</v>
      </c>
    </row>
    <row r="62" spans="18:28" x14ac:dyDescent="0.25">
      <c r="R62" s="50"/>
      <c r="S62" s="46"/>
      <c r="T62" s="65"/>
      <c r="U62" s="46"/>
      <c r="V62" s="46" t="s">
        <v>36</v>
      </c>
      <c r="W62" s="65">
        <v>127.6</v>
      </c>
      <c r="X62" s="65">
        <v>118.5</v>
      </c>
      <c r="Y62" s="65">
        <v>139.9</v>
      </c>
      <c r="Z62" s="65">
        <v>111.4</v>
      </c>
      <c r="AA62" s="65">
        <v>164.1</v>
      </c>
      <c r="AB62" s="65">
        <v>126.4</v>
      </c>
    </row>
    <row r="63" spans="18:28" x14ac:dyDescent="0.25">
      <c r="S63" s="54"/>
      <c r="T63" s="54"/>
      <c r="U63" s="46"/>
      <c r="V63" s="46" t="s">
        <v>37</v>
      </c>
      <c r="W63" s="65">
        <v>127</v>
      </c>
      <c r="X63" s="65">
        <v>119</v>
      </c>
      <c r="Y63" s="65">
        <v>138.9</v>
      </c>
      <c r="Z63" s="65">
        <v>111.3</v>
      </c>
      <c r="AA63" s="65">
        <v>163.30000000000001</v>
      </c>
      <c r="AB63" s="65">
        <v>120</v>
      </c>
    </row>
    <row r="64" spans="18:28" x14ac:dyDescent="0.25">
      <c r="S64" s="54"/>
      <c r="T64" s="54"/>
      <c r="U64" s="46">
        <v>2025</v>
      </c>
      <c r="V64" s="46" t="s">
        <v>26</v>
      </c>
      <c r="W64" s="65">
        <v>124.65278402711756</v>
      </c>
      <c r="X64" s="65">
        <v>116.66106575156931</v>
      </c>
      <c r="Y64" s="65">
        <v>143.05985066401189</v>
      </c>
      <c r="Z64" s="65">
        <v>111.84946068212814</v>
      </c>
      <c r="AA64" s="65">
        <v>153.02802943544935</v>
      </c>
      <c r="AB64" s="65">
        <v>111.20315231620673</v>
      </c>
    </row>
    <row r="65" spans="19:28" x14ac:dyDescent="0.25">
      <c r="S65" s="54"/>
      <c r="T65" s="54"/>
      <c r="U65" s="46"/>
      <c r="V65" s="46" t="s">
        <v>27</v>
      </c>
      <c r="W65" s="65">
        <v>126.59855971309371</v>
      </c>
      <c r="X65" s="65">
        <v>116.85093690638014</v>
      </c>
      <c r="Y65" s="65">
        <v>147.68701079161815</v>
      </c>
      <c r="Z65" s="65">
        <v>112.6092355926281</v>
      </c>
      <c r="AA65" s="65">
        <v>155.99100855394511</v>
      </c>
      <c r="AB65" s="65">
        <v>118.54224531410674</v>
      </c>
    </row>
    <row r="66" spans="19:28" x14ac:dyDescent="0.25">
      <c r="S66" s="54"/>
      <c r="T66" s="54"/>
      <c r="U66" s="46"/>
      <c r="V66" s="46" t="s">
        <v>28</v>
      </c>
      <c r="W66" s="65">
        <v>127.23216950187273</v>
      </c>
      <c r="X66" s="65">
        <v>118.30522571759481</v>
      </c>
      <c r="Y66" s="65">
        <v>148.73678049748386</v>
      </c>
      <c r="Z66" s="65">
        <v>109.69357747914111</v>
      </c>
      <c r="AA66" s="65">
        <v>161.75287393797618</v>
      </c>
      <c r="AB66" s="65">
        <v>116.89637779206402</v>
      </c>
    </row>
    <row r="67" spans="19:28" x14ac:dyDescent="0.25">
      <c r="S67" s="54"/>
      <c r="T67" s="54"/>
      <c r="U67" s="46"/>
      <c r="V67" s="46" t="s">
        <v>29</v>
      </c>
      <c r="W67" s="65">
        <v>128.16482570414158</v>
      </c>
      <c r="X67" s="65">
        <v>121.63390517356434</v>
      </c>
      <c r="Y67" s="65">
        <v>151.7217072111485</v>
      </c>
      <c r="Z67" s="65">
        <v>110.91072283311368</v>
      </c>
      <c r="AA67" s="65">
        <v>158.01962396365147</v>
      </c>
      <c r="AB67" s="65">
        <v>112.30798794099779</v>
      </c>
    </row>
    <row r="68" spans="19:28" x14ac:dyDescent="0.25">
      <c r="U68" s="46"/>
      <c r="V68" s="46" t="s">
        <v>30</v>
      </c>
      <c r="W68" s="65">
        <v>127.07633698308575</v>
      </c>
      <c r="X68" s="65">
        <v>122.75241237839305</v>
      </c>
      <c r="Y68" s="65">
        <v>153.62609443599138</v>
      </c>
      <c r="Z68" s="65">
        <v>108.96765824167896</v>
      </c>
      <c r="AA68" s="65">
        <v>152.23897481310635</v>
      </c>
      <c r="AB68" s="65">
        <v>109.43378110283794</v>
      </c>
    </row>
    <row r="69" spans="19:28" x14ac:dyDescent="0.25">
      <c r="U69" s="46"/>
      <c r="V69" s="46" t="s">
        <v>31</v>
      </c>
      <c r="W69" s="65">
        <v>128.08290697686769</v>
      </c>
      <c r="X69" s="65">
        <v>125.95636559267044</v>
      </c>
      <c r="Y69" s="65">
        <v>155.49767719028461</v>
      </c>
      <c r="Z69" s="65">
        <v>107.26725741795801</v>
      </c>
      <c r="AA69" s="65">
        <v>155.73862615275556</v>
      </c>
      <c r="AB69" s="65">
        <v>103.55851493662041</v>
      </c>
    </row>
    <row r="70" spans="19:28" x14ac:dyDescent="0.25">
      <c r="U70" s="46"/>
      <c r="V70" s="46" t="s">
        <v>32</v>
      </c>
      <c r="W70" s="65">
        <v>129.78117884185113</v>
      </c>
      <c r="X70" s="65">
        <v>126.6541843314856</v>
      </c>
      <c r="Y70" s="65">
        <v>154.55980990634094</v>
      </c>
      <c r="Z70" s="65">
        <v>106.45503983585664</v>
      </c>
      <c r="AA70" s="65">
        <v>166.81716435192519</v>
      </c>
      <c r="AB70" s="65">
        <v>103.3492820018576</v>
      </c>
    </row>
    <row r="71" spans="19:28" x14ac:dyDescent="0.25">
      <c r="U71" s="46"/>
      <c r="V71" s="46" t="s">
        <v>33</v>
      </c>
      <c r="W71" s="65">
        <v>130.02179811826025</v>
      </c>
      <c r="X71" s="65">
        <v>127.83523535829383</v>
      </c>
      <c r="Y71" s="65">
        <v>152.23862017324166</v>
      </c>
      <c r="Z71" s="65">
        <v>105.65107439520376</v>
      </c>
      <c r="AA71" s="65">
        <v>169.14125450497713</v>
      </c>
      <c r="AB71" s="65">
        <v>103.59977213502434</v>
      </c>
    </row>
    <row r="72" spans="19:28" x14ac:dyDescent="0.25">
      <c r="U72" s="46"/>
      <c r="V72" s="46" t="s">
        <v>34</v>
      </c>
      <c r="W72" s="65">
        <v>128.61820918127461</v>
      </c>
      <c r="X72" s="65">
        <v>127.89065411971015</v>
      </c>
      <c r="Y72" s="65">
        <v>147.15172929816941</v>
      </c>
      <c r="Z72" s="65">
        <v>104.93226805003535</v>
      </c>
      <c r="AA72" s="65">
        <v>167.9268814141717</v>
      </c>
      <c r="AB72" s="65">
        <v>99.391685244960101</v>
      </c>
    </row>
    <row r="73" spans="19:28" x14ac:dyDescent="0.25">
      <c r="U73" s="46"/>
      <c r="V73" s="46" t="s">
        <v>35</v>
      </c>
      <c r="W73" s="65">
        <v>126.3719160743273</v>
      </c>
      <c r="X73" s="65">
        <v>124.98771040655645</v>
      </c>
      <c r="Y73" s="65">
        <v>141.73013796544174</v>
      </c>
      <c r="Z73" s="65">
        <v>103.58804453893228</v>
      </c>
      <c r="AA73" s="65">
        <v>169.38917893585935</v>
      </c>
      <c r="AB73" s="65">
        <v>94.117535411168376</v>
      </c>
    </row>
    <row r="74" spans="19:28" x14ac:dyDescent="0.25">
      <c r="U74" s="46"/>
      <c r="V74" s="46" t="s">
        <v>36</v>
      </c>
      <c r="W74" s="65">
        <v>125.16353075114137</v>
      </c>
      <c r="X74" s="65">
        <v>125.39005858512424</v>
      </c>
      <c r="Y74" s="65">
        <v>136.24057235523617</v>
      </c>
      <c r="Z74" s="65">
        <v>105.49343486633271</v>
      </c>
      <c r="AA74" s="65">
        <v>165.0065590801953</v>
      </c>
      <c r="AB74" s="65">
        <v>88.583330693089252</v>
      </c>
    </row>
    <row r="75" spans="19:28" x14ac:dyDescent="0.25">
      <c r="U75" s="46"/>
      <c r="V75" s="46" t="s">
        <v>37</v>
      </c>
      <c r="W75" s="65">
        <v>124.33960050043544</v>
      </c>
      <c r="X75" s="65">
        <v>124.23416973274875</v>
      </c>
      <c r="Y75" s="65">
        <v>128.15788452028062</v>
      </c>
      <c r="Z75" s="65">
        <v>107.26883355105286</v>
      </c>
      <c r="AA75" s="65">
        <v>165.20379446940427</v>
      </c>
      <c r="AB75" s="65">
        <v>90.702075363851293</v>
      </c>
    </row>
  </sheetData>
  <mergeCells count="3">
    <mergeCell ref="B2:I2"/>
    <mergeCell ref="B3:I3"/>
    <mergeCell ref="B4:I4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75491-B452-4436-AD60-8AFDD8CFEEE3}">
  <dimension ref="A1:AB35"/>
  <sheetViews>
    <sheetView showGridLines="0" zoomScale="60" zoomScaleNormal="60" workbookViewId="0">
      <selection activeCell="D13" sqref="D13:I14"/>
    </sheetView>
  </sheetViews>
  <sheetFormatPr baseColWidth="10" defaultColWidth="8.85546875" defaultRowHeight="15" x14ac:dyDescent="0.25"/>
  <cols>
    <col min="1" max="3" width="8.85546875" style="135"/>
    <col min="4" max="4" width="57.42578125" style="135" customWidth="1"/>
    <col min="5" max="6" width="10.7109375" style="135" customWidth="1"/>
    <col min="7" max="7" width="11.5703125" style="135" customWidth="1"/>
    <col min="8" max="8" width="10.85546875" style="135" customWidth="1"/>
    <col min="9" max="9" width="9.7109375" style="135" customWidth="1"/>
    <col min="10" max="16384" width="8.85546875" style="135"/>
  </cols>
  <sheetData>
    <row r="1" spans="1:28" s="1" customFormat="1" x14ac:dyDescent="0.25"/>
    <row r="2" spans="1:28" s="1" customFormat="1" ht="23.25" customHeight="1" x14ac:dyDescent="0.25">
      <c r="A2" s="2"/>
      <c r="B2" s="627" t="s">
        <v>0</v>
      </c>
      <c r="C2" s="628"/>
      <c r="D2" s="628"/>
      <c r="E2" s="628"/>
      <c r="F2" s="628"/>
      <c r="G2" s="628"/>
      <c r="H2" s="628"/>
      <c r="I2" s="628"/>
      <c r="J2" s="3"/>
      <c r="K2" s="3"/>
      <c r="L2" s="3"/>
      <c r="M2" s="3"/>
      <c r="N2" s="4"/>
      <c r="O2" s="5"/>
      <c r="P2" s="5"/>
      <c r="Q2" s="60"/>
      <c r="R2" s="60"/>
      <c r="S2" s="60"/>
    </row>
    <row r="3" spans="1:28" s="1" customFormat="1" ht="18" customHeight="1" x14ac:dyDescent="0.25">
      <c r="A3" s="6"/>
      <c r="B3" s="629" t="s">
        <v>1</v>
      </c>
      <c r="C3" s="630"/>
      <c r="D3" s="630"/>
      <c r="E3" s="630"/>
      <c r="F3" s="630"/>
      <c r="G3" s="630"/>
      <c r="H3" s="630"/>
      <c r="I3" s="630"/>
      <c r="J3" s="7"/>
      <c r="K3" s="7"/>
      <c r="L3" s="7"/>
      <c r="M3" s="7"/>
      <c r="N3" s="8"/>
      <c r="O3" s="6"/>
      <c r="P3" s="6"/>
      <c r="Q3"/>
      <c r="R3" s="60"/>
      <c r="S3" s="60"/>
      <c r="U3" s="64" t="s">
        <v>41</v>
      </c>
      <c r="V3" s="64" t="s">
        <v>42</v>
      </c>
      <c r="W3" s="64" t="s">
        <v>154</v>
      </c>
      <c r="X3" s="64" t="s">
        <v>155</v>
      </c>
      <c r="Y3" s="64" t="s">
        <v>156</v>
      </c>
      <c r="Z3" s="64" t="s">
        <v>157</v>
      </c>
      <c r="AA3" s="64" t="s">
        <v>48</v>
      </c>
      <c r="AB3" s="64" t="s">
        <v>49</v>
      </c>
    </row>
    <row r="4" spans="1:28" s="1" customFormat="1" ht="15.75" customHeight="1" x14ac:dyDescent="0.25">
      <c r="A4" s="9"/>
      <c r="B4" s="631" t="s">
        <v>2</v>
      </c>
      <c r="C4" s="616"/>
      <c r="D4" s="616"/>
      <c r="E4" s="616"/>
      <c r="F4" s="616"/>
      <c r="G4" s="616"/>
      <c r="H4" s="616"/>
      <c r="I4" s="616"/>
      <c r="J4" s="10"/>
      <c r="K4" s="10"/>
      <c r="L4" s="10"/>
      <c r="M4" s="10"/>
      <c r="N4" s="11"/>
      <c r="O4" s="12"/>
      <c r="P4"/>
      <c r="Q4"/>
      <c r="R4" s="60"/>
      <c r="S4" s="60"/>
      <c r="U4" s="50">
        <v>2020</v>
      </c>
      <c r="V4" s="46" t="s">
        <v>26</v>
      </c>
      <c r="W4" s="65">
        <v>102.5151015442658</v>
      </c>
      <c r="X4" s="65">
        <v>103.61032570731609</v>
      </c>
      <c r="Y4" s="65">
        <v>103.84479393326944</v>
      </c>
      <c r="Z4" s="65">
        <v>100.68749721584591</v>
      </c>
      <c r="AA4" s="66">
        <v>108.7325264415225</v>
      </c>
      <c r="AB4" s="65">
        <v>87.540273704349701</v>
      </c>
    </row>
    <row r="5" spans="1:28" customFormat="1" x14ac:dyDescent="0.25">
      <c r="R5" s="46"/>
      <c r="S5" s="46"/>
      <c r="U5" s="50"/>
      <c r="V5" s="46" t="s">
        <v>27</v>
      </c>
      <c r="W5" s="65">
        <v>99.418984683378341</v>
      </c>
      <c r="X5" s="65">
        <v>100.46310728116576</v>
      </c>
      <c r="Y5" s="65">
        <v>102.85156430923657</v>
      </c>
      <c r="Z5" s="65">
        <v>99.576400085160031</v>
      </c>
      <c r="AA5" s="66">
        <v>97.55334488164273</v>
      </c>
      <c r="AB5" s="65">
        <v>91.448643122242501</v>
      </c>
    </row>
    <row r="6" spans="1:28" s="45" customFormat="1" x14ac:dyDescent="0.25">
      <c r="P6"/>
      <c r="Q6"/>
      <c r="R6" s="61"/>
      <c r="S6" s="61"/>
      <c r="U6" s="50"/>
      <c r="V6" s="46" t="s">
        <v>28</v>
      </c>
      <c r="W6" s="65">
        <v>95.177238817172721</v>
      </c>
      <c r="X6" s="65">
        <v>99.425056572166582</v>
      </c>
      <c r="Y6" s="65">
        <v>101.52456298283946</v>
      </c>
      <c r="Z6" s="65">
        <v>98.023898152673468</v>
      </c>
      <c r="AA6" s="66">
        <v>85.424837034070194</v>
      </c>
      <c r="AB6" s="65">
        <v>73.944245269412903</v>
      </c>
    </row>
    <row r="11" spans="1:28" ht="15.75" x14ac:dyDescent="0.25">
      <c r="D11" s="651" t="s">
        <v>238</v>
      </c>
      <c r="E11" s="651"/>
      <c r="F11" s="651"/>
      <c r="G11" s="651"/>
      <c r="H11" s="651"/>
      <c r="I11" s="651"/>
    </row>
    <row r="12" spans="1:28" ht="16.5" thickBot="1" x14ac:dyDescent="0.3">
      <c r="D12" s="652" t="s">
        <v>171</v>
      </c>
      <c r="E12" s="652"/>
      <c r="F12" s="652"/>
      <c r="G12" s="652"/>
      <c r="H12" s="652"/>
      <c r="I12" s="652"/>
    </row>
    <row r="13" spans="1:28" ht="15.75" x14ac:dyDescent="0.25">
      <c r="D13" s="653" t="s">
        <v>172</v>
      </c>
      <c r="E13" s="655">
        <v>2025</v>
      </c>
      <c r="F13" s="655"/>
      <c r="G13" s="655"/>
      <c r="H13" s="655"/>
      <c r="I13" s="656"/>
    </row>
    <row r="14" spans="1:28" ht="15.75" x14ac:dyDescent="0.25">
      <c r="D14" s="654"/>
      <c r="E14" s="371" t="s">
        <v>173</v>
      </c>
      <c r="F14" s="371" t="s">
        <v>174</v>
      </c>
      <c r="G14" s="371" t="s">
        <v>175</v>
      </c>
      <c r="H14" s="371" t="s">
        <v>176</v>
      </c>
      <c r="I14" s="372" t="s">
        <v>177</v>
      </c>
    </row>
    <row r="15" spans="1:28" ht="15.75" x14ac:dyDescent="0.25">
      <c r="D15" s="161" t="s">
        <v>178</v>
      </c>
      <c r="E15" s="162">
        <v>4.8</v>
      </c>
      <c r="F15" s="162">
        <v>5</v>
      </c>
      <c r="G15" s="162">
        <v>1.8</v>
      </c>
      <c r="H15" s="162">
        <v>2.8</v>
      </c>
      <c r="I15" s="163">
        <v>3.7</v>
      </c>
    </row>
    <row r="16" spans="1:28" ht="15.75" x14ac:dyDescent="0.25">
      <c r="D16" s="164" t="s">
        <v>179</v>
      </c>
      <c r="E16" s="165">
        <v>-4.7</v>
      </c>
      <c r="F16" s="165">
        <v>9.1</v>
      </c>
      <c r="G16" s="165">
        <v>6.2</v>
      </c>
      <c r="H16" s="165">
        <v>7.6</v>
      </c>
      <c r="I16" s="166">
        <v>4.5999999999999996</v>
      </c>
    </row>
    <row r="17" spans="4:9" ht="15.75" x14ac:dyDescent="0.25">
      <c r="D17" s="164" t="s">
        <v>180</v>
      </c>
      <c r="E17" s="165">
        <v>2.5</v>
      </c>
      <c r="F17" s="165">
        <v>0.8</v>
      </c>
      <c r="G17" s="165">
        <v>1.9</v>
      </c>
      <c r="H17" s="165">
        <v>0.3</v>
      </c>
      <c r="I17" s="166">
        <v>1.4</v>
      </c>
    </row>
    <row r="18" spans="4:9" ht="15.75" x14ac:dyDescent="0.25">
      <c r="D18" s="164" t="s">
        <v>181</v>
      </c>
      <c r="E18" s="165">
        <v>4.2</v>
      </c>
      <c r="F18" s="165">
        <v>-1.4</v>
      </c>
      <c r="G18" s="165">
        <v>2.9</v>
      </c>
      <c r="H18" s="165">
        <v>1.7</v>
      </c>
      <c r="I18" s="166">
        <v>1.8</v>
      </c>
    </row>
    <row r="19" spans="4:9" ht="15.75" x14ac:dyDescent="0.25">
      <c r="D19" s="164" t="s">
        <v>182</v>
      </c>
      <c r="E19" s="165">
        <v>-1.2</v>
      </c>
      <c r="F19" s="165">
        <v>-3.3</v>
      </c>
      <c r="G19" s="165">
        <v>-1.4</v>
      </c>
      <c r="H19" s="165">
        <v>-1.3</v>
      </c>
      <c r="I19" s="166">
        <v>-1.8</v>
      </c>
    </row>
    <row r="20" spans="4:9" ht="15.75" x14ac:dyDescent="0.25">
      <c r="D20" s="164" t="s">
        <v>183</v>
      </c>
      <c r="E20" s="165">
        <v>3.3</v>
      </c>
      <c r="F20" s="165">
        <v>3.2</v>
      </c>
      <c r="G20" s="165">
        <v>2.1</v>
      </c>
      <c r="H20" s="165">
        <v>2.7</v>
      </c>
      <c r="I20" s="166">
        <v>2.8</v>
      </c>
    </row>
    <row r="21" spans="4:9" ht="15.75" x14ac:dyDescent="0.25">
      <c r="D21" s="167" t="s">
        <v>184</v>
      </c>
      <c r="E21" s="168">
        <v>2.4</v>
      </c>
      <c r="F21" s="168">
        <v>2.5</v>
      </c>
      <c r="G21" s="168">
        <v>3.5</v>
      </c>
      <c r="H21" s="168">
        <v>2.8</v>
      </c>
      <c r="I21" s="169">
        <v>2.8</v>
      </c>
    </row>
    <row r="22" spans="4:9" ht="15.75" x14ac:dyDescent="0.25">
      <c r="D22" s="167" t="s">
        <v>185</v>
      </c>
      <c r="E22" s="168">
        <v>4.0999999999999996</v>
      </c>
      <c r="F22" s="168">
        <v>2.7</v>
      </c>
      <c r="G22" s="168">
        <v>0.9</v>
      </c>
      <c r="H22" s="168">
        <v>0.7</v>
      </c>
      <c r="I22" s="169">
        <v>2.1</v>
      </c>
    </row>
    <row r="23" spans="4:9" ht="15.75" x14ac:dyDescent="0.25">
      <c r="D23" s="167" t="s">
        <v>186</v>
      </c>
      <c r="E23" s="168">
        <v>2.2999999999999998</v>
      </c>
      <c r="F23" s="168">
        <v>3.3</v>
      </c>
      <c r="G23" s="168">
        <v>4.5999999999999996</v>
      </c>
      <c r="H23" s="168">
        <v>4.4000000000000004</v>
      </c>
      <c r="I23" s="169">
        <v>3.5</v>
      </c>
    </row>
    <row r="24" spans="4:9" ht="15.75" x14ac:dyDescent="0.25">
      <c r="D24" s="167" t="s">
        <v>187</v>
      </c>
      <c r="E24" s="168">
        <v>5.5</v>
      </c>
      <c r="F24" s="168">
        <v>3.9</v>
      </c>
      <c r="G24" s="168">
        <v>3</v>
      </c>
      <c r="H24" s="168">
        <v>3.9</v>
      </c>
      <c r="I24" s="169">
        <v>4.0999999999999996</v>
      </c>
    </row>
    <row r="25" spans="4:9" ht="15.75" x14ac:dyDescent="0.25">
      <c r="D25" s="167" t="s">
        <v>188</v>
      </c>
      <c r="E25" s="168">
        <v>-0.2</v>
      </c>
      <c r="F25" s="168">
        <v>1</v>
      </c>
      <c r="G25" s="168">
        <v>0.6</v>
      </c>
      <c r="H25" s="168">
        <v>0.1</v>
      </c>
      <c r="I25" s="169">
        <v>0.4</v>
      </c>
    </row>
    <row r="26" spans="4:9" ht="31.5" x14ac:dyDescent="0.25">
      <c r="D26" s="167" t="s">
        <v>189</v>
      </c>
      <c r="E26" s="168">
        <v>9.3000000000000007</v>
      </c>
      <c r="F26" s="168">
        <v>6.4</v>
      </c>
      <c r="G26" s="168">
        <v>6.4</v>
      </c>
      <c r="H26" s="168">
        <v>7.5</v>
      </c>
      <c r="I26" s="169">
        <v>7.5</v>
      </c>
    </row>
    <row r="27" spans="4:9" ht="15.75" x14ac:dyDescent="0.25">
      <c r="D27" s="167" t="s">
        <v>190</v>
      </c>
      <c r="E27" s="168">
        <v>3.3</v>
      </c>
      <c r="F27" s="168">
        <v>2.8</v>
      </c>
      <c r="G27" s="168">
        <v>3.3</v>
      </c>
      <c r="H27" s="168">
        <v>3.1</v>
      </c>
      <c r="I27" s="169">
        <v>3.1</v>
      </c>
    </row>
    <row r="28" spans="4:9" ht="15.75" x14ac:dyDescent="0.25">
      <c r="D28" s="167" t="s">
        <v>191</v>
      </c>
      <c r="E28" s="168">
        <v>2.2000000000000002</v>
      </c>
      <c r="F28" s="168">
        <v>1.1000000000000001</v>
      </c>
      <c r="G28" s="168">
        <v>2</v>
      </c>
      <c r="H28" s="168">
        <v>6.9</v>
      </c>
      <c r="I28" s="169">
        <v>3.1</v>
      </c>
    </row>
    <row r="29" spans="4:9" ht="15.75" x14ac:dyDescent="0.25">
      <c r="D29" s="167" t="s">
        <v>192</v>
      </c>
      <c r="E29" s="168">
        <v>2.7</v>
      </c>
      <c r="F29" s="168">
        <v>0.1</v>
      </c>
      <c r="G29" s="168">
        <v>-2.2000000000000002</v>
      </c>
      <c r="H29" s="168">
        <v>-1.5</v>
      </c>
      <c r="I29" s="169">
        <v>-0.2</v>
      </c>
    </row>
    <row r="30" spans="4:9" ht="15.75" x14ac:dyDescent="0.25">
      <c r="D30" s="167" t="s">
        <v>193</v>
      </c>
      <c r="E30" s="168">
        <v>-1.3</v>
      </c>
      <c r="F30" s="168">
        <v>-2</v>
      </c>
      <c r="G30" s="168">
        <v>1.1000000000000001</v>
      </c>
      <c r="H30" s="168">
        <v>0.8</v>
      </c>
      <c r="I30" s="169">
        <v>-0.4</v>
      </c>
    </row>
    <row r="31" spans="4:9" ht="15.75" x14ac:dyDescent="0.25">
      <c r="D31" s="167" t="s">
        <v>194</v>
      </c>
      <c r="E31" s="168">
        <v>0.3</v>
      </c>
      <c r="F31" s="168">
        <v>1.2</v>
      </c>
      <c r="G31" s="168">
        <v>3.4</v>
      </c>
      <c r="H31" s="168">
        <v>1.5</v>
      </c>
      <c r="I31" s="169">
        <v>1.6</v>
      </c>
    </row>
    <row r="32" spans="4:9" ht="31.5" x14ac:dyDescent="0.25">
      <c r="D32" s="167" t="s">
        <v>195</v>
      </c>
      <c r="E32" s="170">
        <v>0.3</v>
      </c>
      <c r="F32" s="170">
        <v>1.2</v>
      </c>
      <c r="G32" s="170">
        <v>1.5</v>
      </c>
      <c r="H32" s="170">
        <v>3.4</v>
      </c>
      <c r="I32" s="171">
        <v>1.6</v>
      </c>
    </row>
    <row r="33" spans="4:9" ht="16.5" thickBot="1" x14ac:dyDescent="0.3">
      <c r="D33" s="172" t="s">
        <v>196</v>
      </c>
      <c r="E33" s="173">
        <v>2.7</v>
      </c>
      <c r="F33" s="173">
        <v>2</v>
      </c>
      <c r="G33" s="173">
        <v>1.9</v>
      </c>
      <c r="H33" s="173">
        <v>1.9</v>
      </c>
      <c r="I33" s="174">
        <v>2.1</v>
      </c>
    </row>
    <row r="34" spans="4:9" x14ac:dyDescent="0.25">
      <c r="D34" s="160" t="s">
        <v>197</v>
      </c>
    </row>
    <row r="35" spans="4:9" x14ac:dyDescent="0.25">
      <c r="D35" s="160" t="s">
        <v>198</v>
      </c>
    </row>
  </sheetData>
  <mergeCells count="7">
    <mergeCell ref="D11:I11"/>
    <mergeCell ref="D12:I12"/>
    <mergeCell ref="D13:D14"/>
    <mergeCell ref="E13:I13"/>
    <mergeCell ref="B2:I2"/>
    <mergeCell ref="B3:I3"/>
    <mergeCell ref="B4:I4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AE3CE-1779-4E6B-868D-8F2BEE2517EF}">
  <dimension ref="B1:P33"/>
  <sheetViews>
    <sheetView showGridLines="0" topLeftCell="B1" workbookViewId="0">
      <selection activeCell="D12" sqref="D12:J13"/>
    </sheetView>
  </sheetViews>
  <sheetFormatPr baseColWidth="10" defaultColWidth="8.85546875" defaultRowHeight="15" x14ac:dyDescent="0.25"/>
  <cols>
    <col min="1" max="3" width="8.85546875" style="135"/>
    <col min="4" max="4" width="25.42578125" style="135" customWidth="1"/>
    <col min="5" max="5" width="13.7109375" style="135" customWidth="1"/>
    <col min="6" max="7" width="8.85546875" style="135"/>
    <col min="8" max="8" width="14.85546875" style="135" customWidth="1"/>
    <col min="9" max="9" width="11.28515625" style="135" customWidth="1"/>
    <col min="10" max="16384" width="8.85546875" style="135"/>
  </cols>
  <sheetData>
    <row r="1" spans="2:16" x14ac:dyDescent="0.25"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</row>
    <row r="2" spans="2:16" ht="27.75" x14ac:dyDescent="0.25">
      <c r="B2" s="2"/>
      <c r="C2" s="627" t="s">
        <v>0</v>
      </c>
      <c r="D2" s="628"/>
      <c r="E2" s="628"/>
      <c r="F2" s="628"/>
      <c r="G2" s="628"/>
      <c r="H2" s="628"/>
      <c r="I2" s="628"/>
      <c r="J2" s="628"/>
      <c r="K2" s="3"/>
      <c r="L2" s="3"/>
      <c r="M2" s="3"/>
      <c r="N2" s="3"/>
      <c r="O2" s="4"/>
      <c r="P2" s="5"/>
    </row>
    <row r="3" spans="2:16" ht="20.25" x14ac:dyDescent="0.25">
      <c r="B3" s="6"/>
      <c r="C3" s="629" t="s">
        <v>1</v>
      </c>
      <c r="D3" s="630"/>
      <c r="E3" s="630"/>
      <c r="F3" s="630"/>
      <c r="G3" s="630"/>
      <c r="H3" s="630"/>
      <c r="I3" s="630"/>
      <c r="J3" s="630"/>
      <c r="K3" s="7"/>
      <c r="L3" s="7"/>
      <c r="M3" s="7"/>
      <c r="N3" s="7"/>
      <c r="O3" s="8"/>
      <c r="P3" s="6"/>
    </row>
    <row r="4" spans="2:16" ht="15.75" x14ac:dyDescent="0.25">
      <c r="B4" s="9"/>
      <c r="C4" s="631" t="s">
        <v>2</v>
      </c>
      <c r="D4" s="616"/>
      <c r="E4" s="616"/>
      <c r="F4" s="616"/>
      <c r="G4" s="616"/>
      <c r="H4" s="616"/>
      <c r="I4" s="616"/>
      <c r="J4" s="616"/>
      <c r="K4" s="10"/>
      <c r="L4" s="10"/>
      <c r="M4" s="10"/>
      <c r="N4" s="10"/>
      <c r="O4" s="11"/>
      <c r="P4" s="12"/>
    </row>
    <row r="6" spans="2:16" x14ac:dyDescent="0.25"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</row>
    <row r="10" spans="2:16" x14ac:dyDescent="0.25">
      <c r="D10" s="659" t="s">
        <v>239</v>
      </c>
      <c r="E10" s="659"/>
      <c r="F10" s="659"/>
      <c r="G10" s="659"/>
      <c r="H10" s="659"/>
      <c r="I10" s="659"/>
      <c r="J10" s="659"/>
    </row>
    <row r="11" spans="2:16" x14ac:dyDescent="0.25">
      <c r="D11" s="660" t="s">
        <v>216</v>
      </c>
      <c r="E11" s="660"/>
      <c r="F11" s="660"/>
      <c r="G11" s="660"/>
      <c r="H11" s="660"/>
      <c r="I11" s="660"/>
      <c r="J11" s="660"/>
    </row>
    <row r="12" spans="2:16" ht="30" x14ac:dyDescent="0.25">
      <c r="D12" s="657" t="s">
        <v>217</v>
      </c>
      <c r="E12" s="373" t="s">
        <v>218</v>
      </c>
      <c r="F12" s="657" t="s">
        <v>219</v>
      </c>
      <c r="G12" s="657"/>
      <c r="H12" s="373" t="s">
        <v>220</v>
      </c>
      <c r="I12" s="657" t="s">
        <v>221</v>
      </c>
      <c r="J12" s="657"/>
    </row>
    <row r="13" spans="2:16" ht="30" x14ac:dyDescent="0.25">
      <c r="D13" s="658"/>
      <c r="E13" s="374" t="s">
        <v>96</v>
      </c>
      <c r="F13" s="374" t="s">
        <v>222</v>
      </c>
      <c r="G13" s="374" t="s">
        <v>223</v>
      </c>
      <c r="H13" s="374" t="s">
        <v>224</v>
      </c>
      <c r="I13" s="374" t="s">
        <v>225</v>
      </c>
      <c r="J13" s="375" t="s">
        <v>96</v>
      </c>
    </row>
    <row r="14" spans="2:16" x14ac:dyDescent="0.25">
      <c r="D14" s="188" t="s">
        <v>226</v>
      </c>
      <c r="E14" s="189">
        <f>SUM(E15:E26)</f>
        <v>99.999999939999995</v>
      </c>
      <c r="F14" s="189">
        <v>130.72200000000001</v>
      </c>
      <c r="G14" s="189">
        <v>137.19550000000001</v>
      </c>
      <c r="H14" s="189">
        <f t="shared" ref="H14:H26" si="0">(G14/F14-1)*100</f>
        <v>4.9521121157876991</v>
      </c>
      <c r="I14" s="189">
        <f>(((G14-F14)*(E14/100))/$F$14)*100</f>
        <v>4.9521121128164358</v>
      </c>
      <c r="J14" s="190">
        <f>(((G14-F14)*(E14/100))/($G$14-$F$14))*100</f>
        <v>99.999999939999995</v>
      </c>
    </row>
    <row r="15" spans="2:16" ht="25.5" x14ac:dyDescent="0.25">
      <c r="D15" s="191" t="s">
        <v>227</v>
      </c>
      <c r="E15" s="192">
        <v>23.835128000000001</v>
      </c>
      <c r="F15" s="192">
        <v>141.8382</v>
      </c>
      <c r="G15" s="192">
        <v>153.45599999999999</v>
      </c>
      <c r="H15" s="192">
        <f t="shared" si="0"/>
        <v>8.190882287000246</v>
      </c>
      <c r="I15" s="192">
        <f t="shared" ref="I15:I26" si="1">(((G15-F15)*(E15/100))/$F$14)*100</f>
        <v>2.1183255311148832</v>
      </c>
      <c r="J15" s="193">
        <f t="shared" ref="J15:J26" si="2">(((G15-F15)*(E15/100))/($G$14-$F$14))*100</f>
        <v>42.776202993496511</v>
      </c>
    </row>
    <row r="16" spans="2:16" ht="25.5" x14ac:dyDescent="0.25">
      <c r="D16" s="191" t="s">
        <v>228</v>
      </c>
      <c r="E16" s="192">
        <v>2.3590851499999999</v>
      </c>
      <c r="F16" s="192">
        <v>133.221</v>
      </c>
      <c r="G16" s="192">
        <v>140.0258</v>
      </c>
      <c r="H16" s="192">
        <f t="shared" si="0"/>
        <v>5.1079034086217723</v>
      </c>
      <c r="I16" s="192">
        <f t="shared" si="1"/>
        <v>0.12280337379109865</v>
      </c>
      <c r="J16" s="193">
        <f t="shared" si="2"/>
        <v>2.4798181244643542</v>
      </c>
    </row>
    <row r="17" spans="4:10" x14ac:dyDescent="0.25">
      <c r="D17" s="191" t="s">
        <v>229</v>
      </c>
      <c r="E17" s="192">
        <v>4.1869516899999999</v>
      </c>
      <c r="F17" s="192">
        <v>98.392099999999999</v>
      </c>
      <c r="G17" s="192">
        <v>96.993899999999996</v>
      </c>
      <c r="H17" s="192">
        <f t="shared" si="0"/>
        <v>-1.4210490476369575</v>
      </c>
      <c r="I17" s="192">
        <f t="shared" si="1"/>
        <v>-4.478355481830152E-2</v>
      </c>
      <c r="J17" s="193">
        <f t="shared" si="2"/>
        <v>-0.90433240950923144</v>
      </c>
    </row>
    <row r="18" spans="4:10" x14ac:dyDescent="0.25">
      <c r="D18" s="191" t="s">
        <v>230</v>
      </c>
      <c r="E18" s="192">
        <v>12.9784343</v>
      </c>
      <c r="F18" s="192">
        <v>123.2454</v>
      </c>
      <c r="G18" s="192">
        <v>126.28579999999999</v>
      </c>
      <c r="H18" s="192">
        <f t="shared" si="0"/>
        <v>2.466948056479179</v>
      </c>
      <c r="I18" s="192">
        <f t="shared" si="1"/>
        <v>0.30185914877159076</v>
      </c>
      <c r="J18" s="193">
        <f t="shared" si="2"/>
        <v>6.0955637052166338</v>
      </c>
    </row>
    <row r="19" spans="4:10" ht="25.5" x14ac:dyDescent="0.25">
      <c r="D19" s="191" t="s">
        <v>231</v>
      </c>
      <c r="E19" s="192">
        <v>5.1732337099999999</v>
      </c>
      <c r="F19" s="192">
        <v>122.59610000000001</v>
      </c>
      <c r="G19" s="192">
        <v>124.848</v>
      </c>
      <c r="H19" s="192">
        <f t="shared" si="0"/>
        <v>1.8368447283396483</v>
      </c>
      <c r="I19" s="192">
        <f t="shared" si="1"/>
        <v>8.9117401749888747E-2</v>
      </c>
      <c r="J19" s="193">
        <f t="shared" si="2"/>
        <v>1.7995836860352135</v>
      </c>
    </row>
    <row r="20" spans="4:10" x14ac:dyDescent="0.25">
      <c r="D20" s="191" t="s">
        <v>192</v>
      </c>
      <c r="E20" s="192">
        <v>4.7407437400000001</v>
      </c>
      <c r="F20" s="192">
        <v>127.5579</v>
      </c>
      <c r="G20" s="192">
        <v>134.06270000000001</v>
      </c>
      <c r="H20" s="192">
        <f t="shared" si="0"/>
        <v>5.099488154006937</v>
      </c>
      <c r="I20" s="192">
        <f t="shared" si="1"/>
        <v>0.23590206606349365</v>
      </c>
      <c r="J20" s="193">
        <f t="shared" si="2"/>
        <v>4.7636656955205083</v>
      </c>
    </row>
    <row r="21" spans="4:10" x14ac:dyDescent="0.25">
      <c r="D21" s="191" t="s">
        <v>232</v>
      </c>
      <c r="E21" s="192">
        <v>16.646278200000001</v>
      </c>
      <c r="F21" s="192">
        <v>135.9691</v>
      </c>
      <c r="G21" s="192">
        <v>140.65690000000001</v>
      </c>
      <c r="H21" s="192">
        <f t="shared" si="0"/>
        <v>3.4476951013134638</v>
      </c>
      <c r="I21" s="192">
        <f t="shared" si="1"/>
        <v>0.59694942661495509</v>
      </c>
      <c r="J21" s="193">
        <f t="shared" si="2"/>
        <v>12.054440865985965</v>
      </c>
    </row>
    <row r="22" spans="4:10" x14ac:dyDescent="0.25">
      <c r="D22" s="191" t="s">
        <v>233</v>
      </c>
      <c r="E22" s="192">
        <v>5.0611789700000003</v>
      </c>
      <c r="F22" s="192">
        <v>97.522300000000001</v>
      </c>
      <c r="G22" s="192">
        <v>98.292000000000002</v>
      </c>
      <c r="H22" s="192">
        <f t="shared" si="0"/>
        <v>0.7892553805642466</v>
      </c>
      <c r="I22" s="192">
        <f t="shared" si="1"/>
        <v>2.9800564963885199E-2</v>
      </c>
      <c r="J22" s="193">
        <f t="shared" si="2"/>
        <v>0.60177484408882376</v>
      </c>
    </row>
    <row r="23" spans="4:10" x14ac:dyDescent="0.25">
      <c r="D23" s="191" t="s">
        <v>234</v>
      </c>
      <c r="E23" s="192">
        <v>3.0303016</v>
      </c>
      <c r="F23" s="192">
        <v>118.20140000000001</v>
      </c>
      <c r="G23" s="192">
        <v>121.4089</v>
      </c>
      <c r="H23" s="192">
        <f t="shared" si="0"/>
        <v>2.71358884074131</v>
      </c>
      <c r="I23" s="192">
        <f t="shared" si="1"/>
        <v>7.4353914276097277E-2</v>
      </c>
      <c r="J23" s="193">
        <f t="shared" si="2"/>
        <v>1.5014586208388023</v>
      </c>
    </row>
    <row r="24" spans="4:10" x14ac:dyDescent="0.25">
      <c r="D24" s="191" t="s">
        <v>235</v>
      </c>
      <c r="E24" s="192">
        <v>3.06259931</v>
      </c>
      <c r="F24" s="192">
        <v>123.1768</v>
      </c>
      <c r="G24" s="192">
        <v>130.3631</v>
      </c>
      <c r="H24" s="192">
        <f t="shared" si="0"/>
        <v>5.8341343499749954</v>
      </c>
      <c r="I24" s="192">
        <f t="shared" si="1"/>
        <v>0.16836307141455154</v>
      </c>
      <c r="J24" s="193">
        <f t="shared" si="2"/>
        <v>3.3998234991045031</v>
      </c>
    </row>
    <row r="25" spans="4:10" x14ac:dyDescent="0.25">
      <c r="D25" s="191" t="s">
        <v>236</v>
      </c>
      <c r="E25" s="192">
        <v>8.6166370699999995</v>
      </c>
      <c r="F25" s="192">
        <v>140.69470000000001</v>
      </c>
      <c r="G25" s="192">
        <v>149.8664</v>
      </c>
      <c r="H25" s="192">
        <f t="shared" si="0"/>
        <v>6.5188667376951503</v>
      </c>
      <c r="I25" s="192">
        <f t="shared" si="1"/>
        <v>0.60455937191076392</v>
      </c>
      <c r="J25" s="193">
        <f t="shared" si="2"/>
        <v>12.208111564828744</v>
      </c>
    </row>
    <row r="26" spans="4:10" x14ac:dyDescent="0.25">
      <c r="D26" s="191" t="s">
        <v>237</v>
      </c>
      <c r="E26" s="192">
        <v>10.309428199999999</v>
      </c>
      <c r="F26" s="192">
        <v>137.93690000000001</v>
      </c>
      <c r="G26" s="192">
        <v>146.2414</v>
      </c>
      <c r="H26" s="192">
        <f t="shared" si="0"/>
        <v>6.0205064779620177</v>
      </c>
      <c r="I26" s="192">
        <f t="shared" si="1"/>
        <v>0.65493678559767965</v>
      </c>
      <c r="J26" s="193">
        <f t="shared" si="2"/>
        <v>13.225403025704777</v>
      </c>
    </row>
    <row r="28" spans="4:10" x14ac:dyDescent="0.25">
      <c r="D28" s="160" t="s">
        <v>197</v>
      </c>
    </row>
    <row r="29" spans="4:10" x14ac:dyDescent="0.25">
      <c r="D29" s="160" t="s">
        <v>198</v>
      </c>
    </row>
    <row r="33" spans="9:9" x14ac:dyDescent="0.25">
      <c r="I33" s="176"/>
    </row>
  </sheetData>
  <mergeCells count="8">
    <mergeCell ref="D12:D13"/>
    <mergeCell ref="F12:G12"/>
    <mergeCell ref="I12:J12"/>
    <mergeCell ref="C2:J2"/>
    <mergeCell ref="C3:J3"/>
    <mergeCell ref="C4:J4"/>
    <mergeCell ref="D10:J10"/>
    <mergeCell ref="D11:J11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74007-650A-4DA2-ACA5-FF7D5A8EC8C9}">
  <dimension ref="A1:AB24"/>
  <sheetViews>
    <sheetView showGridLines="0" zoomScale="90" zoomScaleNormal="90" workbookViewId="0">
      <selection activeCell="R20" sqref="R20"/>
    </sheetView>
  </sheetViews>
  <sheetFormatPr baseColWidth="10" defaultColWidth="8.85546875" defaultRowHeight="15" x14ac:dyDescent="0.25"/>
  <cols>
    <col min="1" max="1" width="18.140625" style="135" customWidth="1"/>
    <col min="2" max="2" width="13.28515625" style="135" customWidth="1"/>
    <col min="3" max="3" width="23.7109375" style="135" customWidth="1"/>
    <col min="4" max="4" width="11.42578125" style="135" bestFit="1" customWidth="1"/>
    <col min="5" max="5" width="10.5703125" style="135" bestFit="1" customWidth="1"/>
    <col min="6" max="6" width="9.28515625" style="135" bestFit="1" customWidth="1"/>
    <col min="7" max="7" width="10" style="135" bestFit="1" customWidth="1"/>
    <col min="8" max="20" width="8.85546875" style="135"/>
    <col min="21" max="21" width="9" style="135" bestFit="1" customWidth="1"/>
    <col min="22" max="22" width="8.85546875" style="135"/>
    <col min="23" max="28" width="9" style="135" bestFit="1" customWidth="1"/>
    <col min="29" max="16384" width="8.85546875" style="135"/>
  </cols>
  <sheetData>
    <row r="1" spans="1:28" s="134" customFormat="1" x14ac:dyDescent="0.25"/>
    <row r="2" spans="1:28" s="134" customFormat="1" ht="23.25" customHeight="1" x14ac:dyDescent="0.25">
      <c r="A2" s="2"/>
      <c r="B2" s="627" t="s">
        <v>0</v>
      </c>
      <c r="C2" s="628"/>
      <c r="D2" s="628"/>
      <c r="E2" s="628"/>
      <c r="F2" s="628"/>
      <c r="G2" s="628"/>
      <c r="H2" s="628"/>
      <c r="I2" s="628"/>
      <c r="J2" s="3"/>
      <c r="K2" s="3"/>
      <c r="L2" s="3"/>
      <c r="M2" s="3"/>
      <c r="N2" s="4"/>
      <c r="O2" s="5"/>
      <c r="P2" s="5"/>
      <c r="Q2" s="177"/>
      <c r="R2" s="177"/>
      <c r="S2" s="177"/>
    </row>
    <row r="3" spans="1:28" s="134" customFormat="1" ht="18" customHeight="1" x14ac:dyDescent="0.25">
      <c r="A3" s="6"/>
      <c r="B3" s="629" t="s">
        <v>1</v>
      </c>
      <c r="C3" s="630"/>
      <c r="D3" s="630"/>
      <c r="E3" s="630"/>
      <c r="F3" s="630"/>
      <c r="G3" s="630"/>
      <c r="H3" s="630"/>
      <c r="I3" s="630"/>
      <c r="J3" s="7"/>
      <c r="K3" s="7"/>
      <c r="L3" s="7"/>
      <c r="M3" s="7"/>
      <c r="N3" s="8"/>
      <c r="O3" s="6"/>
      <c r="P3" s="6"/>
      <c r="Q3" s="135"/>
      <c r="R3" s="177"/>
      <c r="S3" s="177"/>
      <c r="U3" s="178" t="s">
        <v>41</v>
      </c>
      <c r="V3" s="178" t="s">
        <v>42</v>
      </c>
      <c r="W3" s="178" t="s">
        <v>154</v>
      </c>
      <c r="X3" s="178" t="s">
        <v>155</v>
      </c>
      <c r="Y3" s="178" t="s">
        <v>156</v>
      </c>
      <c r="Z3" s="178" t="s">
        <v>157</v>
      </c>
      <c r="AA3" s="178" t="s">
        <v>48</v>
      </c>
      <c r="AB3" s="178" t="s">
        <v>49</v>
      </c>
    </row>
    <row r="4" spans="1:28" s="134" customFormat="1" ht="15.75" customHeight="1" x14ac:dyDescent="0.25">
      <c r="A4" s="9"/>
      <c r="B4" s="631" t="s">
        <v>2</v>
      </c>
      <c r="C4" s="616"/>
      <c r="D4" s="616"/>
      <c r="E4" s="616"/>
      <c r="F4" s="616"/>
      <c r="G4" s="616"/>
      <c r="H4" s="616"/>
      <c r="I4" s="616"/>
      <c r="J4" s="10"/>
      <c r="K4" s="10"/>
      <c r="L4" s="10"/>
      <c r="M4" s="10"/>
      <c r="N4" s="11"/>
      <c r="O4" s="12"/>
      <c r="P4" s="135"/>
      <c r="Q4" s="135"/>
      <c r="R4" s="177"/>
      <c r="S4" s="177"/>
      <c r="U4" s="179">
        <v>2020</v>
      </c>
      <c r="V4" s="180" t="s">
        <v>26</v>
      </c>
      <c r="W4" s="181">
        <v>102.5151015442658</v>
      </c>
      <c r="X4" s="181">
        <v>103.61032570731609</v>
      </c>
      <c r="Y4" s="181">
        <v>103.84479393326944</v>
      </c>
      <c r="Z4" s="181">
        <v>100.68749721584591</v>
      </c>
      <c r="AA4" s="182">
        <v>108.7325264415225</v>
      </c>
      <c r="AB4" s="181">
        <v>87.540273704349701</v>
      </c>
    </row>
    <row r="5" spans="1:28" x14ac:dyDescent="0.25">
      <c r="R5" s="180"/>
      <c r="S5" s="180"/>
      <c r="U5" s="179"/>
      <c r="V5" s="180" t="s">
        <v>27</v>
      </c>
      <c r="W5" s="181">
        <v>99.418984683378341</v>
      </c>
      <c r="X5" s="181">
        <v>100.46310728116576</v>
      </c>
      <c r="Y5" s="181">
        <v>102.85156430923657</v>
      </c>
      <c r="Z5" s="181">
        <v>99.576400085160031</v>
      </c>
      <c r="AA5" s="182">
        <v>97.55334488164273</v>
      </c>
      <c r="AB5" s="181">
        <v>91.448643122242501</v>
      </c>
    </row>
    <row r="6" spans="1:28" s="175" customFormat="1" x14ac:dyDescent="0.25">
      <c r="P6" s="135"/>
      <c r="Q6" s="135"/>
      <c r="R6" s="183"/>
      <c r="S6" s="183"/>
      <c r="U6" s="179"/>
      <c r="V6" s="180" t="s">
        <v>28</v>
      </c>
      <c r="W6" s="181">
        <v>95.177238817172721</v>
      </c>
      <c r="X6" s="181">
        <v>99.425056572166582</v>
      </c>
      <c r="Y6" s="181">
        <v>101.52456298283946</v>
      </c>
      <c r="Z6" s="181">
        <v>98.023898152673468</v>
      </c>
      <c r="AA6" s="182">
        <v>85.424837034070194</v>
      </c>
      <c r="AB6" s="181">
        <v>73.944245269412903</v>
      </c>
    </row>
    <row r="7" spans="1:28" x14ac:dyDescent="0.25">
      <c r="C7" s="659" t="s">
        <v>240</v>
      </c>
      <c r="D7" s="659"/>
      <c r="E7" s="659"/>
      <c r="F7" s="659"/>
      <c r="G7" s="659"/>
    </row>
    <row r="8" spans="1:28" x14ac:dyDescent="0.25">
      <c r="C8" s="662" t="s">
        <v>199</v>
      </c>
      <c r="D8" s="662"/>
      <c r="E8" s="662"/>
      <c r="F8" s="662"/>
      <c r="G8" s="662"/>
    </row>
    <row r="9" spans="1:28" x14ac:dyDescent="0.25">
      <c r="C9" s="661" t="s">
        <v>200</v>
      </c>
      <c r="D9" s="661">
        <v>2024</v>
      </c>
      <c r="E9" s="661">
        <v>2025</v>
      </c>
      <c r="F9" s="661" t="s">
        <v>201</v>
      </c>
      <c r="G9" s="661"/>
    </row>
    <row r="10" spans="1:28" x14ac:dyDescent="0.25">
      <c r="C10" s="661"/>
      <c r="D10" s="661"/>
      <c r="E10" s="661"/>
      <c r="F10" s="376" t="s">
        <v>202</v>
      </c>
      <c r="G10" s="376" t="s">
        <v>203</v>
      </c>
    </row>
    <row r="11" spans="1:28" x14ac:dyDescent="0.25">
      <c r="C11" s="194" t="s">
        <v>204</v>
      </c>
      <c r="D11" s="195">
        <v>-3038.4000000000015</v>
      </c>
      <c r="E11" s="195">
        <v>-1891.1000000000022</v>
      </c>
      <c r="F11" s="196">
        <f t="shared" ref="F11:F22" si="0">E11-D11</f>
        <v>1147.2999999999993</v>
      </c>
      <c r="G11" s="197">
        <f t="shared" ref="G11:G22" si="1">F11/D11</f>
        <v>-0.37760005265929397</v>
      </c>
    </row>
    <row r="12" spans="1:28" x14ac:dyDescent="0.25">
      <c r="C12" s="185" t="s">
        <v>205</v>
      </c>
      <c r="D12" s="184">
        <v>-11786.000000000002</v>
      </c>
      <c r="E12" s="184">
        <v>-10719.1</v>
      </c>
      <c r="F12" s="186">
        <f t="shared" si="0"/>
        <v>1066.9000000000015</v>
      </c>
      <c r="G12" s="187">
        <f t="shared" si="1"/>
        <v>-9.0522653996266869E-2</v>
      </c>
    </row>
    <row r="13" spans="1:28" ht="30" x14ac:dyDescent="0.25">
      <c r="C13" s="185" t="s">
        <v>206</v>
      </c>
      <c r="D13" s="184">
        <v>6561.6</v>
      </c>
      <c r="E13" s="184">
        <v>6410.3</v>
      </c>
      <c r="F13" s="186">
        <f t="shared" si="0"/>
        <v>-151.30000000000018</v>
      </c>
      <c r="G13" s="187">
        <f t="shared" si="1"/>
        <v>-2.3058400390148771E-2</v>
      </c>
    </row>
    <row r="14" spans="1:28" x14ac:dyDescent="0.25">
      <c r="C14" s="185" t="s">
        <v>207</v>
      </c>
      <c r="D14" s="184">
        <v>-5379.5</v>
      </c>
      <c r="E14" s="184">
        <v>-6095.1</v>
      </c>
      <c r="F14" s="186">
        <f t="shared" si="0"/>
        <v>-715.60000000000036</v>
      </c>
      <c r="G14" s="187">
        <f t="shared" si="1"/>
        <v>0.13302351519657968</v>
      </c>
    </row>
    <row r="15" spans="1:28" x14ac:dyDescent="0.25">
      <c r="C15" s="185" t="s">
        <v>208</v>
      </c>
      <c r="D15" s="184">
        <v>7565.5</v>
      </c>
      <c r="E15" s="184">
        <v>8512.7999999999993</v>
      </c>
      <c r="F15" s="186">
        <f t="shared" si="0"/>
        <v>947.29999999999927</v>
      </c>
      <c r="G15" s="187">
        <f t="shared" si="1"/>
        <v>0.1252131385896503</v>
      </c>
    </row>
    <row r="16" spans="1:28" x14ac:dyDescent="0.25">
      <c r="C16" s="194" t="s">
        <v>209</v>
      </c>
      <c r="D16" s="195">
        <v>0</v>
      </c>
      <c r="E16" s="195">
        <v>0</v>
      </c>
      <c r="F16" s="196">
        <f t="shared" si="0"/>
        <v>0</v>
      </c>
      <c r="G16" s="198"/>
    </row>
    <row r="17" spans="3:7" x14ac:dyDescent="0.25">
      <c r="C17" s="199" t="s">
        <v>210</v>
      </c>
      <c r="D17" s="195">
        <f>D11+D16</f>
        <v>-3038.4000000000015</v>
      </c>
      <c r="E17" s="195">
        <v>-1891.1000000000022</v>
      </c>
      <c r="F17" s="196">
        <f t="shared" si="0"/>
        <v>1147.2999999999993</v>
      </c>
      <c r="G17" s="197">
        <f t="shared" si="1"/>
        <v>-0.37760005265929397</v>
      </c>
    </row>
    <row r="18" spans="3:7" x14ac:dyDescent="0.25">
      <c r="C18" s="194" t="s">
        <v>211</v>
      </c>
      <c r="D18" s="195">
        <v>-3074.1999999999994</v>
      </c>
      <c r="E18" s="195">
        <v>-2849.8999999999992</v>
      </c>
      <c r="F18" s="196">
        <f t="shared" si="0"/>
        <v>224.30000000000018</v>
      </c>
      <c r="G18" s="197">
        <f t="shared" si="1"/>
        <v>-7.2962071433218478E-2</v>
      </c>
    </row>
    <row r="19" spans="3:7" x14ac:dyDescent="0.25">
      <c r="C19" s="185" t="s">
        <v>212</v>
      </c>
      <c r="D19" s="184">
        <v>-3822.2999999999997</v>
      </c>
      <c r="E19" s="184">
        <v>-4082.3999999999996</v>
      </c>
      <c r="F19" s="186">
        <f>E19-D19</f>
        <v>-260.09999999999991</v>
      </c>
      <c r="G19" s="187">
        <f>F19/D19</f>
        <v>6.8048033906286776E-2</v>
      </c>
    </row>
    <row r="20" spans="3:7" ht="30" x14ac:dyDescent="0.25">
      <c r="C20" s="200" t="s">
        <v>213</v>
      </c>
      <c r="D20" s="201">
        <v>-800.89999999999782</v>
      </c>
      <c r="E20" s="201">
        <v>-829.19999999999709</v>
      </c>
      <c r="F20" s="202">
        <f t="shared" si="0"/>
        <v>-28.299999999999272</v>
      </c>
      <c r="G20" s="203">
        <f t="shared" si="1"/>
        <v>3.5335247846172244E-2</v>
      </c>
    </row>
    <row r="21" spans="3:7" x14ac:dyDescent="0.25">
      <c r="C21" s="199" t="s">
        <v>214</v>
      </c>
      <c r="D21" s="195">
        <v>-765.0999999999998</v>
      </c>
      <c r="E21" s="195">
        <v>129.59999999999988</v>
      </c>
      <c r="F21" s="196">
        <f t="shared" si="0"/>
        <v>894.6999999999997</v>
      </c>
      <c r="G21" s="197">
        <f t="shared" si="1"/>
        <v>-1.1693896222715985</v>
      </c>
    </row>
    <row r="22" spans="3:7" x14ac:dyDescent="0.25">
      <c r="C22" s="185" t="s">
        <v>215</v>
      </c>
      <c r="D22" s="184">
        <v>-1005.1999999999998</v>
      </c>
      <c r="E22" s="184">
        <v>-115.10000000000014</v>
      </c>
      <c r="F22" s="186">
        <f t="shared" si="0"/>
        <v>890.09999999999968</v>
      </c>
      <c r="G22" s="187">
        <f t="shared" si="1"/>
        <v>-0.88549542379625934</v>
      </c>
    </row>
    <row r="23" spans="3:7" x14ac:dyDescent="0.25">
      <c r="C23" s="160" t="s">
        <v>197</v>
      </c>
    </row>
    <row r="24" spans="3:7" x14ac:dyDescent="0.25">
      <c r="C24" s="160" t="s">
        <v>198</v>
      </c>
    </row>
  </sheetData>
  <mergeCells count="9">
    <mergeCell ref="C9:C10"/>
    <mergeCell ref="D9:D10"/>
    <mergeCell ref="E9:E10"/>
    <mergeCell ref="F9:G9"/>
    <mergeCell ref="B2:I2"/>
    <mergeCell ref="B3:I3"/>
    <mergeCell ref="B4:I4"/>
    <mergeCell ref="C7:G7"/>
    <mergeCell ref="C8:G8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48DE1-9A74-44C6-9AB0-C8523AA1B75C}">
  <dimension ref="A1:M23"/>
  <sheetViews>
    <sheetView workbookViewId="0">
      <selection activeCell="W2" sqref="W2"/>
    </sheetView>
  </sheetViews>
  <sheetFormatPr baseColWidth="10" defaultColWidth="11.5703125" defaultRowHeight="15" x14ac:dyDescent="0.25"/>
  <cols>
    <col min="1" max="16384" width="11.5703125" style="60"/>
  </cols>
  <sheetData>
    <row r="1" spans="1:13" x14ac:dyDescent="0.25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</row>
    <row r="2" spans="1:13" ht="27.75" x14ac:dyDescent="0.25">
      <c r="A2" s="2"/>
      <c r="B2" s="664" t="s">
        <v>0</v>
      </c>
      <c r="C2" s="665"/>
      <c r="D2" s="665"/>
      <c r="E2" s="665"/>
      <c r="F2" s="665"/>
      <c r="G2" s="665"/>
      <c r="H2" s="665"/>
      <c r="I2" s="665"/>
      <c r="J2" s="204"/>
      <c r="K2" s="204"/>
      <c r="L2" s="204"/>
      <c r="M2" s="204"/>
    </row>
    <row r="3" spans="1:13" ht="20.25" x14ac:dyDescent="0.25">
      <c r="A3" s="6"/>
      <c r="B3" s="666" t="s">
        <v>1</v>
      </c>
      <c r="C3" s="667"/>
      <c r="D3" s="667"/>
      <c r="E3" s="667"/>
      <c r="F3" s="667"/>
      <c r="G3" s="667"/>
      <c r="H3" s="667"/>
      <c r="I3" s="667"/>
      <c r="J3" s="205"/>
      <c r="K3" s="205"/>
      <c r="L3" s="205"/>
      <c r="M3" s="205"/>
    </row>
    <row r="4" spans="1:13" ht="15.75" x14ac:dyDescent="0.25">
      <c r="A4" s="206"/>
      <c r="B4" s="668" t="s">
        <v>2</v>
      </c>
      <c r="C4" s="669"/>
      <c r="D4" s="669"/>
      <c r="E4" s="669"/>
      <c r="F4" s="669"/>
      <c r="G4" s="669"/>
      <c r="H4" s="669"/>
      <c r="I4" s="669"/>
      <c r="J4" s="207"/>
      <c r="K4" s="207"/>
      <c r="L4" s="207"/>
      <c r="M4" s="207"/>
    </row>
    <row r="5" spans="1:13" x14ac:dyDescent="0.25">
      <c r="A5" s="134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</row>
    <row r="6" spans="1:13" x14ac:dyDescent="0.25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</row>
    <row r="7" spans="1:13" x14ac:dyDescent="0.25">
      <c r="A7" s="134"/>
      <c r="B7" s="134"/>
      <c r="C7" s="670" t="s">
        <v>241</v>
      </c>
      <c r="D7" s="670"/>
      <c r="E7" s="670"/>
      <c r="F7" s="670"/>
      <c r="G7" s="670"/>
      <c r="H7" s="134"/>
      <c r="I7" s="134"/>
      <c r="J7" s="134"/>
      <c r="K7" s="134"/>
      <c r="L7" s="134"/>
      <c r="M7" s="134"/>
    </row>
    <row r="8" spans="1:13" x14ac:dyDescent="0.25">
      <c r="A8" s="134"/>
      <c r="B8" s="134"/>
      <c r="C8" s="671" t="s">
        <v>199</v>
      </c>
      <c r="D8" s="671"/>
      <c r="E8" s="671"/>
      <c r="F8" s="671"/>
      <c r="G8" s="671"/>
      <c r="H8" s="134"/>
      <c r="I8" s="134"/>
      <c r="J8" s="134"/>
      <c r="K8" s="134"/>
      <c r="L8" s="134"/>
      <c r="M8" s="134"/>
    </row>
    <row r="9" spans="1:13" x14ac:dyDescent="0.25">
      <c r="A9" s="134"/>
      <c r="B9" s="134"/>
      <c r="C9" s="672" t="s">
        <v>200</v>
      </c>
      <c r="D9" s="672">
        <v>2024</v>
      </c>
      <c r="E9" s="672">
        <v>2025</v>
      </c>
      <c r="F9" s="672" t="s">
        <v>201</v>
      </c>
      <c r="G9" s="672"/>
      <c r="H9" s="134"/>
      <c r="I9" s="134"/>
      <c r="J9" s="134"/>
      <c r="K9" s="134"/>
      <c r="L9" s="134"/>
      <c r="M9" s="134"/>
    </row>
    <row r="10" spans="1:13" x14ac:dyDescent="0.25">
      <c r="A10" s="134"/>
      <c r="B10" s="134"/>
      <c r="C10" s="672"/>
      <c r="D10" s="672"/>
      <c r="E10" s="672"/>
      <c r="F10" s="209" t="s">
        <v>202</v>
      </c>
      <c r="G10" s="209" t="s">
        <v>203</v>
      </c>
      <c r="H10" s="134"/>
      <c r="I10" s="134"/>
      <c r="J10" s="134"/>
      <c r="K10" s="134"/>
      <c r="L10" s="134"/>
      <c r="M10" s="134"/>
    </row>
    <row r="23" spans="3:8" x14ac:dyDescent="0.25">
      <c r="C23" s="663" t="s">
        <v>198</v>
      </c>
      <c r="D23" s="663"/>
      <c r="E23" s="663"/>
      <c r="F23" s="663"/>
      <c r="G23" s="663"/>
      <c r="H23" s="663"/>
    </row>
  </sheetData>
  <mergeCells count="10">
    <mergeCell ref="C23:H23"/>
    <mergeCell ref="B2:I2"/>
    <mergeCell ref="B3:I3"/>
    <mergeCell ref="B4:I4"/>
    <mergeCell ref="C7:G7"/>
    <mergeCell ref="C8:G8"/>
    <mergeCell ref="C9:C10"/>
    <mergeCell ref="D9:D10"/>
    <mergeCell ref="E9:E10"/>
    <mergeCell ref="F9:G9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0F161-3A50-46D1-B4BB-299F9407C364}">
  <dimension ref="A1:VRU39"/>
  <sheetViews>
    <sheetView zoomScale="80" zoomScaleNormal="80" workbookViewId="0">
      <selection activeCell="Q25" sqref="Q25"/>
    </sheetView>
  </sheetViews>
  <sheetFormatPr baseColWidth="10" defaultColWidth="0" defaultRowHeight="15" x14ac:dyDescent="0.25"/>
  <cols>
    <col min="1" max="1" width="11.42578125" style="1" customWidth="1"/>
    <col min="2" max="2" width="43.42578125" style="1" customWidth="1"/>
    <col min="3" max="3" width="22.42578125" style="1" customWidth="1"/>
    <col min="4" max="4" width="20.85546875" style="1" customWidth="1"/>
    <col min="5" max="5" width="17.7109375" style="1" customWidth="1"/>
    <col min="6" max="6" width="17.85546875" style="1" customWidth="1"/>
    <col min="7" max="7" width="18.85546875" style="1" customWidth="1"/>
    <col min="8" max="8" width="18.85546875" style="1" hidden="1"/>
    <col min="9" max="9" width="15.5703125" style="1" hidden="1"/>
    <col min="10" max="10" width="20.7109375" style="1" hidden="1"/>
    <col min="11" max="11" width="15.5703125" style="1" customWidth="1"/>
    <col min="12" max="12" width="20.42578125" style="1" customWidth="1"/>
    <col min="13" max="13" width="35.42578125" style="1" customWidth="1"/>
    <col min="14" max="14" width="23.85546875" style="1" customWidth="1"/>
    <col min="15" max="15" width="17.140625" style="1" customWidth="1"/>
    <col min="16" max="16" width="11.42578125" style="1" customWidth="1"/>
    <col min="17" max="17" width="12.5703125" style="1" customWidth="1"/>
    <col min="18" max="258" width="11.42578125" style="1" customWidth="1"/>
    <col min="259" max="259" width="44.85546875" style="1" customWidth="1"/>
    <col min="260" max="260" width="15.5703125" style="1" customWidth="1"/>
    <col min="261" max="261" width="20.85546875" style="1" customWidth="1"/>
    <col min="262" max="262" width="17.7109375" style="1" customWidth="1"/>
    <col min="263" max="263" width="13.42578125" style="1" customWidth="1"/>
    <col min="264" max="264" width="15.140625" style="1" customWidth="1"/>
    <col min="265" max="265" width="15.5703125" style="1" customWidth="1"/>
    <col min="266" max="266" width="8.140625" style="1" customWidth="1"/>
    <col min="267" max="267" width="4.140625" style="1" customWidth="1"/>
    <col min="268" max="514" width="11.42578125" style="1" customWidth="1"/>
    <col min="515" max="515" width="44.85546875" style="1" customWidth="1"/>
    <col min="516" max="516" width="15.5703125" style="1" customWidth="1"/>
    <col min="517" max="517" width="20.85546875" style="1" customWidth="1"/>
    <col min="518" max="518" width="17.7109375" style="1" customWidth="1"/>
    <col min="519" max="519" width="13.42578125" style="1" customWidth="1"/>
    <col min="520" max="520" width="15.140625" style="1" customWidth="1"/>
    <col min="521" max="521" width="15.5703125" style="1" customWidth="1"/>
    <col min="522" max="522" width="8.140625" style="1" customWidth="1"/>
    <col min="523" max="523" width="4.140625" style="1" customWidth="1"/>
    <col min="524" max="770" width="11.42578125" style="1" customWidth="1"/>
    <col min="771" max="771" width="44.85546875" style="1" customWidth="1"/>
    <col min="772" max="772" width="15.5703125" style="1" customWidth="1"/>
    <col min="773" max="773" width="20.85546875" style="1" customWidth="1"/>
    <col min="774" max="774" width="17.7109375" style="1" customWidth="1"/>
    <col min="775" max="775" width="13.42578125" style="1" customWidth="1"/>
    <col min="776" max="776" width="15.140625" style="1" customWidth="1"/>
    <col min="777" max="777" width="15.5703125" style="1" customWidth="1"/>
    <col min="778" max="778" width="8.140625" style="1" customWidth="1"/>
    <col min="779" max="779" width="4.140625" style="1" customWidth="1"/>
    <col min="780" max="1025" width="11.42578125" style="1" hidden="1"/>
    <col min="1026" max="1026" width="11.42578125" style="1" customWidth="1"/>
    <col min="1027" max="1027" width="44.85546875" style="1" customWidth="1"/>
    <col min="1028" max="1028" width="15.5703125" style="1" customWidth="1"/>
    <col min="1029" max="1029" width="20.85546875" style="1" customWidth="1"/>
    <col min="1030" max="1030" width="17.7109375" style="1" customWidth="1"/>
    <col min="1031" max="1031" width="13.42578125" style="1" customWidth="1"/>
    <col min="1032" max="1032" width="15.140625" style="1" customWidth="1"/>
    <col min="1033" max="1033" width="15.5703125" style="1" customWidth="1"/>
    <col min="1034" max="1034" width="8.140625" style="1" customWidth="1"/>
    <col min="1035" max="1035" width="4.140625" style="1" customWidth="1"/>
    <col min="1036" max="1282" width="11.42578125" style="1" customWidth="1"/>
    <col min="1283" max="1283" width="44.85546875" style="1" customWidth="1"/>
    <col min="1284" max="1284" width="15.5703125" style="1" customWidth="1"/>
    <col min="1285" max="1285" width="20.85546875" style="1" customWidth="1"/>
    <col min="1286" max="1286" width="17.7109375" style="1" customWidth="1"/>
    <col min="1287" max="1287" width="13.42578125" style="1" customWidth="1"/>
    <col min="1288" max="1288" width="15.140625" style="1" customWidth="1"/>
    <col min="1289" max="1289" width="15.5703125" style="1" customWidth="1"/>
    <col min="1290" max="1290" width="8.140625" style="1" customWidth="1"/>
    <col min="1291" max="1291" width="4.140625" style="1" customWidth="1"/>
    <col min="1292" max="1538" width="11.42578125" style="1" customWidth="1"/>
    <col min="1539" max="1539" width="44.85546875" style="1" customWidth="1"/>
    <col min="1540" max="1540" width="15.5703125" style="1" customWidth="1"/>
    <col min="1541" max="1541" width="20.85546875" style="1" customWidth="1"/>
    <col min="1542" max="1542" width="17.7109375" style="1" customWidth="1"/>
    <col min="1543" max="1543" width="13.42578125" style="1" customWidth="1"/>
    <col min="1544" max="1544" width="15.140625" style="1" customWidth="1"/>
    <col min="1545" max="1545" width="15.5703125" style="1" customWidth="1"/>
    <col min="1546" max="1546" width="8.140625" style="1" customWidth="1"/>
    <col min="1547" max="1547" width="4.140625" style="1" customWidth="1"/>
    <col min="1548" max="1794" width="11.42578125" style="1" customWidth="1"/>
    <col min="1795" max="1795" width="44.85546875" style="1" customWidth="1"/>
    <col min="1796" max="1796" width="15.5703125" style="1" customWidth="1"/>
    <col min="1797" max="1797" width="20.85546875" style="1" customWidth="1"/>
    <col min="1798" max="1798" width="17.7109375" style="1" customWidth="1"/>
    <col min="1799" max="1799" width="13.42578125" style="1" customWidth="1"/>
    <col min="1800" max="1800" width="15.140625" style="1" customWidth="1"/>
    <col min="1801" max="1801" width="15.5703125" style="1" customWidth="1"/>
    <col min="1802" max="1802" width="8.140625" style="1" customWidth="1"/>
    <col min="1803" max="1803" width="4.140625" style="1" customWidth="1"/>
    <col min="1804" max="2049" width="11.42578125" style="1" hidden="1"/>
    <col min="2050" max="2050" width="11.42578125" style="1" customWidth="1"/>
    <col min="2051" max="2051" width="44.85546875" style="1" customWidth="1"/>
    <col min="2052" max="2052" width="15.5703125" style="1" customWidth="1"/>
    <col min="2053" max="2053" width="20.85546875" style="1" customWidth="1"/>
    <col min="2054" max="2054" width="17.7109375" style="1" customWidth="1"/>
    <col min="2055" max="2055" width="13.42578125" style="1" customWidth="1"/>
    <col min="2056" max="2056" width="15.140625" style="1" customWidth="1"/>
    <col min="2057" max="2057" width="15.5703125" style="1" customWidth="1"/>
    <col min="2058" max="2058" width="8.140625" style="1" customWidth="1"/>
    <col min="2059" max="2059" width="4.140625" style="1" customWidth="1"/>
    <col min="2060" max="2306" width="11.42578125" style="1" customWidth="1"/>
    <col min="2307" max="2307" width="44.85546875" style="1" customWidth="1"/>
    <col min="2308" max="2308" width="15.5703125" style="1" customWidth="1"/>
    <col min="2309" max="2309" width="20.85546875" style="1" customWidth="1"/>
    <col min="2310" max="2310" width="17.7109375" style="1" customWidth="1"/>
    <col min="2311" max="2311" width="13.42578125" style="1" customWidth="1"/>
    <col min="2312" max="2312" width="15.140625" style="1" customWidth="1"/>
    <col min="2313" max="2313" width="15.5703125" style="1" customWidth="1"/>
    <col min="2314" max="2314" width="8.140625" style="1" customWidth="1"/>
    <col min="2315" max="2315" width="4.140625" style="1" customWidth="1"/>
    <col min="2316" max="2562" width="11.42578125" style="1" customWidth="1"/>
    <col min="2563" max="2563" width="44.85546875" style="1" customWidth="1"/>
    <col min="2564" max="2564" width="15.5703125" style="1" customWidth="1"/>
    <col min="2565" max="2565" width="20.85546875" style="1" customWidth="1"/>
    <col min="2566" max="2566" width="17.7109375" style="1" customWidth="1"/>
    <col min="2567" max="2567" width="13.42578125" style="1" customWidth="1"/>
    <col min="2568" max="2568" width="15.140625" style="1" customWidth="1"/>
    <col min="2569" max="2569" width="15.5703125" style="1" customWidth="1"/>
    <col min="2570" max="2570" width="8.140625" style="1" customWidth="1"/>
    <col min="2571" max="2571" width="4.140625" style="1" customWidth="1"/>
    <col min="2572" max="2818" width="11.42578125" style="1" customWidth="1"/>
    <col min="2819" max="2819" width="44.85546875" style="1" customWidth="1"/>
    <col min="2820" max="2820" width="15.5703125" style="1" customWidth="1"/>
    <col min="2821" max="2821" width="20.85546875" style="1" customWidth="1"/>
    <col min="2822" max="2822" width="17.7109375" style="1" customWidth="1"/>
    <col min="2823" max="2823" width="13.42578125" style="1" customWidth="1"/>
    <col min="2824" max="2824" width="15.140625" style="1" customWidth="1"/>
    <col min="2825" max="2825" width="15.5703125" style="1" customWidth="1"/>
    <col min="2826" max="2826" width="8.140625" style="1" customWidth="1"/>
    <col min="2827" max="2827" width="4.140625" style="1" customWidth="1"/>
    <col min="2828" max="3073" width="11.42578125" style="1" hidden="1"/>
    <col min="3074" max="3074" width="11.42578125" style="1" customWidth="1"/>
    <col min="3075" max="3075" width="44.85546875" style="1" customWidth="1"/>
    <col min="3076" max="3076" width="15.5703125" style="1" customWidth="1"/>
    <col min="3077" max="3077" width="20.85546875" style="1" customWidth="1"/>
    <col min="3078" max="3078" width="17.7109375" style="1" customWidth="1"/>
    <col min="3079" max="3079" width="13.42578125" style="1" customWidth="1"/>
    <col min="3080" max="3080" width="15.140625" style="1" customWidth="1"/>
    <col min="3081" max="3081" width="15.5703125" style="1" customWidth="1"/>
    <col min="3082" max="3082" width="8.140625" style="1" customWidth="1"/>
    <col min="3083" max="3083" width="4.140625" style="1" customWidth="1"/>
    <col min="3084" max="3330" width="11.42578125" style="1" customWidth="1"/>
    <col min="3331" max="3331" width="44.85546875" style="1" customWidth="1"/>
    <col min="3332" max="3332" width="15.5703125" style="1" customWidth="1"/>
    <col min="3333" max="3333" width="20.85546875" style="1" customWidth="1"/>
    <col min="3334" max="3334" width="17.7109375" style="1" customWidth="1"/>
    <col min="3335" max="3335" width="13.42578125" style="1" customWidth="1"/>
    <col min="3336" max="3336" width="15.140625" style="1" customWidth="1"/>
    <col min="3337" max="3337" width="15.5703125" style="1" customWidth="1"/>
    <col min="3338" max="3338" width="8.140625" style="1" customWidth="1"/>
    <col min="3339" max="3339" width="4.140625" style="1" customWidth="1"/>
    <col min="3340" max="3586" width="11.42578125" style="1" customWidth="1"/>
    <col min="3587" max="3587" width="44.85546875" style="1" customWidth="1"/>
    <col min="3588" max="3588" width="15.5703125" style="1" customWidth="1"/>
    <col min="3589" max="3589" width="20.85546875" style="1" customWidth="1"/>
    <col min="3590" max="3590" width="17.7109375" style="1" customWidth="1"/>
    <col min="3591" max="3591" width="13.42578125" style="1" customWidth="1"/>
    <col min="3592" max="3592" width="15.140625" style="1" customWidth="1"/>
    <col min="3593" max="3593" width="15.5703125" style="1" customWidth="1"/>
    <col min="3594" max="3594" width="8.140625" style="1" customWidth="1"/>
    <col min="3595" max="3595" width="4.140625" style="1" customWidth="1"/>
    <col min="3596" max="3842" width="11.42578125" style="1" customWidth="1"/>
    <col min="3843" max="3843" width="44.85546875" style="1" customWidth="1"/>
    <col min="3844" max="3844" width="15.5703125" style="1" customWidth="1"/>
    <col min="3845" max="3845" width="20.85546875" style="1" customWidth="1"/>
    <col min="3846" max="3846" width="17.7109375" style="1" customWidth="1"/>
    <col min="3847" max="3847" width="13.42578125" style="1" customWidth="1"/>
    <col min="3848" max="3848" width="15.140625" style="1" customWidth="1"/>
    <col min="3849" max="3849" width="15.5703125" style="1" customWidth="1"/>
    <col min="3850" max="3850" width="8.140625" style="1" customWidth="1"/>
    <col min="3851" max="3851" width="4.140625" style="1" customWidth="1"/>
    <col min="3852" max="4097" width="11.42578125" style="1" hidden="1"/>
    <col min="4098" max="4098" width="11.42578125" style="1" customWidth="1"/>
    <col min="4099" max="4099" width="44.85546875" style="1" customWidth="1"/>
    <col min="4100" max="4100" width="15.5703125" style="1" customWidth="1"/>
    <col min="4101" max="4101" width="20.85546875" style="1" customWidth="1"/>
    <col min="4102" max="4102" width="17.7109375" style="1" customWidth="1"/>
    <col min="4103" max="4103" width="13.42578125" style="1" customWidth="1"/>
    <col min="4104" max="4104" width="15.140625" style="1" customWidth="1"/>
    <col min="4105" max="4105" width="15.5703125" style="1" customWidth="1"/>
    <col min="4106" max="4106" width="8.140625" style="1" customWidth="1"/>
    <col min="4107" max="4107" width="4.140625" style="1" customWidth="1"/>
    <col min="4108" max="4354" width="11.42578125" style="1" customWidth="1"/>
    <col min="4355" max="4355" width="44.85546875" style="1" customWidth="1"/>
    <col min="4356" max="4356" width="15.5703125" style="1" customWidth="1"/>
    <col min="4357" max="4357" width="20.85546875" style="1" customWidth="1"/>
    <col min="4358" max="4358" width="17.7109375" style="1" customWidth="1"/>
    <col min="4359" max="4359" width="13.42578125" style="1" customWidth="1"/>
    <col min="4360" max="4360" width="15.140625" style="1" customWidth="1"/>
    <col min="4361" max="4361" width="15.5703125" style="1" customWidth="1"/>
    <col min="4362" max="4362" width="8.140625" style="1" customWidth="1"/>
    <col min="4363" max="4363" width="4.140625" style="1" customWidth="1"/>
    <col min="4364" max="4610" width="11.42578125" style="1" customWidth="1"/>
    <col min="4611" max="4611" width="44.85546875" style="1" customWidth="1"/>
    <col min="4612" max="4612" width="15.5703125" style="1" customWidth="1"/>
    <col min="4613" max="4613" width="20.85546875" style="1" customWidth="1"/>
    <col min="4614" max="4614" width="17.7109375" style="1" customWidth="1"/>
    <col min="4615" max="4615" width="13.42578125" style="1" customWidth="1"/>
    <col min="4616" max="4616" width="15.140625" style="1" customWidth="1"/>
    <col min="4617" max="4617" width="15.5703125" style="1" customWidth="1"/>
    <col min="4618" max="4618" width="8.140625" style="1" customWidth="1"/>
    <col min="4619" max="4619" width="4.140625" style="1" customWidth="1"/>
    <col min="4620" max="4866" width="11.42578125" style="1" customWidth="1"/>
    <col min="4867" max="4867" width="44.85546875" style="1" customWidth="1"/>
    <col min="4868" max="4868" width="15.5703125" style="1" customWidth="1"/>
    <col min="4869" max="4869" width="20.85546875" style="1" customWidth="1"/>
    <col min="4870" max="4870" width="17.7109375" style="1" customWidth="1"/>
    <col min="4871" max="4871" width="13.42578125" style="1" customWidth="1"/>
    <col min="4872" max="4872" width="15.140625" style="1" customWidth="1"/>
    <col min="4873" max="4873" width="15.5703125" style="1" customWidth="1"/>
    <col min="4874" max="4874" width="8.140625" style="1" customWidth="1"/>
    <col min="4875" max="4875" width="4.140625" style="1" customWidth="1"/>
    <col min="4876" max="5121" width="11.42578125" style="1" hidden="1"/>
    <col min="5122" max="5122" width="11.42578125" style="1" customWidth="1"/>
    <col min="5123" max="5123" width="44.85546875" style="1" customWidth="1"/>
    <col min="5124" max="5124" width="15.5703125" style="1" customWidth="1"/>
    <col min="5125" max="5125" width="20.85546875" style="1" customWidth="1"/>
    <col min="5126" max="5126" width="17.7109375" style="1" customWidth="1"/>
    <col min="5127" max="5127" width="13.42578125" style="1" customWidth="1"/>
    <col min="5128" max="5128" width="15.140625" style="1" customWidth="1"/>
    <col min="5129" max="5129" width="15.5703125" style="1" customWidth="1"/>
    <col min="5130" max="5130" width="8.140625" style="1" customWidth="1"/>
    <col min="5131" max="5131" width="4.140625" style="1" customWidth="1"/>
    <col min="5132" max="5378" width="11.42578125" style="1" customWidth="1"/>
    <col min="5379" max="5379" width="44.85546875" style="1" customWidth="1"/>
    <col min="5380" max="5380" width="15.5703125" style="1" customWidth="1"/>
    <col min="5381" max="5381" width="20.85546875" style="1" customWidth="1"/>
    <col min="5382" max="5382" width="17.7109375" style="1" customWidth="1"/>
    <col min="5383" max="5383" width="13.42578125" style="1" customWidth="1"/>
    <col min="5384" max="5384" width="15.140625" style="1" customWidth="1"/>
    <col min="5385" max="5385" width="15.5703125" style="1" customWidth="1"/>
    <col min="5386" max="5386" width="8.140625" style="1" customWidth="1"/>
    <col min="5387" max="5387" width="4.140625" style="1" customWidth="1"/>
    <col min="5388" max="5634" width="11.42578125" style="1" customWidth="1"/>
    <col min="5635" max="5635" width="44.85546875" style="1" customWidth="1"/>
    <col min="5636" max="5636" width="15.5703125" style="1" customWidth="1"/>
    <col min="5637" max="5637" width="20.85546875" style="1" customWidth="1"/>
    <col min="5638" max="5638" width="17.7109375" style="1" customWidth="1"/>
    <col min="5639" max="5639" width="13.42578125" style="1" customWidth="1"/>
    <col min="5640" max="5640" width="15.140625" style="1" customWidth="1"/>
    <col min="5641" max="5641" width="15.5703125" style="1" customWidth="1"/>
    <col min="5642" max="5642" width="8.140625" style="1" customWidth="1"/>
    <col min="5643" max="5643" width="4.140625" style="1" customWidth="1"/>
    <col min="5644" max="5890" width="11.42578125" style="1" customWidth="1"/>
    <col min="5891" max="5891" width="44.85546875" style="1" customWidth="1"/>
    <col min="5892" max="5892" width="15.5703125" style="1" customWidth="1"/>
    <col min="5893" max="5893" width="20.85546875" style="1" customWidth="1"/>
    <col min="5894" max="5894" width="17.7109375" style="1" customWidth="1"/>
    <col min="5895" max="5895" width="13.42578125" style="1" customWidth="1"/>
    <col min="5896" max="5896" width="15.140625" style="1" customWidth="1"/>
    <col min="5897" max="5897" width="15.5703125" style="1" customWidth="1"/>
    <col min="5898" max="5898" width="8.140625" style="1" customWidth="1"/>
    <col min="5899" max="5899" width="4.140625" style="1" customWidth="1"/>
    <col min="5900" max="6145" width="11.42578125" style="1" hidden="1"/>
    <col min="6146" max="6146" width="11.42578125" style="1" customWidth="1"/>
    <col min="6147" max="6147" width="44.85546875" style="1" customWidth="1"/>
    <col min="6148" max="6148" width="15.5703125" style="1" customWidth="1"/>
    <col min="6149" max="6149" width="20.85546875" style="1" customWidth="1"/>
    <col min="6150" max="6150" width="17.7109375" style="1" customWidth="1"/>
    <col min="6151" max="6151" width="13.42578125" style="1" customWidth="1"/>
    <col min="6152" max="6152" width="15.140625" style="1" customWidth="1"/>
    <col min="6153" max="6153" width="15.5703125" style="1" customWidth="1"/>
    <col min="6154" max="6154" width="8.140625" style="1" customWidth="1"/>
    <col min="6155" max="6155" width="4.140625" style="1" customWidth="1"/>
    <col min="6156" max="6402" width="11.42578125" style="1" customWidth="1"/>
    <col min="6403" max="6403" width="44.85546875" style="1" customWidth="1"/>
    <col min="6404" max="6404" width="15.5703125" style="1" customWidth="1"/>
    <col min="6405" max="6405" width="20.85546875" style="1" customWidth="1"/>
    <col min="6406" max="6406" width="17.7109375" style="1" customWidth="1"/>
    <col min="6407" max="6407" width="13.42578125" style="1" customWidth="1"/>
    <col min="6408" max="6408" width="15.140625" style="1" customWidth="1"/>
    <col min="6409" max="6409" width="15.5703125" style="1" customWidth="1"/>
    <col min="6410" max="6410" width="8.140625" style="1" customWidth="1"/>
    <col min="6411" max="6411" width="4.140625" style="1" customWidth="1"/>
    <col min="6412" max="6658" width="11.42578125" style="1" customWidth="1"/>
    <col min="6659" max="6659" width="44.85546875" style="1" customWidth="1"/>
    <col min="6660" max="6660" width="15.5703125" style="1" customWidth="1"/>
    <col min="6661" max="6661" width="20.85546875" style="1" customWidth="1"/>
    <col min="6662" max="6662" width="17.7109375" style="1" customWidth="1"/>
    <col min="6663" max="6663" width="13.42578125" style="1" customWidth="1"/>
    <col min="6664" max="6664" width="15.140625" style="1" customWidth="1"/>
    <col min="6665" max="6665" width="15.5703125" style="1" customWidth="1"/>
    <col min="6666" max="6666" width="8.140625" style="1" customWidth="1"/>
    <col min="6667" max="6667" width="4.140625" style="1" customWidth="1"/>
    <col min="6668" max="6914" width="11.42578125" style="1" customWidth="1"/>
    <col min="6915" max="6915" width="44.85546875" style="1" customWidth="1"/>
    <col min="6916" max="6916" width="15.5703125" style="1" customWidth="1"/>
    <col min="6917" max="6917" width="20.85546875" style="1" customWidth="1"/>
    <col min="6918" max="6918" width="17.7109375" style="1" customWidth="1"/>
    <col min="6919" max="6919" width="13.42578125" style="1" customWidth="1"/>
    <col min="6920" max="6920" width="15.140625" style="1" customWidth="1"/>
    <col min="6921" max="6921" width="15.5703125" style="1" customWidth="1"/>
    <col min="6922" max="6922" width="8.140625" style="1" customWidth="1"/>
    <col min="6923" max="6923" width="4.140625" style="1" customWidth="1"/>
    <col min="6924" max="7169" width="11.42578125" style="1" hidden="1"/>
    <col min="7170" max="7170" width="11.42578125" style="1" customWidth="1"/>
    <col min="7171" max="7171" width="44.85546875" style="1" customWidth="1"/>
    <col min="7172" max="7172" width="15.5703125" style="1" customWidth="1"/>
    <col min="7173" max="7173" width="20.85546875" style="1" customWidth="1"/>
    <col min="7174" max="7174" width="17.7109375" style="1" customWidth="1"/>
    <col min="7175" max="7175" width="13.42578125" style="1" customWidth="1"/>
    <col min="7176" max="7176" width="15.140625" style="1" customWidth="1"/>
    <col min="7177" max="7177" width="15.5703125" style="1" customWidth="1"/>
    <col min="7178" max="7178" width="8.140625" style="1" customWidth="1"/>
    <col min="7179" max="7179" width="4.140625" style="1" customWidth="1"/>
    <col min="7180" max="7426" width="11.42578125" style="1" customWidth="1"/>
    <col min="7427" max="7427" width="44.85546875" style="1" customWidth="1"/>
    <col min="7428" max="7428" width="15.5703125" style="1" customWidth="1"/>
    <col min="7429" max="7429" width="20.85546875" style="1" customWidth="1"/>
    <col min="7430" max="7430" width="17.7109375" style="1" customWidth="1"/>
    <col min="7431" max="7431" width="13.42578125" style="1" customWidth="1"/>
    <col min="7432" max="7432" width="15.140625" style="1" customWidth="1"/>
    <col min="7433" max="7433" width="15.5703125" style="1" customWidth="1"/>
    <col min="7434" max="7434" width="8.140625" style="1" customWidth="1"/>
    <col min="7435" max="7435" width="4.140625" style="1" customWidth="1"/>
    <col min="7436" max="7682" width="11.42578125" style="1" customWidth="1"/>
    <col min="7683" max="7683" width="44.85546875" style="1" customWidth="1"/>
    <col min="7684" max="7684" width="15.5703125" style="1" customWidth="1"/>
    <col min="7685" max="7685" width="20.85546875" style="1" customWidth="1"/>
    <col min="7686" max="7686" width="17.7109375" style="1" customWidth="1"/>
    <col min="7687" max="7687" width="13.42578125" style="1" customWidth="1"/>
    <col min="7688" max="7688" width="15.140625" style="1" customWidth="1"/>
    <col min="7689" max="7689" width="15.5703125" style="1" customWidth="1"/>
    <col min="7690" max="7690" width="8.140625" style="1" customWidth="1"/>
    <col min="7691" max="7691" width="4.140625" style="1" customWidth="1"/>
    <col min="7692" max="7938" width="11.42578125" style="1" customWidth="1"/>
    <col min="7939" max="7939" width="44.85546875" style="1" customWidth="1"/>
    <col min="7940" max="7940" width="15.5703125" style="1" customWidth="1"/>
    <col min="7941" max="7941" width="20.85546875" style="1" customWidth="1"/>
    <col min="7942" max="7942" width="17.7109375" style="1" customWidth="1"/>
    <col min="7943" max="7943" width="13.42578125" style="1" customWidth="1"/>
    <col min="7944" max="7944" width="15.140625" style="1" customWidth="1"/>
    <col min="7945" max="7945" width="15.5703125" style="1" customWidth="1"/>
    <col min="7946" max="7946" width="8.140625" style="1" customWidth="1"/>
    <col min="7947" max="7947" width="4.140625" style="1" customWidth="1"/>
    <col min="7948" max="8193" width="11.42578125" style="1" hidden="1"/>
    <col min="8194" max="8194" width="11.42578125" style="1" customWidth="1"/>
    <col min="8195" max="8195" width="44.85546875" style="1" customWidth="1"/>
    <col min="8196" max="8196" width="15.5703125" style="1" customWidth="1"/>
    <col min="8197" max="8197" width="20.85546875" style="1" customWidth="1"/>
    <col min="8198" max="8198" width="17.7109375" style="1" customWidth="1"/>
    <col min="8199" max="8199" width="13.42578125" style="1" customWidth="1"/>
    <col min="8200" max="8200" width="15.140625" style="1" customWidth="1"/>
    <col min="8201" max="8201" width="15.5703125" style="1" customWidth="1"/>
    <col min="8202" max="8202" width="8.140625" style="1" customWidth="1"/>
    <col min="8203" max="8203" width="4.140625" style="1" customWidth="1"/>
    <col min="8204" max="8450" width="11.42578125" style="1" customWidth="1"/>
    <col min="8451" max="8451" width="44.85546875" style="1" customWidth="1"/>
    <col min="8452" max="8452" width="15.5703125" style="1" customWidth="1"/>
    <col min="8453" max="8453" width="20.85546875" style="1" customWidth="1"/>
    <col min="8454" max="8454" width="17.7109375" style="1" customWidth="1"/>
    <col min="8455" max="8455" width="13.42578125" style="1" customWidth="1"/>
    <col min="8456" max="8456" width="15.140625" style="1" customWidth="1"/>
    <col min="8457" max="8457" width="15.5703125" style="1" customWidth="1"/>
    <col min="8458" max="8458" width="8.140625" style="1" customWidth="1"/>
    <col min="8459" max="8459" width="4.140625" style="1" customWidth="1"/>
    <col min="8460" max="8706" width="11.42578125" style="1" customWidth="1"/>
    <col min="8707" max="8707" width="44.85546875" style="1" customWidth="1"/>
    <col min="8708" max="8708" width="15.5703125" style="1" customWidth="1"/>
    <col min="8709" max="8709" width="20.85546875" style="1" customWidth="1"/>
    <col min="8710" max="8710" width="17.7109375" style="1" customWidth="1"/>
    <col min="8711" max="8711" width="13.42578125" style="1" customWidth="1"/>
    <col min="8712" max="8712" width="15.140625" style="1" customWidth="1"/>
    <col min="8713" max="8713" width="15.5703125" style="1" customWidth="1"/>
    <col min="8714" max="8714" width="8.140625" style="1" customWidth="1"/>
    <col min="8715" max="8715" width="4.140625" style="1" customWidth="1"/>
    <col min="8716" max="8962" width="11.42578125" style="1" customWidth="1"/>
    <col min="8963" max="8963" width="44.85546875" style="1" customWidth="1"/>
    <col min="8964" max="8964" width="15.5703125" style="1" customWidth="1"/>
    <col min="8965" max="8965" width="20.85546875" style="1" customWidth="1"/>
    <col min="8966" max="8966" width="17.7109375" style="1" customWidth="1"/>
    <col min="8967" max="8967" width="13.42578125" style="1" customWidth="1"/>
    <col min="8968" max="8968" width="15.140625" style="1" customWidth="1"/>
    <col min="8969" max="8969" width="15.5703125" style="1" customWidth="1"/>
    <col min="8970" max="8970" width="8.140625" style="1" customWidth="1"/>
    <col min="8971" max="8971" width="4.140625" style="1" customWidth="1"/>
    <col min="8972" max="9217" width="11.42578125" style="1" hidden="1"/>
    <col min="9218" max="9218" width="11.42578125" style="1" customWidth="1"/>
    <col min="9219" max="9219" width="44.85546875" style="1" customWidth="1"/>
    <col min="9220" max="9220" width="15.5703125" style="1" customWidth="1"/>
    <col min="9221" max="9221" width="20.85546875" style="1" customWidth="1"/>
    <col min="9222" max="9222" width="17.7109375" style="1" customWidth="1"/>
    <col min="9223" max="9223" width="13.42578125" style="1" customWidth="1"/>
    <col min="9224" max="9224" width="15.140625" style="1" customWidth="1"/>
    <col min="9225" max="9225" width="15.5703125" style="1" customWidth="1"/>
    <col min="9226" max="9226" width="8.140625" style="1" customWidth="1"/>
    <col min="9227" max="9227" width="4.140625" style="1" customWidth="1"/>
    <col min="9228" max="9474" width="11.42578125" style="1" customWidth="1"/>
    <col min="9475" max="9475" width="44.85546875" style="1" customWidth="1"/>
    <col min="9476" max="9476" width="15.5703125" style="1" customWidth="1"/>
    <col min="9477" max="9477" width="20.85546875" style="1" customWidth="1"/>
    <col min="9478" max="9478" width="17.7109375" style="1" customWidth="1"/>
    <col min="9479" max="9479" width="13.42578125" style="1" customWidth="1"/>
    <col min="9480" max="9480" width="15.140625" style="1" customWidth="1"/>
    <col min="9481" max="9481" width="15.5703125" style="1" customWidth="1"/>
    <col min="9482" max="9482" width="8.140625" style="1" customWidth="1"/>
    <col min="9483" max="9483" width="4.140625" style="1" customWidth="1"/>
    <col min="9484" max="9730" width="11.42578125" style="1" customWidth="1"/>
    <col min="9731" max="9731" width="44.85546875" style="1" customWidth="1"/>
    <col min="9732" max="9732" width="15.5703125" style="1" customWidth="1"/>
    <col min="9733" max="9733" width="20.85546875" style="1" customWidth="1"/>
    <col min="9734" max="9734" width="17.7109375" style="1" customWidth="1"/>
    <col min="9735" max="9735" width="13.42578125" style="1" customWidth="1"/>
    <col min="9736" max="9736" width="15.140625" style="1" customWidth="1"/>
    <col min="9737" max="9737" width="15.5703125" style="1" customWidth="1"/>
    <col min="9738" max="9738" width="8.140625" style="1" customWidth="1"/>
    <col min="9739" max="9739" width="4.140625" style="1" customWidth="1"/>
    <col min="9740" max="9986" width="11.42578125" style="1" customWidth="1"/>
    <col min="9987" max="9987" width="44.85546875" style="1" customWidth="1"/>
    <col min="9988" max="9988" width="15.5703125" style="1" customWidth="1"/>
    <col min="9989" max="9989" width="20.85546875" style="1" customWidth="1"/>
    <col min="9990" max="9990" width="17.7109375" style="1" customWidth="1"/>
    <col min="9991" max="9991" width="13.42578125" style="1" customWidth="1"/>
    <col min="9992" max="9992" width="15.140625" style="1" customWidth="1"/>
    <col min="9993" max="9993" width="15.5703125" style="1" customWidth="1"/>
    <col min="9994" max="9994" width="8.140625" style="1" customWidth="1"/>
    <col min="9995" max="9995" width="4.140625" style="1" customWidth="1"/>
    <col min="9996" max="10241" width="11.42578125" style="1" hidden="1"/>
    <col min="10242" max="10242" width="11.42578125" style="1" customWidth="1"/>
    <col min="10243" max="10243" width="44.85546875" style="1" customWidth="1"/>
    <col min="10244" max="10244" width="15.5703125" style="1" customWidth="1"/>
    <col min="10245" max="10245" width="20.85546875" style="1" customWidth="1"/>
    <col min="10246" max="10246" width="17.7109375" style="1" customWidth="1"/>
    <col min="10247" max="10247" width="13.42578125" style="1" customWidth="1"/>
    <col min="10248" max="10248" width="15.140625" style="1" customWidth="1"/>
    <col min="10249" max="10249" width="15.5703125" style="1" customWidth="1"/>
    <col min="10250" max="10250" width="8.140625" style="1" customWidth="1"/>
    <col min="10251" max="10251" width="4.140625" style="1" customWidth="1"/>
    <col min="10252" max="10498" width="11.42578125" style="1" customWidth="1"/>
    <col min="10499" max="10499" width="44.85546875" style="1" customWidth="1"/>
    <col min="10500" max="10500" width="15.5703125" style="1" customWidth="1"/>
    <col min="10501" max="10501" width="20.85546875" style="1" customWidth="1"/>
    <col min="10502" max="10502" width="17.7109375" style="1" customWidth="1"/>
    <col min="10503" max="10503" width="13.42578125" style="1" customWidth="1"/>
    <col min="10504" max="10504" width="15.140625" style="1" customWidth="1"/>
    <col min="10505" max="10505" width="15.5703125" style="1" customWidth="1"/>
    <col min="10506" max="10506" width="8.140625" style="1" customWidth="1"/>
    <col min="10507" max="10507" width="4.140625" style="1" customWidth="1"/>
    <col min="10508" max="10754" width="11.42578125" style="1" customWidth="1"/>
    <col min="10755" max="10755" width="44.85546875" style="1" customWidth="1"/>
    <col min="10756" max="10756" width="15.5703125" style="1" customWidth="1"/>
    <col min="10757" max="10757" width="20.85546875" style="1" customWidth="1"/>
    <col min="10758" max="10758" width="17.7109375" style="1" customWidth="1"/>
    <col min="10759" max="10759" width="13.42578125" style="1" customWidth="1"/>
    <col min="10760" max="10760" width="15.140625" style="1" customWidth="1"/>
    <col min="10761" max="10761" width="15.5703125" style="1" customWidth="1"/>
    <col min="10762" max="10762" width="8.140625" style="1" customWidth="1"/>
    <col min="10763" max="10763" width="4.140625" style="1" customWidth="1"/>
    <col min="10764" max="11010" width="11.42578125" style="1" customWidth="1"/>
    <col min="11011" max="11011" width="44.85546875" style="1" customWidth="1"/>
    <col min="11012" max="11012" width="15.5703125" style="1" customWidth="1"/>
    <col min="11013" max="11013" width="20.85546875" style="1" customWidth="1"/>
    <col min="11014" max="11014" width="17.7109375" style="1" customWidth="1"/>
    <col min="11015" max="11015" width="13.42578125" style="1" customWidth="1"/>
    <col min="11016" max="11016" width="15.140625" style="1" customWidth="1"/>
    <col min="11017" max="11017" width="15.5703125" style="1" customWidth="1"/>
    <col min="11018" max="11018" width="8.140625" style="1" customWidth="1"/>
    <col min="11019" max="11019" width="4.140625" style="1" customWidth="1"/>
    <col min="11020" max="11265" width="11.42578125" style="1" hidden="1"/>
    <col min="11266" max="11266" width="11.42578125" style="1" customWidth="1"/>
    <col min="11267" max="11267" width="44.85546875" style="1" customWidth="1"/>
    <col min="11268" max="11268" width="15.5703125" style="1" customWidth="1"/>
    <col min="11269" max="11269" width="20.85546875" style="1" customWidth="1"/>
    <col min="11270" max="11270" width="17.7109375" style="1" customWidth="1"/>
    <col min="11271" max="11271" width="13.42578125" style="1" customWidth="1"/>
    <col min="11272" max="11272" width="15.140625" style="1" customWidth="1"/>
    <col min="11273" max="11273" width="15.5703125" style="1" customWidth="1"/>
    <col min="11274" max="11274" width="8.140625" style="1" customWidth="1"/>
    <col min="11275" max="11275" width="4.140625" style="1" customWidth="1"/>
    <col min="11276" max="11522" width="11.42578125" style="1" customWidth="1"/>
    <col min="11523" max="11523" width="44.85546875" style="1" customWidth="1"/>
    <col min="11524" max="11524" width="15.5703125" style="1" customWidth="1"/>
    <col min="11525" max="11525" width="20.85546875" style="1" customWidth="1"/>
    <col min="11526" max="11526" width="17.7109375" style="1" customWidth="1"/>
    <col min="11527" max="11527" width="13.42578125" style="1" customWidth="1"/>
    <col min="11528" max="11528" width="15.140625" style="1" customWidth="1"/>
    <col min="11529" max="11529" width="15.5703125" style="1" customWidth="1"/>
    <col min="11530" max="11530" width="8.140625" style="1" customWidth="1"/>
    <col min="11531" max="11531" width="4.140625" style="1" customWidth="1"/>
    <col min="11532" max="11778" width="11.42578125" style="1" customWidth="1"/>
    <col min="11779" max="11779" width="44.85546875" style="1" customWidth="1"/>
    <col min="11780" max="11780" width="15.5703125" style="1" customWidth="1"/>
    <col min="11781" max="11781" width="20.85546875" style="1" customWidth="1"/>
    <col min="11782" max="11782" width="17.7109375" style="1" customWidth="1"/>
    <col min="11783" max="11783" width="13.42578125" style="1" customWidth="1"/>
    <col min="11784" max="11784" width="15.140625" style="1" customWidth="1"/>
    <col min="11785" max="11785" width="15.5703125" style="1" customWidth="1"/>
    <col min="11786" max="11786" width="8.140625" style="1" customWidth="1"/>
    <col min="11787" max="11787" width="4.140625" style="1" customWidth="1"/>
    <col min="11788" max="12034" width="11.42578125" style="1" customWidth="1"/>
    <col min="12035" max="12035" width="44.85546875" style="1" customWidth="1"/>
    <col min="12036" max="12036" width="15.5703125" style="1" customWidth="1"/>
    <col min="12037" max="12037" width="20.85546875" style="1" customWidth="1"/>
    <col min="12038" max="12038" width="17.7109375" style="1" customWidth="1"/>
    <col min="12039" max="12039" width="13.42578125" style="1" customWidth="1"/>
    <col min="12040" max="12040" width="15.140625" style="1" customWidth="1"/>
    <col min="12041" max="12041" width="15.5703125" style="1" customWidth="1"/>
    <col min="12042" max="12042" width="8.140625" style="1" customWidth="1"/>
    <col min="12043" max="12043" width="4.140625" style="1" customWidth="1"/>
    <col min="12044" max="12289" width="11.42578125" style="1" hidden="1"/>
    <col min="12290" max="12290" width="11.42578125" style="1" customWidth="1"/>
    <col min="12291" max="12291" width="44.85546875" style="1" customWidth="1"/>
    <col min="12292" max="12292" width="15.5703125" style="1" customWidth="1"/>
    <col min="12293" max="12293" width="20.85546875" style="1" customWidth="1"/>
    <col min="12294" max="12294" width="17.7109375" style="1" customWidth="1"/>
    <col min="12295" max="12295" width="13.42578125" style="1" customWidth="1"/>
    <col min="12296" max="12296" width="15.140625" style="1" customWidth="1"/>
    <col min="12297" max="12297" width="15.5703125" style="1" customWidth="1"/>
    <col min="12298" max="12298" width="8.140625" style="1" customWidth="1"/>
    <col min="12299" max="12299" width="4.140625" style="1" customWidth="1"/>
    <col min="12300" max="12546" width="11.42578125" style="1" customWidth="1"/>
    <col min="12547" max="12547" width="44.85546875" style="1" customWidth="1"/>
    <col min="12548" max="12548" width="15.5703125" style="1" customWidth="1"/>
    <col min="12549" max="12549" width="20.85546875" style="1" customWidth="1"/>
    <col min="12550" max="12550" width="17.7109375" style="1" customWidth="1"/>
    <col min="12551" max="12551" width="13.42578125" style="1" customWidth="1"/>
    <col min="12552" max="12552" width="15.140625" style="1" customWidth="1"/>
    <col min="12553" max="12553" width="15.5703125" style="1" customWidth="1"/>
    <col min="12554" max="12554" width="8.140625" style="1" customWidth="1"/>
    <col min="12555" max="12555" width="4.140625" style="1" customWidth="1"/>
    <col min="12556" max="12802" width="11.42578125" style="1" customWidth="1"/>
    <col min="12803" max="12803" width="44.85546875" style="1" customWidth="1"/>
    <col min="12804" max="12804" width="15.5703125" style="1" customWidth="1"/>
    <col min="12805" max="12805" width="20.85546875" style="1" customWidth="1"/>
    <col min="12806" max="12806" width="17.7109375" style="1" customWidth="1"/>
    <col min="12807" max="12807" width="13.42578125" style="1" customWidth="1"/>
    <col min="12808" max="12808" width="15.140625" style="1" customWidth="1"/>
    <col min="12809" max="12809" width="15.5703125" style="1" customWidth="1"/>
    <col min="12810" max="12810" width="8.140625" style="1" customWidth="1"/>
    <col min="12811" max="12811" width="4.140625" style="1" customWidth="1"/>
    <col min="12812" max="13058" width="11.42578125" style="1" customWidth="1"/>
    <col min="13059" max="13059" width="44.85546875" style="1" customWidth="1"/>
    <col min="13060" max="13060" width="15.5703125" style="1" customWidth="1"/>
    <col min="13061" max="13061" width="20.85546875" style="1" customWidth="1"/>
    <col min="13062" max="13062" width="17.7109375" style="1" customWidth="1"/>
    <col min="13063" max="13063" width="13.42578125" style="1" customWidth="1"/>
    <col min="13064" max="13064" width="15.140625" style="1" customWidth="1"/>
    <col min="13065" max="13065" width="15.5703125" style="1" customWidth="1"/>
    <col min="13066" max="13066" width="8.140625" style="1" customWidth="1"/>
    <col min="13067" max="13067" width="4.140625" style="1" customWidth="1"/>
    <col min="13068" max="13313" width="11.42578125" style="1" hidden="1"/>
    <col min="13314" max="13314" width="11.42578125" style="1" customWidth="1"/>
    <col min="13315" max="13315" width="44.85546875" style="1" customWidth="1"/>
    <col min="13316" max="13316" width="15.5703125" style="1" customWidth="1"/>
    <col min="13317" max="13317" width="20.85546875" style="1" customWidth="1"/>
    <col min="13318" max="13318" width="17.7109375" style="1" customWidth="1"/>
    <col min="13319" max="13319" width="13.42578125" style="1" customWidth="1"/>
    <col min="13320" max="13320" width="15.140625" style="1" customWidth="1"/>
    <col min="13321" max="13321" width="15.5703125" style="1" customWidth="1"/>
    <col min="13322" max="13322" width="8.140625" style="1" customWidth="1"/>
    <col min="13323" max="13323" width="4.140625" style="1" customWidth="1"/>
    <col min="13324" max="13570" width="11.42578125" style="1" customWidth="1"/>
    <col min="13571" max="13571" width="44.85546875" style="1" customWidth="1"/>
    <col min="13572" max="13572" width="15.5703125" style="1" customWidth="1"/>
    <col min="13573" max="13573" width="20.85546875" style="1" customWidth="1"/>
    <col min="13574" max="13574" width="17.7109375" style="1" customWidth="1"/>
    <col min="13575" max="13575" width="13.42578125" style="1" customWidth="1"/>
    <col min="13576" max="13576" width="15.140625" style="1" customWidth="1"/>
    <col min="13577" max="13577" width="15.5703125" style="1" customWidth="1"/>
    <col min="13578" max="13578" width="8.140625" style="1" customWidth="1"/>
    <col min="13579" max="13579" width="4.140625" style="1" customWidth="1"/>
    <col min="13580" max="13826" width="11.42578125" style="1" customWidth="1"/>
    <col min="13827" max="13827" width="44.85546875" style="1" customWidth="1"/>
    <col min="13828" max="13828" width="15.5703125" style="1" customWidth="1"/>
    <col min="13829" max="13829" width="20.85546875" style="1" customWidth="1"/>
    <col min="13830" max="13830" width="17.7109375" style="1" customWidth="1"/>
    <col min="13831" max="13831" width="13.42578125" style="1" customWidth="1"/>
    <col min="13832" max="13832" width="15.140625" style="1" customWidth="1"/>
    <col min="13833" max="13833" width="15.5703125" style="1" customWidth="1"/>
    <col min="13834" max="13834" width="8.140625" style="1" customWidth="1"/>
    <col min="13835" max="13835" width="4.140625" style="1" customWidth="1"/>
    <col min="13836" max="14082" width="11.42578125" style="1" customWidth="1"/>
    <col min="14083" max="14083" width="44.85546875" style="1" customWidth="1"/>
    <col min="14084" max="14084" width="15.5703125" style="1" customWidth="1"/>
    <col min="14085" max="14085" width="20.85546875" style="1" customWidth="1"/>
    <col min="14086" max="14086" width="17.7109375" style="1" customWidth="1"/>
    <col min="14087" max="14087" width="13.42578125" style="1" customWidth="1"/>
    <col min="14088" max="14088" width="15.140625" style="1" customWidth="1"/>
    <col min="14089" max="14089" width="15.5703125" style="1" customWidth="1"/>
    <col min="14090" max="14090" width="8.140625" style="1" customWidth="1"/>
    <col min="14091" max="14091" width="4.140625" style="1" customWidth="1"/>
    <col min="14092" max="14337" width="11.42578125" style="1" hidden="1"/>
    <col min="14338" max="14338" width="11.42578125" style="1" customWidth="1"/>
    <col min="14339" max="14339" width="44.85546875" style="1" customWidth="1"/>
    <col min="14340" max="14340" width="15.5703125" style="1" customWidth="1"/>
    <col min="14341" max="14341" width="20.85546875" style="1" customWidth="1"/>
    <col min="14342" max="14342" width="17.7109375" style="1" customWidth="1"/>
    <col min="14343" max="14343" width="13.42578125" style="1" customWidth="1"/>
    <col min="14344" max="14344" width="15.140625" style="1" customWidth="1"/>
    <col min="14345" max="14345" width="15.5703125" style="1" customWidth="1"/>
    <col min="14346" max="14346" width="8.140625" style="1" customWidth="1"/>
    <col min="14347" max="14347" width="4.140625" style="1" customWidth="1"/>
    <col min="14348" max="14594" width="11.42578125" style="1" customWidth="1"/>
    <col min="14595" max="14595" width="44.85546875" style="1" customWidth="1"/>
    <col min="14596" max="14596" width="15.5703125" style="1" customWidth="1"/>
    <col min="14597" max="14597" width="20.85546875" style="1" customWidth="1"/>
    <col min="14598" max="14598" width="17.7109375" style="1" customWidth="1"/>
    <col min="14599" max="14599" width="13.42578125" style="1" customWidth="1"/>
    <col min="14600" max="14600" width="15.140625" style="1" customWidth="1"/>
    <col min="14601" max="14601" width="15.5703125" style="1" customWidth="1"/>
    <col min="14602" max="14602" width="8.140625" style="1" customWidth="1"/>
    <col min="14603" max="14603" width="4.140625" style="1" customWidth="1"/>
    <col min="14604" max="14850" width="11.42578125" style="1" customWidth="1"/>
    <col min="14851" max="14851" width="44.85546875" style="1" customWidth="1"/>
    <col min="14852" max="14852" width="15.5703125" style="1" customWidth="1"/>
    <col min="14853" max="14853" width="20.85546875" style="1" customWidth="1"/>
    <col min="14854" max="14854" width="17.7109375" style="1" customWidth="1"/>
    <col min="14855" max="14855" width="13.42578125" style="1" customWidth="1"/>
    <col min="14856" max="14856" width="15.140625" style="1" customWidth="1"/>
    <col min="14857" max="14857" width="15.5703125" style="1" customWidth="1"/>
    <col min="14858" max="14858" width="8.140625" style="1" customWidth="1"/>
    <col min="14859" max="14859" width="4.140625" style="1" customWidth="1"/>
    <col min="14860" max="15106" width="11.42578125" style="1" customWidth="1"/>
    <col min="15107" max="15107" width="44.85546875" style="1" customWidth="1"/>
    <col min="15108" max="15108" width="15.5703125" style="1" customWidth="1"/>
    <col min="15109" max="15109" width="20.85546875" style="1" customWidth="1"/>
    <col min="15110" max="15110" width="17.7109375" style="1" customWidth="1"/>
    <col min="15111" max="15111" width="13.42578125" style="1" customWidth="1"/>
    <col min="15112" max="15112" width="15.140625" style="1" customWidth="1"/>
    <col min="15113" max="15113" width="15.5703125" style="1" customWidth="1"/>
    <col min="15114" max="15114" width="8.140625" style="1" customWidth="1"/>
    <col min="15115" max="15115" width="4.140625" style="1" customWidth="1"/>
    <col min="15116" max="15361" width="11.42578125" style="1" hidden="1"/>
    <col min="15362" max="15362" width="11.42578125" style="1" customWidth="1"/>
    <col min="15363" max="15363" width="44.85546875" style="1" customWidth="1"/>
    <col min="15364" max="15364" width="15.5703125" style="1" customWidth="1"/>
    <col min="15365" max="15365" width="20.85546875" style="1" customWidth="1"/>
    <col min="15366" max="15366" width="17.7109375" style="1" customWidth="1"/>
    <col min="15367" max="15367" width="13.42578125" style="1" customWidth="1"/>
    <col min="15368" max="15368" width="15.140625" style="1" customWidth="1"/>
    <col min="15369" max="15369" width="15.5703125" style="1" customWidth="1"/>
    <col min="15370" max="15370" width="8.140625" style="1" customWidth="1"/>
    <col min="15371" max="15371" width="4.140625" style="1" customWidth="1"/>
    <col min="15372" max="15618" width="11.42578125" style="1" customWidth="1"/>
    <col min="15619" max="15619" width="44.85546875" style="1" customWidth="1"/>
    <col min="15620" max="15620" width="15.5703125" style="1" customWidth="1"/>
    <col min="15621" max="15621" width="20.85546875" style="1" customWidth="1"/>
    <col min="15622" max="15622" width="17.7109375" style="1" customWidth="1"/>
    <col min="15623" max="15623" width="13.42578125" style="1" customWidth="1"/>
    <col min="15624" max="15624" width="15.140625" style="1" customWidth="1"/>
    <col min="15625" max="15625" width="15.5703125" style="1" customWidth="1"/>
    <col min="15626" max="15626" width="8.140625" style="1" customWidth="1"/>
    <col min="15627" max="15627" width="4.140625" style="1" customWidth="1"/>
    <col min="15628" max="15874" width="11.42578125" style="1" customWidth="1"/>
    <col min="15875" max="15875" width="44.85546875" style="1" customWidth="1"/>
    <col min="15876" max="15876" width="15.5703125" style="1" customWidth="1"/>
    <col min="15877" max="15877" width="20.85546875" style="1" customWidth="1"/>
    <col min="15878" max="15878" width="17.7109375" style="1" customWidth="1"/>
    <col min="15879" max="15879" width="13.42578125" style="1" customWidth="1"/>
    <col min="15880" max="15880" width="15.140625" style="1" customWidth="1"/>
    <col min="15881" max="15881" width="15.5703125" style="1" customWidth="1"/>
    <col min="15882" max="15882" width="8.140625" style="1" customWidth="1"/>
    <col min="15883" max="15883" width="4.140625" style="1" customWidth="1"/>
    <col min="15884" max="16130" width="11.42578125" style="1" customWidth="1"/>
    <col min="16131" max="16131" width="44.85546875" style="1" customWidth="1"/>
    <col min="16132" max="16132" width="15.5703125" style="1" customWidth="1"/>
    <col min="16133" max="16133" width="20.85546875" style="1" customWidth="1"/>
    <col min="16134" max="16134" width="17.7109375" style="1" customWidth="1"/>
    <col min="16135" max="16135" width="13.42578125" style="1" customWidth="1"/>
    <col min="16136" max="16136" width="15.140625" style="1" customWidth="1"/>
    <col min="16137" max="16137" width="15.5703125" style="1" customWidth="1"/>
    <col min="16138" max="16138" width="8.140625" style="1" customWidth="1"/>
    <col min="16139" max="16139" width="4.140625" style="1" customWidth="1"/>
    <col min="16140" max="16384" width="11.42578125" style="1" customWidth="1"/>
  </cols>
  <sheetData>
    <row r="1" spans="1:20" ht="23.25" x14ac:dyDescent="0.25">
      <c r="A1" s="614" t="s">
        <v>0</v>
      </c>
      <c r="B1" s="614"/>
      <c r="C1" s="614"/>
      <c r="D1" s="614"/>
      <c r="E1" s="614"/>
      <c r="F1" s="614"/>
      <c r="G1" s="614"/>
      <c r="H1" s="614"/>
      <c r="I1" s="614"/>
      <c r="J1" s="614"/>
      <c r="K1" s="614"/>
      <c r="L1" s="614"/>
      <c r="M1" s="2"/>
      <c r="N1" s="5"/>
      <c r="O1" s="5"/>
      <c r="P1" s="5"/>
      <c r="Q1" s="5"/>
    </row>
    <row r="2" spans="1:20" ht="18.75" x14ac:dyDescent="0.25">
      <c r="A2" s="615" t="s">
        <v>1</v>
      </c>
      <c r="B2" s="615"/>
      <c r="C2" s="615"/>
      <c r="D2" s="615"/>
      <c r="E2" s="615"/>
      <c r="F2" s="615"/>
      <c r="G2" s="615"/>
      <c r="H2" s="615"/>
      <c r="I2" s="615"/>
      <c r="J2" s="615"/>
      <c r="K2" s="615"/>
      <c r="L2" s="615"/>
      <c r="M2" s="6"/>
      <c r="N2" s="6"/>
      <c r="O2" s="6"/>
      <c r="P2" s="6"/>
      <c r="Q2" s="6"/>
    </row>
    <row r="3" spans="1:20" ht="15.75" x14ac:dyDescent="0.25">
      <c r="A3" s="668" t="s">
        <v>2</v>
      </c>
      <c r="B3" s="669"/>
      <c r="C3" s="669"/>
      <c r="D3" s="669"/>
      <c r="E3" s="669"/>
      <c r="F3" s="669"/>
      <c r="G3" s="669"/>
      <c r="H3" s="669"/>
      <c r="I3" s="669"/>
      <c r="J3" s="669"/>
      <c r="K3" s="669"/>
      <c r="L3" s="669"/>
      <c r="M3" s="12"/>
      <c r="N3" s="12"/>
      <c r="O3" s="12"/>
      <c r="P3" s="12"/>
      <c r="Q3" s="12"/>
    </row>
    <row r="4" spans="1:20" ht="15.75" x14ac:dyDescent="0.25">
      <c r="A4" s="315"/>
      <c r="B4" s="315"/>
      <c r="C4" s="315"/>
      <c r="D4" s="315"/>
      <c r="E4" s="315"/>
      <c r="F4" s="315"/>
      <c r="G4" s="315"/>
      <c r="H4" s="315"/>
      <c r="I4" s="315"/>
      <c r="J4" s="315"/>
      <c r="K4" s="12"/>
      <c r="L4" s="12"/>
      <c r="M4" s="12"/>
      <c r="N4" s="12"/>
      <c r="O4" s="12"/>
      <c r="P4" s="12"/>
      <c r="Q4" s="12"/>
    </row>
    <row r="5" spans="1:20" ht="18.75" x14ac:dyDescent="0.3">
      <c r="B5" s="674" t="s">
        <v>556</v>
      </c>
      <c r="C5" s="674"/>
      <c r="D5" s="674"/>
      <c r="E5" s="674"/>
      <c r="F5" s="674"/>
      <c r="G5" s="674"/>
      <c r="H5" s="674"/>
      <c r="I5" s="674"/>
      <c r="J5" s="674"/>
      <c r="K5" s="674"/>
      <c r="L5" s="674"/>
      <c r="M5" s="316"/>
      <c r="N5" s="317"/>
      <c r="O5" s="318"/>
      <c r="P5" s="317"/>
      <c r="Q5" s="317"/>
    </row>
    <row r="6" spans="1:20" ht="15.75" x14ac:dyDescent="0.25">
      <c r="B6" s="675" t="s">
        <v>339</v>
      </c>
      <c r="C6" s="675"/>
      <c r="D6" s="675"/>
      <c r="E6" s="675"/>
      <c r="F6" s="675"/>
      <c r="G6" s="675"/>
      <c r="H6" s="675"/>
      <c r="I6" s="675"/>
      <c r="J6" s="675"/>
      <c r="K6" s="675"/>
      <c r="L6" s="675"/>
    </row>
    <row r="7" spans="1:20" ht="15.75" x14ac:dyDescent="0.25">
      <c r="B7" s="675">
        <v>2026</v>
      </c>
      <c r="C7" s="675"/>
      <c r="D7" s="675"/>
      <c r="E7" s="675"/>
      <c r="F7" s="675"/>
      <c r="G7" s="675"/>
      <c r="H7" s="675"/>
      <c r="I7" s="675"/>
      <c r="J7" s="675"/>
      <c r="K7" s="675"/>
      <c r="L7" s="675"/>
    </row>
    <row r="8" spans="1:20" ht="15.75" x14ac:dyDescent="0.25">
      <c r="B8" s="671" t="s">
        <v>340</v>
      </c>
      <c r="C8" s="671"/>
      <c r="D8" s="671"/>
      <c r="E8" s="671"/>
      <c r="F8" s="671"/>
      <c r="G8" s="671"/>
      <c r="H8" s="671"/>
      <c r="I8" s="671"/>
      <c r="J8" s="671"/>
      <c r="K8" s="671"/>
      <c r="L8" s="671"/>
      <c r="M8" s="319"/>
    </row>
    <row r="9" spans="1:20" ht="15.75" x14ac:dyDescent="0.25">
      <c r="A9" s="320"/>
      <c r="B9" s="320"/>
      <c r="C9" s="320"/>
      <c r="D9" s="320"/>
      <c r="E9" s="320"/>
      <c r="F9" s="320"/>
      <c r="G9" s="320"/>
      <c r="H9" s="320"/>
      <c r="I9" s="320"/>
      <c r="J9" s="320"/>
      <c r="K9" s="321"/>
      <c r="L9" s="321"/>
      <c r="M9" s="319"/>
    </row>
    <row r="10" spans="1:20" ht="75.75" thickBot="1" x14ac:dyDescent="0.3">
      <c r="B10" s="673" t="s">
        <v>200</v>
      </c>
      <c r="C10" s="402" t="s">
        <v>248</v>
      </c>
      <c r="D10" s="402" t="s">
        <v>249</v>
      </c>
      <c r="E10" s="399" t="s">
        <v>250</v>
      </c>
      <c r="F10" s="399" t="s">
        <v>251</v>
      </c>
      <c r="G10" s="402" t="s">
        <v>252</v>
      </c>
      <c r="H10" s="402" t="s">
        <v>299</v>
      </c>
      <c r="I10" s="402" t="s">
        <v>300</v>
      </c>
      <c r="J10" s="402" t="s">
        <v>301</v>
      </c>
      <c r="K10" s="399" t="s">
        <v>330</v>
      </c>
      <c r="L10" s="401" t="s">
        <v>341</v>
      </c>
      <c r="M10" s="322"/>
      <c r="N10" s="401" t="s">
        <v>512</v>
      </c>
    </row>
    <row r="11" spans="1:20" ht="15.75" x14ac:dyDescent="0.25">
      <c r="B11" s="673"/>
      <c r="C11" s="419">
        <v>1</v>
      </c>
      <c r="D11" s="419">
        <v>2</v>
      </c>
      <c r="E11" s="420">
        <v>3</v>
      </c>
      <c r="F11" s="420">
        <v>4</v>
      </c>
      <c r="G11" s="419">
        <v>5</v>
      </c>
      <c r="H11" s="420">
        <v>6</v>
      </c>
      <c r="I11" s="420">
        <v>7</v>
      </c>
      <c r="J11" s="419">
        <v>8</v>
      </c>
      <c r="K11" s="420">
        <v>6</v>
      </c>
      <c r="L11" s="421">
        <v>7</v>
      </c>
      <c r="M11" s="322"/>
      <c r="N11" s="343">
        <v>8659730022875.3242</v>
      </c>
    </row>
    <row r="12" spans="1:20" x14ac:dyDescent="0.25">
      <c r="B12" s="325" t="s">
        <v>343</v>
      </c>
      <c r="C12" s="326">
        <f t="shared" ref="C12:J12" si="0">SUM(C13:C14)</f>
        <v>1342258153546</v>
      </c>
      <c r="D12" s="326">
        <f t="shared" si="0"/>
        <v>206504049759</v>
      </c>
      <c r="E12" s="326">
        <f t="shared" si="0"/>
        <v>105236780631</v>
      </c>
      <c r="F12" s="326">
        <f t="shared" si="0"/>
        <v>36823853869.339996</v>
      </c>
      <c r="G12" s="326">
        <f t="shared" si="0"/>
        <v>385085881983</v>
      </c>
      <c r="H12" s="326">
        <f t="shared" si="0"/>
        <v>0</v>
      </c>
      <c r="I12" s="326">
        <f t="shared" si="0"/>
        <v>0</v>
      </c>
      <c r="J12" s="326">
        <f t="shared" si="0"/>
        <v>0</v>
      </c>
      <c r="K12" s="326">
        <f>SUM(K13:K14)</f>
        <v>2075908719788.3398</v>
      </c>
      <c r="L12" s="327">
        <f>K12/N$11</f>
        <v>0.2397197966108264</v>
      </c>
      <c r="N12" s="328"/>
      <c r="O12" s="329"/>
      <c r="P12" s="59"/>
      <c r="Q12" s="59"/>
      <c r="R12" s="59"/>
      <c r="S12" s="59"/>
      <c r="T12" s="59"/>
    </row>
    <row r="13" spans="1:20" x14ac:dyDescent="0.25">
      <c r="B13" s="330" t="s">
        <v>318</v>
      </c>
      <c r="C13" s="331">
        <v>1340556923171</v>
      </c>
      <c r="D13" s="331">
        <v>199399845735</v>
      </c>
      <c r="E13" s="331">
        <v>105198449531</v>
      </c>
      <c r="F13" s="332">
        <v>30334303852.939995</v>
      </c>
      <c r="G13" s="332">
        <v>367999477191</v>
      </c>
      <c r="H13" s="331"/>
      <c r="I13" s="332"/>
      <c r="J13" s="332"/>
      <c r="K13" s="332">
        <f>SUM(C13:J13)</f>
        <v>2043488999480.9399</v>
      </c>
      <c r="L13" s="334">
        <f>K13/N$11</f>
        <v>0.23597606323556405</v>
      </c>
      <c r="M13" s="60"/>
      <c r="R13" s="59"/>
      <c r="S13" s="59"/>
      <c r="T13" s="59"/>
    </row>
    <row r="14" spans="1:20" x14ac:dyDescent="0.25">
      <c r="B14" s="330" t="s">
        <v>344</v>
      </c>
      <c r="C14" s="331">
        <v>1701230375</v>
      </c>
      <c r="D14" s="331">
        <v>7104204024</v>
      </c>
      <c r="E14" s="331">
        <v>38331100</v>
      </c>
      <c r="F14" s="332">
        <v>6489550016.3999996</v>
      </c>
      <c r="G14" s="332">
        <v>17086404792</v>
      </c>
      <c r="H14" s="331"/>
      <c r="I14" s="332"/>
      <c r="J14" s="332"/>
      <c r="K14" s="332">
        <f>SUM(C14:J14)</f>
        <v>32419720307.400002</v>
      </c>
      <c r="L14" s="334">
        <f>K14/N$11</f>
        <v>3.7437333752623797E-3</v>
      </c>
      <c r="M14" s="60"/>
      <c r="R14" s="59"/>
      <c r="S14" s="59"/>
      <c r="T14" s="59"/>
    </row>
    <row r="15" spans="1:20" x14ac:dyDescent="0.25">
      <c r="B15" s="335"/>
      <c r="C15" s="336"/>
      <c r="D15" s="336"/>
      <c r="E15" s="336"/>
      <c r="F15" s="337"/>
      <c r="G15" s="338"/>
      <c r="H15" s="336"/>
      <c r="I15" s="337"/>
      <c r="J15" s="338"/>
      <c r="K15" s="337"/>
      <c r="L15" s="339"/>
      <c r="M15" s="60"/>
      <c r="R15" s="59"/>
      <c r="S15" s="59"/>
      <c r="T15" s="59"/>
    </row>
    <row r="16" spans="1:20" x14ac:dyDescent="0.25">
      <c r="B16" s="325" t="s">
        <v>345</v>
      </c>
      <c r="C16" s="340">
        <f>C17+C23</f>
        <v>1622833406287</v>
      </c>
      <c r="D16" s="340">
        <f>D17+D23</f>
        <v>205120741155</v>
      </c>
      <c r="E16" s="340">
        <f>E17+E23</f>
        <v>104699580631</v>
      </c>
      <c r="F16" s="340">
        <f>F17+F23</f>
        <v>35469743918.72998</v>
      </c>
      <c r="G16" s="340">
        <f>G17+G23</f>
        <v>386916700823</v>
      </c>
      <c r="H16" s="340">
        <f t="shared" ref="H16:J16" si="1">H17+H23</f>
        <v>0</v>
      </c>
      <c r="I16" s="340">
        <f t="shared" si="1"/>
        <v>0</v>
      </c>
      <c r="J16" s="340">
        <f t="shared" si="1"/>
        <v>0</v>
      </c>
      <c r="K16" s="340">
        <f>SUM(C16:J16)</f>
        <v>2355040172814.73</v>
      </c>
      <c r="L16" s="341">
        <f t="shared" ref="L16:L23" si="2">K16/N$11</f>
        <v>0.27195307089178478</v>
      </c>
      <c r="M16" s="60"/>
      <c r="R16" s="59"/>
      <c r="S16" s="59"/>
      <c r="T16" s="59"/>
    </row>
    <row r="17" spans="2:20" x14ac:dyDescent="0.25">
      <c r="B17" s="342" t="s">
        <v>346</v>
      </c>
      <c r="C17" s="313">
        <v>1407548685832</v>
      </c>
      <c r="D17" s="343">
        <v>186801662570</v>
      </c>
      <c r="E17" s="344">
        <v>103669346793</v>
      </c>
      <c r="F17" s="344">
        <v>27617163505.189983</v>
      </c>
      <c r="G17" s="333">
        <v>302306511499</v>
      </c>
      <c r="H17" s="333"/>
      <c r="I17" s="333"/>
      <c r="J17" s="333"/>
      <c r="K17" s="333">
        <f>SUM(C17:J17)</f>
        <v>2027943370199.1899</v>
      </c>
      <c r="L17" s="334">
        <f t="shared" si="2"/>
        <v>0.23418089996365082</v>
      </c>
      <c r="M17" s="59"/>
      <c r="R17" s="59"/>
      <c r="S17" s="59"/>
      <c r="T17" s="59"/>
    </row>
    <row r="18" spans="2:20" x14ac:dyDescent="0.25">
      <c r="B18" s="345" t="s">
        <v>347</v>
      </c>
      <c r="C18" s="333">
        <f>SUM(C19:C22)</f>
        <v>324257115564</v>
      </c>
      <c r="D18" s="333">
        <f>SUM(D19:D22)</f>
        <v>73168665</v>
      </c>
      <c r="E18" s="333">
        <f>SUM(E19:E22)</f>
        <v>0</v>
      </c>
      <c r="F18" s="313">
        <f>SUM(F19:F22)</f>
        <v>51480370.109999999</v>
      </c>
      <c r="G18" s="333">
        <f>SUM(G19:G22)</f>
        <v>1938801146</v>
      </c>
      <c r="H18" s="333">
        <f t="shared" ref="H18:J18" si="3">SUM(H19:H22)</f>
        <v>0</v>
      </c>
      <c r="I18" s="333">
        <f t="shared" si="3"/>
        <v>0</v>
      </c>
      <c r="J18" s="333">
        <f t="shared" si="3"/>
        <v>0</v>
      </c>
      <c r="K18" s="333">
        <f>SUM(C18:J18)</f>
        <v>326320565745.10999</v>
      </c>
      <c r="L18" s="346">
        <f t="shared" si="2"/>
        <v>3.7682533391123027E-2</v>
      </c>
      <c r="M18" s="59"/>
      <c r="R18" s="59"/>
      <c r="S18" s="59"/>
      <c r="T18" s="59"/>
    </row>
    <row r="19" spans="2:20" x14ac:dyDescent="0.25">
      <c r="B19" s="347" t="s">
        <v>348</v>
      </c>
      <c r="C19" s="331">
        <v>115480602004</v>
      </c>
      <c r="D19" s="331">
        <v>6320</v>
      </c>
      <c r="E19" s="494">
        <v>0</v>
      </c>
      <c r="F19" s="331">
        <v>48472954.049999997</v>
      </c>
      <c r="G19" s="495">
        <v>0</v>
      </c>
      <c r="H19" s="331"/>
      <c r="I19" s="331"/>
      <c r="J19" s="332"/>
      <c r="K19" s="332">
        <f>SUM(C19:J19)</f>
        <v>115529081278.05</v>
      </c>
      <c r="L19" s="346">
        <f t="shared" si="2"/>
        <v>1.3340956470106032E-2</v>
      </c>
      <c r="M19" s="59"/>
      <c r="R19" s="59"/>
      <c r="S19" s="59"/>
      <c r="T19" s="59"/>
    </row>
    <row r="20" spans="2:20" x14ac:dyDescent="0.25">
      <c r="B20" s="347" t="s">
        <v>349</v>
      </c>
      <c r="C20" s="331">
        <v>207303121140</v>
      </c>
      <c r="D20" s="331">
        <v>73162345</v>
      </c>
      <c r="E20" s="494">
        <v>0</v>
      </c>
      <c r="F20" s="331">
        <v>100088.61</v>
      </c>
      <c r="G20" s="495">
        <v>0</v>
      </c>
      <c r="H20" s="331"/>
      <c r="I20" s="331"/>
      <c r="J20" s="332"/>
      <c r="K20" s="332">
        <f t="shared" ref="K20:K22" si="4">SUM(C20:J20)</f>
        <v>207376383573.60999</v>
      </c>
      <c r="L20" s="346">
        <f t="shared" si="2"/>
        <v>2.394721117469133E-2</v>
      </c>
      <c r="M20" s="59"/>
      <c r="R20" s="59"/>
      <c r="S20" s="59"/>
      <c r="T20" s="59"/>
    </row>
    <row r="21" spans="2:20" x14ac:dyDescent="0.25">
      <c r="B21" s="347" t="s">
        <v>350</v>
      </c>
      <c r="C21" s="331">
        <v>1473392420</v>
      </c>
      <c r="D21" s="494">
        <v>0</v>
      </c>
      <c r="E21" s="494">
        <v>0</v>
      </c>
      <c r="F21" s="494">
        <v>0</v>
      </c>
      <c r="G21" s="494">
        <v>0</v>
      </c>
      <c r="H21" s="331"/>
      <c r="I21" s="331"/>
      <c r="J21" s="331"/>
      <c r="K21" s="332">
        <f t="shared" si="4"/>
        <v>1473392420</v>
      </c>
      <c r="L21" s="346">
        <f t="shared" si="2"/>
        <v>1.7014299708050063E-4</v>
      </c>
      <c r="M21" s="59"/>
      <c r="R21" s="59"/>
      <c r="S21" s="59"/>
      <c r="T21" s="59"/>
    </row>
    <row r="22" spans="2:20" x14ac:dyDescent="0.25">
      <c r="B22" s="347" t="s">
        <v>351</v>
      </c>
      <c r="C22" s="494">
        <v>0</v>
      </c>
      <c r="D22" s="494">
        <v>0</v>
      </c>
      <c r="E22" s="494">
        <v>0</v>
      </c>
      <c r="F22" s="331">
        <v>2907327.45</v>
      </c>
      <c r="G22" s="332">
        <v>1938801146</v>
      </c>
      <c r="H22" s="331"/>
      <c r="I22" s="331"/>
      <c r="J22" s="332"/>
      <c r="K22" s="332">
        <f t="shared" si="4"/>
        <v>1941708473.45</v>
      </c>
      <c r="L22" s="346">
        <f t="shared" si="2"/>
        <v>2.242227492451649E-4</v>
      </c>
      <c r="M22" s="59"/>
      <c r="R22" s="59"/>
      <c r="S22" s="59"/>
      <c r="T22" s="59"/>
    </row>
    <row r="23" spans="2:20" x14ac:dyDescent="0.25">
      <c r="B23" s="342" t="s">
        <v>352</v>
      </c>
      <c r="C23" s="333">
        <v>215284720455</v>
      </c>
      <c r="D23" s="333">
        <v>18319078585</v>
      </c>
      <c r="E23" s="333">
        <v>1030233838</v>
      </c>
      <c r="F23" s="333">
        <v>7852580413.5399971</v>
      </c>
      <c r="G23" s="333">
        <v>84610189324</v>
      </c>
      <c r="H23" s="333"/>
      <c r="I23" s="333"/>
      <c r="J23" s="333"/>
      <c r="K23" s="333">
        <f>SUM(C23:J23)</f>
        <v>327096802615.54004</v>
      </c>
      <c r="L23" s="334">
        <f t="shared" si="2"/>
        <v>3.7772170928133945E-2</v>
      </c>
      <c r="M23" s="59"/>
      <c r="R23" s="59"/>
      <c r="S23" s="59"/>
      <c r="T23" s="59"/>
    </row>
    <row r="24" spans="2:20" x14ac:dyDescent="0.25">
      <c r="B24" s="330"/>
      <c r="C24" s="331"/>
      <c r="D24" s="348"/>
      <c r="E24" s="349"/>
      <c r="F24" s="350"/>
      <c r="G24" s="350"/>
      <c r="H24" s="349"/>
      <c r="I24" s="350"/>
      <c r="J24" s="350"/>
      <c r="K24" s="350"/>
      <c r="L24" s="351"/>
      <c r="M24" s="59"/>
      <c r="R24" s="59"/>
      <c r="S24" s="59"/>
      <c r="T24" s="59"/>
    </row>
    <row r="25" spans="2:20" x14ac:dyDescent="0.25">
      <c r="B25" s="325" t="s">
        <v>353</v>
      </c>
      <c r="C25" s="340"/>
      <c r="D25" s="340"/>
      <c r="E25" s="340"/>
      <c r="F25" s="340"/>
      <c r="G25" s="340"/>
      <c r="H25" s="340"/>
      <c r="I25" s="340"/>
      <c r="J25" s="340"/>
      <c r="K25" s="340"/>
      <c r="L25" s="341"/>
      <c r="M25" s="59"/>
      <c r="R25" s="59"/>
      <c r="S25" s="59"/>
      <c r="T25" s="59"/>
    </row>
    <row r="26" spans="2:20" x14ac:dyDescent="0.25">
      <c r="B26" s="330" t="s">
        <v>354</v>
      </c>
      <c r="C26" s="354">
        <f t="shared" ref="C26:J26" si="5">C13-C17</f>
        <v>-66991762661</v>
      </c>
      <c r="D26" s="354">
        <f t="shared" si="5"/>
        <v>12598183165</v>
      </c>
      <c r="E26" s="354">
        <f t="shared" si="5"/>
        <v>1529102738</v>
      </c>
      <c r="F26" s="354">
        <f t="shared" si="5"/>
        <v>2717140347.7500114</v>
      </c>
      <c r="G26" s="354">
        <f t="shared" si="5"/>
        <v>65692965692</v>
      </c>
      <c r="H26" s="354">
        <f t="shared" si="5"/>
        <v>0</v>
      </c>
      <c r="I26" s="354">
        <f t="shared" si="5"/>
        <v>0</v>
      </c>
      <c r="J26" s="354">
        <f t="shared" si="5"/>
        <v>0</v>
      </c>
      <c r="K26" s="354">
        <f>K13-K17</f>
        <v>15545629281.75</v>
      </c>
      <c r="L26" s="339">
        <f>K26/N$11</f>
        <v>1.7951632719132187E-3</v>
      </c>
      <c r="R26" s="59"/>
      <c r="S26" s="59"/>
      <c r="T26" s="59"/>
    </row>
    <row r="27" spans="2:20" x14ac:dyDescent="0.25">
      <c r="B27" s="330" t="s">
        <v>355</v>
      </c>
      <c r="C27" s="354">
        <f t="shared" ref="C27:J27" si="6">C14-C23</f>
        <v>-213583490080</v>
      </c>
      <c r="D27" s="354">
        <f t="shared" si="6"/>
        <v>-11214874561</v>
      </c>
      <c r="E27" s="354">
        <f t="shared" si="6"/>
        <v>-991902738</v>
      </c>
      <c r="F27" s="354">
        <f t="shared" si="6"/>
        <v>-1363030397.1399975</v>
      </c>
      <c r="G27" s="354">
        <f t="shared" si="6"/>
        <v>-67523784532</v>
      </c>
      <c r="H27" s="354">
        <f t="shared" si="6"/>
        <v>0</v>
      </c>
      <c r="I27" s="354">
        <f t="shared" si="6"/>
        <v>0</v>
      </c>
      <c r="J27" s="354">
        <f t="shared" si="6"/>
        <v>0</v>
      </c>
      <c r="K27" s="354">
        <f>K14-K23</f>
        <v>-294677082308.14001</v>
      </c>
      <c r="L27" s="339">
        <f>K27/N$11</f>
        <v>-3.4028437552871563E-2</v>
      </c>
      <c r="R27" s="59"/>
      <c r="S27" s="59"/>
      <c r="T27" s="59"/>
    </row>
    <row r="28" spans="2:20" x14ac:dyDescent="0.25">
      <c r="B28" s="330" t="s">
        <v>356</v>
      </c>
      <c r="C28" s="354">
        <f t="shared" ref="C28:J28" si="7">C12-C16</f>
        <v>-280575252741</v>
      </c>
      <c r="D28" s="354">
        <f t="shared" si="7"/>
        <v>1383308604</v>
      </c>
      <c r="E28" s="354">
        <f t="shared" si="7"/>
        <v>537200000</v>
      </c>
      <c r="F28" s="354">
        <f t="shared" si="7"/>
        <v>1354109950.6100159</v>
      </c>
      <c r="G28" s="354">
        <f t="shared" si="7"/>
        <v>-1830818840</v>
      </c>
      <c r="H28" s="354">
        <f t="shared" si="7"/>
        <v>0</v>
      </c>
      <c r="I28" s="354">
        <f t="shared" si="7"/>
        <v>0</v>
      </c>
      <c r="J28" s="354">
        <f t="shared" si="7"/>
        <v>0</v>
      </c>
      <c r="K28" s="354">
        <f>K12-K16</f>
        <v>-279131453026.39014</v>
      </c>
      <c r="L28" s="339">
        <f>K28/N$11</f>
        <v>-3.223327428095836E-2</v>
      </c>
      <c r="R28" s="59"/>
      <c r="S28" s="59"/>
      <c r="T28" s="59"/>
    </row>
    <row r="29" spans="2:20" x14ac:dyDescent="0.25">
      <c r="B29" s="330" t="s">
        <v>357</v>
      </c>
      <c r="C29" s="354">
        <f t="shared" ref="C29:J29" si="8">(C12-(C16-C18))</f>
        <v>43681862823</v>
      </c>
      <c r="D29" s="354">
        <f t="shared" si="8"/>
        <v>1456477269</v>
      </c>
      <c r="E29" s="354">
        <f t="shared" si="8"/>
        <v>537200000</v>
      </c>
      <c r="F29" s="354">
        <f t="shared" si="8"/>
        <v>1405590320.7200165</v>
      </c>
      <c r="G29" s="354">
        <f t="shared" si="8"/>
        <v>107982306</v>
      </c>
      <c r="H29" s="354">
        <f t="shared" si="8"/>
        <v>0</v>
      </c>
      <c r="I29" s="354">
        <f t="shared" si="8"/>
        <v>0</v>
      </c>
      <c r="J29" s="354">
        <f t="shared" si="8"/>
        <v>0</v>
      </c>
      <c r="K29" s="354">
        <f>(K12-(K16-K18))</f>
        <v>47189112718.719727</v>
      </c>
      <c r="L29" s="339">
        <f>K29/N$11</f>
        <v>5.449259110164654E-3</v>
      </c>
      <c r="R29" s="59"/>
      <c r="S29" s="59"/>
      <c r="T29" s="59"/>
    </row>
    <row r="30" spans="2:20" x14ac:dyDescent="0.25">
      <c r="B30" s="330"/>
      <c r="L30" s="339"/>
      <c r="M30" s="59"/>
      <c r="R30" s="59"/>
      <c r="S30" s="59"/>
      <c r="T30" s="59"/>
    </row>
    <row r="31" spans="2:20" x14ac:dyDescent="0.25">
      <c r="B31" s="325" t="s">
        <v>358</v>
      </c>
      <c r="C31" s="340">
        <f>C28/N$11</f>
        <v>-3.2399999999981464E-2</v>
      </c>
      <c r="D31" s="340">
        <f>D28/N$11</f>
        <v>1.5974038455539457E-4</v>
      </c>
      <c r="E31" s="340">
        <f>E28/N$11</f>
        <v>6.2034266493406386E-5</v>
      </c>
      <c r="F31" s="340">
        <f>F28/N$11</f>
        <v>1.5636861045702731E-4</v>
      </c>
      <c r="G31" s="340">
        <f>G28/N$11</f>
        <v>-2.1141754248270501E-4</v>
      </c>
      <c r="H31" s="340">
        <f>H28/N$11</f>
        <v>0</v>
      </c>
      <c r="I31" s="340">
        <f>I28/N$11</f>
        <v>0</v>
      </c>
      <c r="J31" s="340">
        <f>J28/N$11</f>
        <v>0</v>
      </c>
      <c r="K31" s="340">
        <f>K28/N$11</f>
        <v>-3.223327428095836E-2</v>
      </c>
      <c r="L31" s="341">
        <f>L28</f>
        <v>-3.223327428095836E-2</v>
      </c>
      <c r="M31" s="59"/>
      <c r="R31" s="59"/>
      <c r="S31" s="59"/>
      <c r="T31" s="59"/>
    </row>
    <row r="32" spans="2:20" x14ac:dyDescent="0.25">
      <c r="B32" s="330"/>
      <c r="C32" s="358"/>
      <c r="D32" s="359"/>
      <c r="E32" s="360"/>
      <c r="F32" s="350"/>
      <c r="G32" s="350"/>
      <c r="H32" s="360"/>
      <c r="I32" s="350"/>
      <c r="J32" s="350"/>
      <c r="K32" s="350"/>
      <c r="L32" s="361"/>
      <c r="M32" s="59"/>
      <c r="R32" s="59"/>
      <c r="S32" s="59"/>
      <c r="T32" s="59"/>
    </row>
    <row r="33" spans="2:20" x14ac:dyDescent="0.25">
      <c r="B33" s="325" t="s">
        <v>359</v>
      </c>
      <c r="C33" s="340">
        <f t="shared" ref="C33:J33" si="9">C34-C35</f>
        <v>280575252741</v>
      </c>
      <c r="D33" s="340">
        <f t="shared" si="9"/>
        <v>-1383308604</v>
      </c>
      <c r="E33" s="340">
        <f t="shared" si="9"/>
        <v>-537200000</v>
      </c>
      <c r="F33" s="340">
        <f t="shared" si="9"/>
        <v>-1354109950.6100001</v>
      </c>
      <c r="G33" s="340">
        <f t="shared" si="9"/>
        <v>1830818840</v>
      </c>
      <c r="H33" s="340">
        <f t="shared" si="9"/>
        <v>0</v>
      </c>
      <c r="I33" s="340">
        <f t="shared" si="9"/>
        <v>0</v>
      </c>
      <c r="J33" s="340">
        <f t="shared" si="9"/>
        <v>0</v>
      </c>
      <c r="K33" s="340">
        <f>K34-K35</f>
        <v>279131453026.39001</v>
      </c>
      <c r="L33" s="341">
        <f>K33/N$11</f>
        <v>3.2233274280958346E-2</v>
      </c>
      <c r="M33" s="59"/>
      <c r="R33" s="59"/>
      <c r="S33" s="59"/>
      <c r="T33" s="59"/>
    </row>
    <row r="34" spans="2:20" x14ac:dyDescent="0.25">
      <c r="B34" s="342" t="s">
        <v>360</v>
      </c>
      <c r="C34" s="313">
        <v>401767814730</v>
      </c>
      <c r="D34" s="496">
        <v>0</v>
      </c>
      <c r="E34" s="496">
        <v>0</v>
      </c>
      <c r="F34" s="313">
        <v>385859015</v>
      </c>
      <c r="G34" s="333">
        <v>3080882159</v>
      </c>
      <c r="H34" s="313"/>
      <c r="I34" s="313"/>
      <c r="J34" s="333"/>
      <c r="K34" s="333">
        <f>SUM(C34:J34)</f>
        <v>405234555904</v>
      </c>
      <c r="L34" s="334">
        <f>K34/N$11</f>
        <v>4.6795287478194197E-2</v>
      </c>
      <c r="M34" s="59"/>
    </row>
    <row r="35" spans="2:20" x14ac:dyDescent="0.25">
      <c r="B35" s="342" t="s">
        <v>361</v>
      </c>
      <c r="C35" s="333">
        <v>121192561989</v>
      </c>
      <c r="D35" s="313">
        <v>1383308604</v>
      </c>
      <c r="E35" s="313">
        <v>537200000</v>
      </c>
      <c r="F35" s="344">
        <v>1739968965.6100001</v>
      </c>
      <c r="G35" s="333">
        <v>1250063319</v>
      </c>
      <c r="H35" s="333"/>
      <c r="I35" s="344"/>
      <c r="J35" s="333"/>
      <c r="K35" s="333">
        <f>SUM(C35:J35)</f>
        <v>126103102877.61</v>
      </c>
      <c r="L35" s="334">
        <f>K35/N$11</f>
        <v>1.4562013197235853E-2</v>
      </c>
      <c r="M35" s="59"/>
    </row>
    <row r="36" spans="2:20" x14ac:dyDescent="0.25">
      <c r="B36" s="497" t="s">
        <v>513</v>
      </c>
    </row>
    <row r="37" spans="2:20" ht="15" customHeight="1" x14ac:dyDescent="0.25">
      <c r="C37" s="363"/>
      <c r="D37" s="363"/>
      <c r="E37" s="363"/>
      <c r="F37" s="363"/>
      <c r="G37" s="363"/>
      <c r="H37" s="363"/>
      <c r="I37" s="363"/>
      <c r="J37" s="363"/>
    </row>
    <row r="39" spans="2:20" x14ac:dyDescent="0.25">
      <c r="I39" s="333"/>
    </row>
  </sheetData>
  <mergeCells count="8">
    <mergeCell ref="B8:L8"/>
    <mergeCell ref="B10:B11"/>
    <mergeCell ref="A1:L1"/>
    <mergeCell ref="A2:L2"/>
    <mergeCell ref="A3:L3"/>
    <mergeCell ref="B5:L5"/>
    <mergeCell ref="B6:L6"/>
    <mergeCell ref="B7:L7"/>
  </mergeCells>
  <pageMargins left="0.7" right="0.7" top="0.75" bottom="0.75" header="0.3" footer="0.3"/>
  <ignoredErrors>
    <ignoredError sqref="C18:G18" formulaRange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AE16F-3F00-4A61-BB45-1234FDE89F12}">
  <dimension ref="C1:M18"/>
  <sheetViews>
    <sheetView showGridLines="0" zoomScale="80" zoomScaleNormal="80" workbookViewId="0">
      <selection activeCell="E44" sqref="E44"/>
    </sheetView>
  </sheetViews>
  <sheetFormatPr baseColWidth="10" defaultRowHeight="15" x14ac:dyDescent="0.25"/>
  <cols>
    <col min="3" max="3" width="22.7109375" customWidth="1"/>
    <col min="4" max="4" width="36.5703125" customWidth="1"/>
    <col min="5" max="5" width="19.28515625" customWidth="1"/>
    <col min="7" max="7" width="20.28515625" customWidth="1"/>
  </cols>
  <sheetData>
    <row r="1" spans="3:13" ht="27.75" x14ac:dyDescent="0.25">
      <c r="D1" s="682" t="s">
        <v>0</v>
      </c>
      <c r="E1" s="683"/>
      <c r="F1" s="683"/>
      <c r="G1" s="683"/>
      <c r="H1" s="210"/>
      <c r="I1" s="3"/>
      <c r="J1" s="3"/>
      <c r="K1" s="3"/>
      <c r="L1" s="3"/>
      <c r="M1" s="3"/>
    </row>
    <row r="2" spans="3:13" ht="21" customHeight="1" x14ac:dyDescent="0.25">
      <c r="D2" s="629" t="s">
        <v>1</v>
      </c>
      <c r="E2" s="630"/>
      <c r="F2" s="630"/>
      <c r="G2" s="630"/>
      <c r="H2" s="7"/>
      <c r="I2" s="7"/>
      <c r="J2" s="7"/>
      <c r="K2" s="7"/>
      <c r="L2" s="7"/>
      <c r="M2" s="7"/>
    </row>
    <row r="3" spans="3:13" ht="15.75" customHeight="1" x14ac:dyDescent="0.25">
      <c r="D3" s="684" t="s">
        <v>242</v>
      </c>
      <c r="E3" s="685"/>
      <c r="F3" s="685"/>
      <c r="G3" s="685"/>
      <c r="H3" s="211"/>
      <c r="I3" s="10"/>
      <c r="J3" s="147"/>
      <c r="K3" s="147"/>
      <c r="L3" s="147"/>
      <c r="M3" s="147"/>
    </row>
    <row r="6" spans="3:13" ht="30" customHeight="1" x14ac:dyDescent="0.25">
      <c r="D6" s="596" t="s">
        <v>368</v>
      </c>
      <c r="E6" s="596"/>
      <c r="F6" s="596"/>
      <c r="G6" s="596"/>
    </row>
    <row r="7" spans="3:13" ht="15.75" thickBot="1" x14ac:dyDescent="0.3">
      <c r="D7" s="686">
        <v>2026</v>
      </c>
      <c r="E7" s="686"/>
      <c r="F7" s="686"/>
      <c r="G7" s="686"/>
    </row>
    <row r="8" spans="3:13" ht="15.75" customHeight="1" thickBot="1" x14ac:dyDescent="0.3">
      <c r="C8" s="212"/>
      <c r="D8" s="676" t="s">
        <v>243</v>
      </c>
      <c r="E8" s="678" t="s">
        <v>244</v>
      </c>
      <c r="F8" s="679"/>
      <c r="G8" s="680" t="s">
        <v>245</v>
      </c>
    </row>
    <row r="9" spans="3:13" ht="29.25" customHeight="1" thickBot="1" x14ac:dyDescent="0.3">
      <c r="C9" s="212"/>
      <c r="D9" s="676"/>
      <c r="E9" s="213" t="s">
        <v>246</v>
      </c>
      <c r="F9" s="214" t="s">
        <v>247</v>
      </c>
      <c r="G9" s="681"/>
    </row>
    <row r="10" spans="3:13" x14ac:dyDescent="0.25">
      <c r="C10" s="212"/>
      <c r="D10" s="677"/>
      <c r="E10" s="215">
        <v>1</v>
      </c>
      <c r="F10" s="216">
        <v>2</v>
      </c>
      <c r="G10" s="217">
        <v>3</v>
      </c>
    </row>
    <row r="11" spans="3:13" ht="15.75" thickBot="1" x14ac:dyDescent="0.3">
      <c r="C11" s="212"/>
      <c r="D11" s="218" t="s">
        <v>248</v>
      </c>
      <c r="E11" s="219">
        <v>34</v>
      </c>
      <c r="F11" s="219">
        <v>34</v>
      </c>
      <c r="G11" s="220">
        <f t="shared" ref="G11:G16" si="0">F11/E11</f>
        <v>1</v>
      </c>
    </row>
    <row r="12" spans="3:13" ht="30.75" thickBot="1" x14ac:dyDescent="0.3">
      <c r="C12" s="212"/>
      <c r="D12" s="221" t="s">
        <v>249</v>
      </c>
      <c r="E12" s="222">
        <v>60</v>
      </c>
      <c r="F12" s="222">
        <v>60</v>
      </c>
      <c r="G12" s="223">
        <f t="shared" si="0"/>
        <v>1</v>
      </c>
    </row>
    <row r="13" spans="3:13" ht="30.75" thickBot="1" x14ac:dyDescent="0.3">
      <c r="C13" s="212"/>
      <c r="D13" s="221" t="s">
        <v>250</v>
      </c>
      <c r="E13" s="222">
        <v>8</v>
      </c>
      <c r="F13" s="222">
        <v>8</v>
      </c>
      <c r="G13" s="223">
        <f t="shared" si="0"/>
        <v>1</v>
      </c>
    </row>
    <row r="14" spans="3:13" ht="15.75" thickBot="1" x14ac:dyDescent="0.3">
      <c r="C14" s="212"/>
      <c r="D14" s="221" t="s">
        <v>251</v>
      </c>
      <c r="E14" s="222">
        <v>393</v>
      </c>
      <c r="F14" s="222">
        <v>370</v>
      </c>
      <c r="G14" s="223">
        <f t="shared" si="0"/>
        <v>0.94147582697201015</v>
      </c>
    </row>
    <row r="15" spans="3:13" ht="30" x14ac:dyDescent="0.25">
      <c r="C15" s="212"/>
      <c r="D15" s="224" t="s">
        <v>252</v>
      </c>
      <c r="E15" s="225">
        <v>24</v>
      </c>
      <c r="F15" s="225">
        <v>24</v>
      </c>
      <c r="G15" s="226">
        <f t="shared" si="0"/>
        <v>1</v>
      </c>
    </row>
    <row r="16" spans="3:13" ht="15.75" thickBot="1" x14ac:dyDescent="0.3">
      <c r="C16" s="212"/>
      <c r="D16" s="227" t="s">
        <v>253</v>
      </c>
      <c r="E16" s="228">
        <f>SUM(E11:E15)</f>
        <v>519</v>
      </c>
      <c r="F16" s="229">
        <f>SUM(F11:F15)</f>
        <v>496</v>
      </c>
      <c r="G16" s="230">
        <f t="shared" si="0"/>
        <v>0.95568400770712914</v>
      </c>
    </row>
    <row r="17" spans="4:6" x14ac:dyDescent="0.25">
      <c r="D17" s="231" t="s">
        <v>254</v>
      </c>
      <c r="E17" s="232"/>
    </row>
    <row r="18" spans="4:6" x14ac:dyDescent="0.25">
      <c r="F18" s="135"/>
    </row>
  </sheetData>
  <mergeCells count="8">
    <mergeCell ref="D8:D10"/>
    <mergeCell ref="E8:F8"/>
    <mergeCell ref="G8:G9"/>
    <mergeCell ref="D1:G1"/>
    <mergeCell ref="D2:G2"/>
    <mergeCell ref="D3:G3"/>
    <mergeCell ref="D6:G6"/>
    <mergeCell ref="D7:G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CBC06-CE16-42B8-BFEB-1EEBCC482957}">
  <dimension ref="A1:S35"/>
  <sheetViews>
    <sheetView showGridLines="0" zoomScaleNormal="100" workbookViewId="0">
      <selection activeCell="F43" sqref="F43"/>
    </sheetView>
  </sheetViews>
  <sheetFormatPr baseColWidth="10" defaultColWidth="9.140625" defaultRowHeight="15" x14ac:dyDescent="0.25"/>
  <cols>
    <col min="1" max="2" width="9.140625" style="15"/>
    <col min="3" max="3" width="4.85546875" style="15" customWidth="1"/>
    <col min="4" max="4" width="9.140625" style="15"/>
    <col min="5" max="5" width="4.42578125" style="15" customWidth="1"/>
    <col min="6" max="6" width="24.7109375" style="15" customWidth="1"/>
    <col min="7" max="7" width="11.28515625" style="15" customWidth="1"/>
    <col min="8" max="8" width="11" style="15" customWidth="1"/>
    <col min="9" max="10" width="9.140625" style="15"/>
    <col min="11" max="11" width="13" style="15" customWidth="1"/>
    <col min="12" max="12" width="12.28515625" style="15" customWidth="1"/>
    <col min="13" max="16384" width="9.140625" style="15"/>
  </cols>
  <sheetData>
    <row r="1" spans="1:19" ht="23.25" customHeight="1" x14ac:dyDescent="0.25">
      <c r="C1" s="614" t="s">
        <v>142</v>
      </c>
      <c r="D1" s="614"/>
      <c r="E1" s="614"/>
      <c r="F1" s="614"/>
      <c r="G1" s="614"/>
      <c r="H1" s="614"/>
      <c r="I1" s="614"/>
      <c r="J1" s="614"/>
      <c r="K1" s="614"/>
      <c r="L1" s="614"/>
      <c r="M1" s="614"/>
      <c r="N1" s="614"/>
      <c r="O1" s="2"/>
      <c r="P1" s="2"/>
      <c r="Q1" s="2"/>
      <c r="R1" s="2"/>
    </row>
    <row r="2" spans="1:19" ht="18.75" x14ac:dyDescent="0.25">
      <c r="C2" s="615" t="s">
        <v>1</v>
      </c>
      <c r="D2" s="615"/>
      <c r="E2" s="615"/>
      <c r="F2" s="615"/>
      <c r="G2" s="615"/>
      <c r="H2" s="615"/>
      <c r="I2" s="615"/>
      <c r="J2" s="615"/>
      <c r="K2" s="615"/>
      <c r="L2" s="615"/>
      <c r="M2" s="615"/>
      <c r="N2" s="615"/>
      <c r="O2" s="6"/>
      <c r="P2" s="6"/>
      <c r="Q2" s="6"/>
      <c r="R2" s="6"/>
    </row>
    <row r="3" spans="1:19" ht="15.75" customHeight="1" x14ac:dyDescent="0.25">
      <c r="C3" s="616" t="s">
        <v>2</v>
      </c>
      <c r="D3" s="616"/>
      <c r="E3" s="616"/>
      <c r="F3" s="616"/>
      <c r="G3" s="616"/>
      <c r="H3" s="616"/>
      <c r="I3" s="616"/>
      <c r="J3" s="616"/>
      <c r="K3" s="616"/>
      <c r="L3" s="616"/>
      <c r="M3" s="616"/>
      <c r="N3" s="616"/>
      <c r="O3" s="10"/>
      <c r="P3" s="10"/>
      <c r="Q3" s="10"/>
      <c r="R3" s="10"/>
    </row>
    <row r="5" spans="1:19" ht="15.75" x14ac:dyDescent="0.25">
      <c r="E5" s="617" t="s">
        <v>54</v>
      </c>
      <c r="F5" s="618"/>
      <c r="G5" s="618"/>
      <c r="H5" s="618"/>
      <c r="I5" s="618"/>
      <c r="J5" s="618"/>
      <c r="K5" s="618"/>
      <c r="L5" s="618"/>
      <c r="M5" s="618"/>
      <c r="N5" s="618"/>
    </row>
    <row r="6" spans="1:19" ht="15.75" x14ac:dyDescent="0.25">
      <c r="E6" s="619" t="s">
        <v>5</v>
      </c>
      <c r="F6" s="619"/>
      <c r="G6" s="619"/>
      <c r="H6" s="619"/>
      <c r="I6" s="619"/>
      <c r="J6" s="619"/>
      <c r="K6" s="619"/>
      <c r="L6" s="619"/>
      <c r="M6" s="619"/>
      <c r="N6" s="619"/>
    </row>
    <row r="7" spans="1:19" ht="15.75" thickBot="1" x14ac:dyDescent="0.3"/>
    <row r="8" spans="1:19" ht="35.450000000000003" customHeight="1" thickBot="1" x14ac:dyDescent="0.3">
      <c r="F8" s="604" t="s">
        <v>6</v>
      </c>
      <c r="G8" s="608">
        <v>2024</v>
      </c>
      <c r="H8" s="606" t="s">
        <v>51</v>
      </c>
      <c r="I8" s="610" t="s">
        <v>7</v>
      </c>
      <c r="J8" s="611"/>
      <c r="K8" s="612" t="s">
        <v>52</v>
      </c>
      <c r="L8" s="613"/>
    </row>
    <row r="9" spans="1:19" ht="15.75" thickBot="1" x14ac:dyDescent="0.3">
      <c r="F9" s="605"/>
      <c r="G9" s="609"/>
      <c r="H9" s="607"/>
      <c r="I9" s="368">
        <v>2026</v>
      </c>
      <c r="J9" s="368">
        <v>2027</v>
      </c>
      <c r="K9" s="369">
        <v>2026</v>
      </c>
      <c r="L9" s="370">
        <v>2027</v>
      </c>
      <c r="P9"/>
      <c r="Q9" s="17"/>
      <c r="S9" s="18"/>
    </row>
    <row r="10" spans="1:19" ht="15.75" thickBot="1" x14ac:dyDescent="0.3">
      <c r="F10" s="16" t="s">
        <v>8</v>
      </c>
      <c r="G10" s="70">
        <v>3.3</v>
      </c>
      <c r="H10" s="71">
        <v>3.3</v>
      </c>
      <c r="I10" s="71">
        <v>3.3</v>
      </c>
      <c r="J10" s="71">
        <v>3.2</v>
      </c>
      <c r="K10" s="71">
        <v>0.2</v>
      </c>
      <c r="L10" s="79">
        <v>0</v>
      </c>
      <c r="N10" s="68"/>
      <c r="P10"/>
    </row>
    <row r="11" spans="1:19" x14ac:dyDescent="0.25">
      <c r="F11" s="19" t="s">
        <v>9</v>
      </c>
      <c r="G11" s="72">
        <v>1.8</v>
      </c>
      <c r="H11" s="73">
        <v>1.7</v>
      </c>
      <c r="I11" s="73">
        <v>1.8</v>
      </c>
      <c r="J11" s="73">
        <v>1.7</v>
      </c>
      <c r="K11" s="73">
        <v>0.2</v>
      </c>
      <c r="L11" s="80">
        <v>0</v>
      </c>
      <c r="P11"/>
    </row>
    <row r="12" spans="1:19" x14ac:dyDescent="0.25">
      <c r="A12" s="21"/>
      <c r="B12" s="21"/>
      <c r="F12" s="20" t="s">
        <v>10</v>
      </c>
      <c r="G12" s="74">
        <v>2.8</v>
      </c>
      <c r="H12" s="75">
        <v>2.1</v>
      </c>
      <c r="I12" s="75">
        <v>2.4</v>
      </c>
      <c r="J12" s="75">
        <v>2</v>
      </c>
      <c r="K12" s="75">
        <v>0.3</v>
      </c>
      <c r="L12" s="81">
        <v>-0.1</v>
      </c>
      <c r="P12"/>
    </row>
    <row r="13" spans="1:19" x14ac:dyDescent="0.25">
      <c r="A13" s="21"/>
      <c r="B13" s="21"/>
      <c r="F13" s="19" t="s">
        <v>11</v>
      </c>
      <c r="G13" s="72">
        <v>0.9</v>
      </c>
      <c r="H13" s="73">
        <v>1.4</v>
      </c>
      <c r="I13" s="73">
        <v>1.3</v>
      </c>
      <c r="J13" s="73">
        <v>1.4</v>
      </c>
      <c r="K13" s="73">
        <v>0.1</v>
      </c>
      <c r="L13" s="80">
        <v>0</v>
      </c>
      <c r="P13"/>
    </row>
    <row r="14" spans="1:19" x14ac:dyDescent="0.25">
      <c r="F14" s="20" t="s">
        <v>12</v>
      </c>
      <c r="G14" s="83">
        <v>-0.2</v>
      </c>
      <c r="H14" s="75">
        <v>1.1000000000000001</v>
      </c>
      <c r="I14" s="75">
        <v>0.7</v>
      </c>
      <c r="J14" s="75">
        <v>0.6</v>
      </c>
      <c r="K14" s="75">
        <v>0.1</v>
      </c>
      <c r="L14" s="81">
        <v>0</v>
      </c>
      <c r="P14"/>
    </row>
    <row r="15" spans="1:19" ht="15.75" thickBot="1" x14ac:dyDescent="0.3">
      <c r="F15" s="22" t="s">
        <v>13</v>
      </c>
      <c r="G15" s="76">
        <v>5</v>
      </c>
      <c r="H15" s="77">
        <v>5</v>
      </c>
      <c r="I15" s="77">
        <v>4.5</v>
      </c>
      <c r="J15" s="78">
        <v>4</v>
      </c>
      <c r="K15" s="78">
        <v>0.3</v>
      </c>
      <c r="L15" s="82">
        <v>-0.2</v>
      </c>
    </row>
    <row r="17" spans="4:16" ht="29.25" customHeight="1" x14ac:dyDescent="0.25">
      <c r="E17" s="67" t="s">
        <v>53</v>
      </c>
    </row>
    <row r="20" spans="4:16" ht="15.75" thickBot="1" x14ac:dyDescent="0.3"/>
    <row r="21" spans="4:16" x14ac:dyDescent="0.25">
      <c r="P21" s="69"/>
    </row>
    <row r="22" spans="4:16" hidden="1" x14ac:dyDescent="0.25"/>
    <row r="23" spans="4:16" hidden="1" x14ac:dyDescent="0.25"/>
    <row r="24" spans="4:16" hidden="1" x14ac:dyDescent="0.25"/>
    <row r="25" spans="4:16" hidden="1" x14ac:dyDescent="0.25">
      <c r="D25" s="23"/>
      <c r="E25" s="24"/>
      <c r="F25" s="24"/>
    </row>
    <row r="26" spans="4:16" hidden="1" x14ac:dyDescent="0.25">
      <c r="E26" s="24"/>
      <c r="F26" s="24"/>
    </row>
    <row r="27" spans="4:16" ht="15" hidden="1" customHeight="1" thickBot="1" x14ac:dyDescent="0.3">
      <c r="E27" s="598" t="s">
        <v>6</v>
      </c>
      <c r="F27" s="600" t="s">
        <v>14</v>
      </c>
      <c r="G27" s="25" t="s">
        <v>15</v>
      </c>
      <c r="H27" s="26"/>
      <c r="I27" s="26"/>
      <c r="J27" s="26"/>
      <c r="K27" s="26"/>
    </row>
    <row r="28" spans="4:16" ht="40.5" hidden="1" customHeight="1" thickBot="1" x14ac:dyDescent="0.3">
      <c r="E28" s="598"/>
      <c r="F28" s="600"/>
      <c r="G28" s="602" t="s">
        <v>16</v>
      </c>
      <c r="H28" s="603"/>
      <c r="I28" s="602" t="s">
        <v>17</v>
      </c>
      <c r="J28" s="603"/>
      <c r="K28" s="27" t="s">
        <v>18</v>
      </c>
    </row>
    <row r="29" spans="4:16" ht="15.75" hidden="1" thickBot="1" x14ac:dyDescent="0.3">
      <c r="E29" s="599"/>
      <c r="F29" s="601"/>
      <c r="G29" s="28">
        <v>2023</v>
      </c>
      <c r="H29" s="28">
        <v>2024</v>
      </c>
      <c r="I29" s="28">
        <v>2023</v>
      </c>
      <c r="J29" s="28">
        <v>2024</v>
      </c>
      <c r="K29" s="28">
        <v>2023</v>
      </c>
    </row>
    <row r="30" spans="4:16" hidden="1" x14ac:dyDescent="0.25">
      <c r="E30" s="29" t="s">
        <v>8</v>
      </c>
      <c r="F30" s="30">
        <v>3.4</v>
      </c>
      <c r="G30" s="31">
        <v>3.1</v>
      </c>
      <c r="H30" s="31">
        <v>3</v>
      </c>
      <c r="I30" s="31">
        <v>2.9</v>
      </c>
      <c r="J30" s="32">
        <v>3.1</v>
      </c>
      <c r="K30" s="33">
        <f>IF(G30&gt;I30,0, IF(G30&lt;I30,2,1))</f>
        <v>0</v>
      </c>
    </row>
    <row r="31" spans="4:16" hidden="1" x14ac:dyDescent="0.25">
      <c r="E31" s="34" t="s">
        <v>9</v>
      </c>
      <c r="F31" s="35">
        <v>2.7</v>
      </c>
      <c r="G31" s="35">
        <v>1.3</v>
      </c>
      <c r="H31" s="35">
        <v>1.2</v>
      </c>
      <c r="I31" s="35">
        <v>1.2</v>
      </c>
      <c r="J31" s="35">
        <v>1.4</v>
      </c>
      <c r="K31" s="36">
        <f>IF(G31&gt;I31,0, IF(G31&lt;I31,2,1))</f>
        <v>0</v>
      </c>
    </row>
    <row r="32" spans="4:16" hidden="1" x14ac:dyDescent="0.25">
      <c r="E32" s="37" t="s">
        <v>10</v>
      </c>
      <c r="F32" s="38">
        <v>2</v>
      </c>
      <c r="G32" s="38">
        <v>1.7999999999999998</v>
      </c>
      <c r="H32" s="38">
        <v>0.8</v>
      </c>
      <c r="I32" s="38">
        <v>1.4</v>
      </c>
      <c r="J32" s="38">
        <v>1</v>
      </c>
      <c r="K32" s="39">
        <f t="shared" ref="K32:K34" si="0">IF(G32&gt;I32,0, IF(G32&lt;I32,2,1))</f>
        <v>0</v>
      </c>
    </row>
    <row r="33" spans="5:11" hidden="1" x14ac:dyDescent="0.25">
      <c r="E33" s="34" t="s">
        <v>11</v>
      </c>
      <c r="F33" s="35">
        <v>3.5</v>
      </c>
      <c r="G33" s="35">
        <v>0.89999999999999991</v>
      </c>
      <c r="H33" s="35">
        <v>1.4000000000000001</v>
      </c>
      <c r="I33" s="40">
        <v>0.7</v>
      </c>
      <c r="J33" s="40">
        <v>1.6</v>
      </c>
      <c r="K33" s="36">
        <f t="shared" si="0"/>
        <v>0</v>
      </c>
    </row>
    <row r="34" spans="5:11" ht="15.75" hidden="1" thickBot="1" x14ac:dyDescent="0.3">
      <c r="E34" s="41" t="s">
        <v>13</v>
      </c>
      <c r="F34" s="42">
        <v>3</v>
      </c>
      <c r="G34" s="43">
        <v>6</v>
      </c>
      <c r="H34" s="43">
        <v>4.5</v>
      </c>
      <c r="I34" s="43">
        <v>5.2</v>
      </c>
      <c r="J34" s="42">
        <v>4.5</v>
      </c>
      <c r="K34" s="44">
        <f t="shared" si="0"/>
        <v>0</v>
      </c>
    </row>
    <row r="35" spans="5:11" hidden="1" x14ac:dyDescent="0.25"/>
  </sheetData>
  <mergeCells count="14">
    <mergeCell ref="K8:L8"/>
    <mergeCell ref="C1:N1"/>
    <mergeCell ref="C2:N2"/>
    <mergeCell ref="C3:N3"/>
    <mergeCell ref="E5:N5"/>
    <mergeCell ref="E6:N6"/>
    <mergeCell ref="E27:E29"/>
    <mergeCell ref="F27:F29"/>
    <mergeCell ref="G28:H28"/>
    <mergeCell ref="I28:J28"/>
    <mergeCell ref="F8:F9"/>
    <mergeCell ref="H8:H9"/>
    <mergeCell ref="G8:G9"/>
    <mergeCell ref="I8:J8"/>
  </mergeCells>
  <pageMargins left="0.7" right="0.7" top="0.75" bottom="0.75" header="0.3" footer="0.3"/>
  <pageSetup orientation="portrait" r:id="rId1"/>
  <headerFooter>
    <oddHeader>&amp;L&amp;G&amp;C&amp;"Avenir Next LT Pro,Negrita"&amp;14Ministerio de Hacienda&amp;"Avenir Next LT Pro,Normal"
Dirección de Presupuesto&amp;R&amp;G</oddHeader>
  </headerFooter>
  <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BBF66FE7-F87F-459A-85DA-702A5A6041C6}">
            <x14:iconSet iconSet="3Triangles" showValue="0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</x14:iconSet>
          </x14:cfRule>
          <xm:sqref>K30</xm:sqref>
        </x14:conditionalFormatting>
        <x14:conditionalFormatting xmlns:xm="http://schemas.microsoft.com/office/excel/2006/main">
          <x14:cfRule type="iconSet" priority="2" id="{533EC57E-72E7-40B6-8298-E6BD29150C48}">
            <x14:iconSet iconSet="3Triangles" showValue="0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</x14:iconSet>
          </x14:cfRule>
          <xm:sqref>K31:K34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229C4-14D0-4B53-A7BA-A21D1476C0B4}">
  <dimension ref="A1:U32"/>
  <sheetViews>
    <sheetView showGridLines="0" zoomScale="90" zoomScaleNormal="90" workbookViewId="0">
      <selection activeCell="O18" sqref="O18"/>
    </sheetView>
  </sheetViews>
  <sheetFormatPr baseColWidth="10" defaultColWidth="11.42578125" defaultRowHeight="15" x14ac:dyDescent="0.25"/>
  <cols>
    <col min="2" max="2" width="27.85546875" customWidth="1"/>
    <col min="3" max="3" width="19.140625" customWidth="1"/>
    <col min="4" max="4" width="20.42578125" customWidth="1"/>
    <col min="11" max="15" width="11.42578125" style="60"/>
    <col min="16" max="16" width="18.28515625" style="60" bestFit="1" customWidth="1"/>
    <col min="17" max="17" width="17.28515625" style="60" bestFit="1" customWidth="1"/>
    <col min="18" max="18" width="11.42578125" style="60"/>
    <col min="19" max="21" width="11.42578125" style="234"/>
  </cols>
  <sheetData>
    <row r="1" spans="1:21" s="1" customFormat="1" x14ac:dyDescent="0.25">
      <c r="K1" s="60"/>
      <c r="L1" s="60"/>
      <c r="M1" s="60"/>
      <c r="N1" s="60"/>
      <c r="O1" s="60"/>
      <c r="P1" s="60"/>
      <c r="Q1" s="60"/>
      <c r="R1" s="60"/>
      <c r="S1" s="233"/>
      <c r="T1" s="233"/>
      <c r="U1" s="233"/>
    </row>
    <row r="2" spans="1:21" s="1" customFormat="1" ht="23.25" customHeight="1" x14ac:dyDescent="0.25">
      <c r="A2" s="2"/>
      <c r="B2" s="627" t="s">
        <v>0</v>
      </c>
      <c r="C2" s="628"/>
      <c r="D2" s="628"/>
      <c r="E2" s="628"/>
      <c r="F2" s="628"/>
      <c r="G2" s="628"/>
      <c r="H2" s="628"/>
      <c r="I2" s="628"/>
      <c r="J2" s="103"/>
      <c r="K2" s="377"/>
      <c r="L2" s="377"/>
      <c r="M2" s="377"/>
      <c r="N2" s="377"/>
      <c r="O2" s="89"/>
      <c r="P2" s="89"/>
      <c r="Q2" s="60"/>
      <c r="R2" s="60"/>
      <c r="S2" s="233"/>
      <c r="T2" s="233"/>
      <c r="U2" s="233"/>
    </row>
    <row r="3" spans="1:21" s="1" customFormat="1" ht="18" customHeight="1" x14ac:dyDescent="0.25">
      <c r="A3" s="6"/>
      <c r="B3" s="629" t="s">
        <v>1</v>
      </c>
      <c r="C3" s="630"/>
      <c r="D3" s="630"/>
      <c r="E3" s="630"/>
      <c r="F3" s="630"/>
      <c r="G3" s="630"/>
      <c r="H3" s="630"/>
      <c r="I3" s="630"/>
      <c r="J3" s="106"/>
      <c r="K3" s="378"/>
      <c r="L3" s="378"/>
      <c r="M3" s="378"/>
      <c r="N3" s="378"/>
      <c r="O3" s="62"/>
      <c r="P3" s="379"/>
      <c r="Q3" s="60"/>
      <c r="R3" s="60"/>
      <c r="S3" s="233"/>
      <c r="T3" s="233"/>
      <c r="U3" s="233"/>
    </row>
    <row r="4" spans="1:21" s="1" customFormat="1" ht="15.75" customHeight="1" x14ac:dyDescent="0.25">
      <c r="A4" s="9"/>
      <c r="B4" s="631" t="s">
        <v>2</v>
      </c>
      <c r="C4" s="616"/>
      <c r="D4" s="616"/>
      <c r="E4" s="616"/>
      <c r="F4" s="616"/>
      <c r="G4" s="616"/>
      <c r="H4" s="616"/>
      <c r="I4" s="616"/>
      <c r="J4" s="109"/>
      <c r="K4" s="380"/>
      <c r="L4" s="380"/>
      <c r="M4" s="380"/>
      <c r="N4" s="380"/>
      <c r="O4" s="91"/>
      <c r="P4" s="60"/>
      <c r="Q4" s="381"/>
      <c r="R4" s="60"/>
      <c r="S4" s="233"/>
      <c r="T4" s="233"/>
      <c r="U4" s="233"/>
    </row>
    <row r="5" spans="1:21" x14ac:dyDescent="0.25">
      <c r="P5" s="382" t="s">
        <v>255</v>
      </c>
      <c r="Q5" s="60">
        <v>2026</v>
      </c>
    </row>
    <row r="6" spans="1:21" s="45" customFormat="1" x14ac:dyDescent="0.25">
      <c r="I6" s="235"/>
      <c r="J6" s="125"/>
      <c r="K6" s="383"/>
      <c r="L6" s="383"/>
      <c r="M6" s="383"/>
      <c r="N6" s="383"/>
      <c r="O6" s="383"/>
      <c r="P6" s="60"/>
      <c r="Q6" s="384">
        <v>8659730022875.3242</v>
      </c>
      <c r="R6" s="383"/>
      <c r="S6" s="236"/>
      <c r="T6" s="236"/>
      <c r="U6" s="236"/>
    </row>
    <row r="7" spans="1:21" x14ac:dyDescent="0.25">
      <c r="B7" s="687" t="s">
        <v>369</v>
      </c>
      <c r="C7" s="687"/>
      <c r="D7" s="687"/>
      <c r="E7" s="687"/>
      <c r="F7" s="687"/>
      <c r="G7" s="687"/>
      <c r="H7" s="687"/>
    </row>
    <row r="8" spans="1:21" x14ac:dyDescent="0.25">
      <c r="B8" s="687"/>
      <c r="C8" s="687"/>
      <c r="D8" s="687"/>
      <c r="E8" s="687"/>
      <c r="F8" s="687"/>
      <c r="G8" s="687"/>
      <c r="H8" s="687"/>
      <c r="Q8" s="385">
        <f>L31/Q6</f>
        <v>4.2705337864875875E-2</v>
      </c>
    </row>
    <row r="9" spans="1:21" x14ac:dyDescent="0.25">
      <c r="D9" s="92" t="s">
        <v>256</v>
      </c>
    </row>
    <row r="20" spans="2:16" x14ac:dyDescent="0.25">
      <c r="K20" s="60" t="s">
        <v>41</v>
      </c>
      <c r="L20" s="60" t="s">
        <v>257</v>
      </c>
      <c r="M20" s="60" t="s">
        <v>258</v>
      </c>
    </row>
    <row r="21" spans="2:16" x14ac:dyDescent="0.25">
      <c r="K21" s="60">
        <v>2016</v>
      </c>
      <c r="L21" s="379">
        <v>157891446325</v>
      </c>
      <c r="M21" s="386">
        <v>0</v>
      </c>
    </row>
    <row r="22" spans="2:16" x14ac:dyDescent="0.25">
      <c r="K22" s="60">
        <v>2017</v>
      </c>
      <c r="L22" s="379">
        <v>174632016243</v>
      </c>
      <c r="M22" s="386">
        <v>0</v>
      </c>
    </row>
    <row r="23" spans="2:16" x14ac:dyDescent="0.25">
      <c r="K23" s="60">
        <v>2018</v>
      </c>
      <c r="L23" s="379">
        <v>174583009604.00003</v>
      </c>
      <c r="M23" s="386">
        <v>0</v>
      </c>
    </row>
    <row r="24" spans="2:16" x14ac:dyDescent="0.25">
      <c r="K24" s="60">
        <v>2019</v>
      </c>
      <c r="L24" s="379">
        <v>202138349745.4776</v>
      </c>
      <c r="M24" s="386">
        <v>0</v>
      </c>
    </row>
    <row r="25" spans="2:16" x14ac:dyDescent="0.25">
      <c r="K25" s="60">
        <v>2020</v>
      </c>
      <c r="L25" s="379">
        <v>201250330014.40118</v>
      </c>
      <c r="M25" s="386">
        <v>0</v>
      </c>
    </row>
    <row r="26" spans="2:16" x14ac:dyDescent="0.25">
      <c r="K26" s="60">
        <v>2021</v>
      </c>
      <c r="L26" s="379">
        <v>233262832411.41</v>
      </c>
      <c r="M26" s="386">
        <v>0</v>
      </c>
    </row>
    <row r="27" spans="2:16" x14ac:dyDescent="0.25">
      <c r="K27" s="60">
        <v>2022</v>
      </c>
      <c r="L27" s="379">
        <v>246208296337.77002</v>
      </c>
      <c r="M27" s="386">
        <v>0</v>
      </c>
    </row>
    <row r="28" spans="2:16" x14ac:dyDescent="0.25">
      <c r="K28" s="60">
        <v>2023</v>
      </c>
      <c r="L28" s="379">
        <v>293724777508.37</v>
      </c>
      <c r="M28" s="386">
        <v>0</v>
      </c>
    </row>
    <row r="29" spans="2:16" x14ac:dyDescent="0.25">
      <c r="B29" s="49" t="s">
        <v>259</v>
      </c>
      <c r="K29" s="387">
        <v>2024</v>
      </c>
      <c r="L29" s="379">
        <v>332716084080.96002</v>
      </c>
      <c r="M29" s="386">
        <v>0</v>
      </c>
    </row>
    <row r="30" spans="2:16" x14ac:dyDescent="0.25">
      <c r="B30" s="49" t="s">
        <v>260</v>
      </c>
      <c r="K30" s="388" t="s">
        <v>137</v>
      </c>
      <c r="L30" s="379">
        <v>341957246742.73999</v>
      </c>
      <c r="M30" s="379">
        <v>3288576903</v>
      </c>
      <c r="P30" s="385">
        <f>(L31-L30)/L30</f>
        <v>8.1470563844254856E-2</v>
      </c>
    </row>
    <row r="31" spans="2:16" x14ac:dyDescent="0.25">
      <c r="B31" s="49" t="s">
        <v>261</v>
      </c>
      <c r="K31" s="60">
        <v>2026</v>
      </c>
      <c r="L31" s="379">
        <v>369816696445.5</v>
      </c>
    </row>
    <row r="32" spans="2:16" x14ac:dyDescent="0.25">
      <c r="P32" s="379">
        <f>+L31-L30</f>
        <v>27859449702.76001</v>
      </c>
    </row>
  </sheetData>
  <mergeCells count="4">
    <mergeCell ref="B2:I2"/>
    <mergeCell ref="B3:I3"/>
    <mergeCell ref="B4:I4"/>
    <mergeCell ref="B7:H8"/>
  </mergeCell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ECAEF-F49A-441A-8D19-E1979FB8FEA7}">
  <dimension ref="B1:K29"/>
  <sheetViews>
    <sheetView showGridLines="0" zoomScale="80" zoomScaleNormal="80" workbookViewId="0">
      <selection activeCell="M14" sqref="M14"/>
    </sheetView>
  </sheetViews>
  <sheetFormatPr baseColWidth="10" defaultColWidth="8" defaultRowHeight="12.75" x14ac:dyDescent="0.25"/>
  <cols>
    <col min="1" max="2" width="8" style="239"/>
    <col min="3" max="3" width="18.42578125" style="239" customWidth="1"/>
    <col min="4" max="4" width="49.28515625" style="239" customWidth="1"/>
    <col min="5" max="5" width="8.140625" style="239" customWidth="1"/>
    <col min="6" max="6" width="11.140625" style="239" customWidth="1"/>
    <col min="7" max="7" width="29.28515625" style="239" customWidth="1"/>
    <col min="8" max="8" width="22.5703125" style="239" customWidth="1"/>
    <col min="9" max="16384" width="8" style="239"/>
  </cols>
  <sheetData>
    <row r="1" spans="2:11" ht="23.25" x14ac:dyDescent="0.25">
      <c r="C1" s="689" t="s">
        <v>0</v>
      </c>
      <c r="D1" s="690"/>
      <c r="E1" s="690"/>
      <c r="F1" s="690"/>
      <c r="G1" s="690"/>
      <c r="H1" s="690"/>
      <c r="I1" s="240"/>
      <c r="J1" s="240"/>
      <c r="K1" s="240"/>
    </row>
    <row r="2" spans="2:11" ht="18.75" x14ac:dyDescent="0.25">
      <c r="C2" s="691" t="s">
        <v>1</v>
      </c>
      <c r="D2" s="692"/>
      <c r="E2" s="692"/>
      <c r="F2" s="692"/>
      <c r="G2" s="692"/>
      <c r="H2" s="692"/>
      <c r="I2" s="241"/>
      <c r="J2" s="241"/>
      <c r="K2" s="241"/>
    </row>
    <row r="3" spans="2:11" ht="15.75" customHeight="1" x14ac:dyDescent="0.25">
      <c r="C3" s="684" t="s">
        <v>2</v>
      </c>
      <c r="D3" s="685"/>
      <c r="E3" s="685"/>
      <c r="F3" s="685"/>
      <c r="G3" s="685"/>
      <c r="H3" s="685"/>
      <c r="I3" s="10"/>
      <c r="J3" s="10"/>
      <c r="K3" s="10"/>
    </row>
    <row r="7" spans="2:11" ht="18.75" x14ac:dyDescent="0.3">
      <c r="C7" s="693" t="s">
        <v>557</v>
      </c>
      <c r="D7" s="693"/>
      <c r="E7" s="693"/>
      <c r="F7" s="693"/>
      <c r="G7" s="693"/>
      <c r="H7" s="242"/>
    </row>
    <row r="8" spans="2:11" ht="18.75" x14ac:dyDescent="0.3">
      <c r="C8" s="693" t="s">
        <v>262</v>
      </c>
      <c r="D8" s="693"/>
      <c r="E8" s="693"/>
      <c r="F8" s="693"/>
      <c r="G8" s="693"/>
      <c r="H8" s="242"/>
    </row>
    <row r="9" spans="2:11" ht="19.5" customHeight="1" thickBot="1" x14ac:dyDescent="0.3">
      <c r="C9" s="688" t="s">
        <v>263</v>
      </c>
      <c r="D9" s="688"/>
      <c r="E9" s="688"/>
      <c r="F9" s="688"/>
      <c r="G9" s="688"/>
      <c r="H9"/>
      <c r="I9"/>
    </row>
    <row r="10" spans="2:11" ht="59.25" customHeight="1" thickBot="1" x14ac:dyDescent="0.3">
      <c r="C10" s="243" t="s">
        <v>200</v>
      </c>
      <c r="D10" s="244" t="s">
        <v>264</v>
      </c>
      <c r="E10" s="698" t="s">
        <v>265</v>
      </c>
      <c r="F10" s="699"/>
      <c r="G10" s="245" t="s">
        <v>266</v>
      </c>
      <c r="H10"/>
    </row>
    <row r="11" spans="2:11" ht="60.75" thickBot="1" x14ac:dyDescent="0.3">
      <c r="B11" s="246"/>
      <c r="C11" s="247" t="s">
        <v>267</v>
      </c>
      <c r="D11" s="248" t="s">
        <v>268</v>
      </c>
      <c r="E11" s="700" t="s">
        <v>269</v>
      </c>
      <c r="F11" s="701"/>
      <c r="G11" s="250" t="s">
        <v>270</v>
      </c>
      <c r="H11"/>
    </row>
    <row r="12" spans="2:11" ht="135.75" thickBot="1" x14ac:dyDescent="0.3">
      <c r="B12" s="246"/>
      <c r="C12" s="251" t="s">
        <v>271</v>
      </c>
      <c r="D12" s="252" t="s">
        <v>272</v>
      </c>
      <c r="E12" s="700" t="s">
        <v>273</v>
      </c>
      <c r="F12" s="701"/>
      <c r="G12" s="253" t="s">
        <v>274</v>
      </c>
    </row>
    <row r="13" spans="2:11" ht="75.75" thickBot="1" x14ac:dyDescent="0.3">
      <c r="B13" s="246"/>
      <c r="C13" s="254" t="s">
        <v>275</v>
      </c>
      <c r="D13" s="249" t="s">
        <v>276</v>
      </c>
      <c r="E13" s="700" t="s">
        <v>273</v>
      </c>
      <c r="F13" s="701"/>
      <c r="G13" s="255" t="s">
        <v>277</v>
      </c>
    </row>
    <row r="14" spans="2:11" ht="79.5" customHeight="1" thickBot="1" x14ac:dyDescent="0.3">
      <c r="B14" s="246"/>
      <c r="C14" s="253" t="s">
        <v>278</v>
      </c>
      <c r="D14" s="251" t="s">
        <v>279</v>
      </c>
      <c r="E14" s="700" t="s">
        <v>273</v>
      </c>
      <c r="F14" s="701"/>
      <c r="G14" s="256" t="s">
        <v>280</v>
      </c>
    </row>
    <row r="15" spans="2:11" ht="104.25" customHeight="1" thickBot="1" x14ac:dyDescent="0.3">
      <c r="C15" s="257" t="s">
        <v>281</v>
      </c>
      <c r="D15" s="258" t="s">
        <v>282</v>
      </c>
      <c r="E15" s="694" t="s">
        <v>273</v>
      </c>
      <c r="F15" s="695"/>
      <c r="G15" s="255" t="s">
        <v>280</v>
      </c>
    </row>
    <row r="16" spans="2:11" ht="90.75" customHeight="1" thickBot="1" x14ac:dyDescent="0.3">
      <c r="B16" s="246"/>
      <c r="C16" s="255" t="s">
        <v>283</v>
      </c>
      <c r="D16" s="259" t="s">
        <v>284</v>
      </c>
      <c r="E16" s="694" t="s">
        <v>273</v>
      </c>
      <c r="F16" s="695"/>
      <c r="G16" s="256" t="s">
        <v>280</v>
      </c>
    </row>
    <row r="17" spans="2:7" ht="60.75" thickBot="1" x14ac:dyDescent="0.3">
      <c r="B17" s="246"/>
      <c r="C17" s="260" t="s">
        <v>285</v>
      </c>
      <c r="D17" s="261" t="s">
        <v>286</v>
      </c>
      <c r="E17" s="694" t="s">
        <v>287</v>
      </c>
      <c r="F17" s="695"/>
      <c r="G17" s="255" t="s">
        <v>280</v>
      </c>
    </row>
    <row r="18" spans="2:7" ht="153.75" customHeight="1" thickBot="1" x14ac:dyDescent="0.3">
      <c r="C18" s="259" t="s">
        <v>288</v>
      </c>
      <c r="D18" s="258" t="s">
        <v>289</v>
      </c>
      <c r="E18" s="696" t="s">
        <v>290</v>
      </c>
      <c r="F18" s="697"/>
      <c r="G18" s="255" t="s">
        <v>280</v>
      </c>
    </row>
    <row r="19" spans="2:7" ht="16.5" customHeight="1" x14ac:dyDescent="0.2">
      <c r="C19" s="262" t="s">
        <v>291</v>
      </c>
      <c r="G19" s="263"/>
    </row>
    <row r="20" spans="2:7" ht="16.5" customHeight="1" x14ac:dyDescent="0.2">
      <c r="C20" s="262" t="s">
        <v>292</v>
      </c>
      <c r="G20" s="263"/>
    </row>
    <row r="21" spans="2:7" ht="16.5" customHeight="1" x14ac:dyDescent="0.2">
      <c r="G21" s="263"/>
    </row>
    <row r="22" spans="2:7" ht="16.5" customHeight="1" x14ac:dyDescent="0.2">
      <c r="G22" s="263"/>
    </row>
    <row r="23" spans="2:7" ht="16.5" customHeight="1" x14ac:dyDescent="0.2">
      <c r="G23" s="263"/>
    </row>
    <row r="24" spans="2:7" ht="16.5" customHeight="1" x14ac:dyDescent="0.2">
      <c r="G24" s="263"/>
    </row>
    <row r="25" spans="2:7" ht="16.5" customHeight="1" x14ac:dyDescent="0.2">
      <c r="G25" s="263"/>
    </row>
    <row r="26" spans="2:7" ht="16.5" customHeight="1" x14ac:dyDescent="0.2">
      <c r="G26" s="263"/>
    </row>
    <row r="27" spans="2:7" ht="16.5" customHeight="1" x14ac:dyDescent="0.2">
      <c r="G27" s="263"/>
    </row>
    <row r="28" spans="2:7" ht="16.5" customHeight="1" x14ac:dyDescent="0.2">
      <c r="G28" s="263"/>
    </row>
    <row r="29" spans="2:7" ht="16.5" customHeight="1" x14ac:dyDescent="0.2">
      <c r="G29" s="263"/>
    </row>
  </sheetData>
  <mergeCells count="15">
    <mergeCell ref="E16:F16"/>
    <mergeCell ref="E17:F17"/>
    <mergeCell ref="E18:F18"/>
    <mergeCell ref="E10:F10"/>
    <mergeCell ref="E11:F11"/>
    <mergeCell ref="E12:F12"/>
    <mergeCell ref="E13:F13"/>
    <mergeCell ref="E14:F14"/>
    <mergeCell ref="E15:F15"/>
    <mergeCell ref="C9:G9"/>
    <mergeCell ref="C1:H1"/>
    <mergeCell ref="C2:H2"/>
    <mergeCell ref="C3:H3"/>
    <mergeCell ref="C7:G7"/>
    <mergeCell ref="C8:G8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986D0-0B64-431D-8E8D-150A60881CAA}">
  <dimension ref="A1:Z62"/>
  <sheetViews>
    <sheetView showGridLines="0" zoomScale="60" zoomScaleNormal="60" workbookViewId="0">
      <selection activeCell="B6" sqref="B6:L6"/>
    </sheetView>
  </sheetViews>
  <sheetFormatPr baseColWidth="10" defaultColWidth="11.42578125" defaultRowHeight="15" customHeight="1" x14ac:dyDescent="0.25"/>
  <cols>
    <col min="1" max="1" width="11.42578125" customWidth="1"/>
    <col min="2" max="2" width="18.85546875" customWidth="1"/>
    <col min="3" max="3" width="32.85546875" customWidth="1"/>
    <col min="4" max="4" width="20.7109375" customWidth="1"/>
    <col min="5" max="5" width="18.7109375" customWidth="1"/>
    <col min="6" max="6" width="20" customWidth="1"/>
    <col min="7" max="7" width="15.28515625" customWidth="1"/>
    <col min="8" max="8" width="15.5703125" customWidth="1"/>
    <col min="9" max="9" width="18.28515625" customWidth="1"/>
    <col min="10" max="11" width="20.7109375" hidden="1" customWidth="1"/>
    <col min="12" max="12" width="23" customWidth="1"/>
    <col min="13" max="13" width="18.85546875" style="60" customWidth="1"/>
    <col min="14" max="14" width="21.140625" style="60" customWidth="1"/>
    <col min="15" max="15" width="20.5703125" style="60" bestFit="1" customWidth="1"/>
    <col min="16" max="16" width="16.140625" style="60" bestFit="1" customWidth="1"/>
    <col min="17" max="17" width="11.42578125" style="60"/>
    <col min="18" max="18" width="18.28515625" style="60" bestFit="1" customWidth="1"/>
    <col min="19" max="19" width="11.42578125" style="60"/>
    <col min="20" max="20" width="16.140625" style="60" bestFit="1" customWidth="1"/>
    <col min="21" max="22" width="11.42578125" style="60"/>
    <col min="23" max="23" width="19.140625" style="60" bestFit="1" customWidth="1"/>
    <col min="24" max="26" width="11.42578125" style="46"/>
  </cols>
  <sheetData>
    <row r="1" spans="1:23" ht="23.25" customHeight="1" x14ac:dyDescent="0.25">
      <c r="B1" s="705" t="s">
        <v>0</v>
      </c>
      <c r="C1" s="706"/>
      <c r="D1" s="706"/>
      <c r="E1" s="706"/>
      <c r="F1" s="706"/>
      <c r="G1" s="706"/>
      <c r="H1" s="706"/>
      <c r="I1" s="706"/>
      <c r="J1" s="706"/>
      <c r="K1" s="706"/>
      <c r="L1" s="706"/>
    </row>
    <row r="2" spans="1:23" ht="18.75" customHeight="1" x14ac:dyDescent="0.25">
      <c r="B2" s="691" t="s">
        <v>1</v>
      </c>
      <c r="C2" s="692"/>
      <c r="D2" s="692"/>
      <c r="E2" s="692"/>
      <c r="F2" s="692"/>
      <c r="G2" s="692"/>
      <c r="H2" s="692"/>
      <c r="I2" s="692"/>
      <c r="J2" s="692"/>
      <c r="K2" s="692"/>
      <c r="L2" s="692"/>
    </row>
    <row r="3" spans="1:23" ht="15.75" customHeight="1" x14ac:dyDescent="0.25">
      <c r="B3" s="631" t="s">
        <v>2</v>
      </c>
      <c r="C3" s="616"/>
      <c r="D3" s="616"/>
      <c r="E3" s="616"/>
      <c r="F3" s="616"/>
      <c r="G3" s="616"/>
      <c r="H3" s="616"/>
      <c r="I3" s="616"/>
      <c r="J3" s="616"/>
      <c r="K3" s="616"/>
      <c r="L3" s="616"/>
      <c r="M3" s="380"/>
      <c r="N3" s="380"/>
      <c r="O3" s="380"/>
    </row>
    <row r="4" spans="1:23" ht="15.75" x14ac:dyDescent="0.25">
      <c r="A4" s="147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395"/>
      <c r="N4" s="395"/>
      <c r="O4" s="395"/>
    </row>
    <row r="5" spans="1:23" ht="18.75" x14ac:dyDescent="0.3">
      <c r="B5" s="693" t="s">
        <v>558</v>
      </c>
      <c r="C5" s="693"/>
      <c r="D5" s="693"/>
      <c r="E5" s="693"/>
      <c r="F5" s="693"/>
      <c r="G5" s="693"/>
      <c r="H5" s="693"/>
      <c r="I5" s="693"/>
      <c r="J5" s="693"/>
      <c r="K5" s="693"/>
      <c r="L5" s="693"/>
    </row>
    <row r="6" spans="1:23" ht="18.75" x14ac:dyDescent="0.3">
      <c r="B6" s="693">
        <v>2026</v>
      </c>
      <c r="C6" s="693"/>
      <c r="D6" s="693"/>
      <c r="E6" s="693"/>
      <c r="F6" s="693"/>
      <c r="G6" s="693"/>
      <c r="H6" s="693"/>
      <c r="I6" s="693"/>
      <c r="J6" s="693"/>
      <c r="K6" s="693"/>
      <c r="L6" s="693"/>
    </row>
    <row r="7" spans="1:23" ht="19.5" thickBot="1" x14ac:dyDescent="0.35">
      <c r="B7" s="707" t="s">
        <v>293</v>
      </c>
      <c r="C7" s="707"/>
      <c r="D7" s="707"/>
      <c r="E7" s="707"/>
      <c r="F7" s="707"/>
      <c r="G7" s="707"/>
      <c r="H7" s="707"/>
      <c r="I7" s="707"/>
      <c r="J7" s="707"/>
      <c r="K7" s="707"/>
      <c r="L7" s="707"/>
    </row>
    <row r="8" spans="1:23" ht="16.5" thickBot="1" x14ac:dyDescent="0.3">
      <c r="A8" s="264"/>
      <c r="B8" s="708" t="s">
        <v>294</v>
      </c>
      <c r="C8" s="711" t="s">
        <v>295</v>
      </c>
      <c r="D8" s="714" t="s">
        <v>296</v>
      </c>
      <c r="E8" s="715"/>
      <c r="F8" s="715"/>
      <c r="G8" s="715"/>
      <c r="H8" s="715"/>
      <c r="I8" s="715"/>
      <c r="J8" s="715"/>
      <c r="K8" s="716"/>
      <c r="L8" s="717" t="s">
        <v>297</v>
      </c>
    </row>
    <row r="9" spans="1:23" ht="75" customHeight="1" thickBot="1" x14ac:dyDescent="0.3">
      <c r="B9" s="709"/>
      <c r="C9" s="712"/>
      <c r="D9" s="400" t="s">
        <v>248</v>
      </c>
      <c r="E9" s="400" t="s">
        <v>298</v>
      </c>
      <c r="F9" s="400" t="s">
        <v>250</v>
      </c>
      <c r="G9" s="400" t="s">
        <v>251</v>
      </c>
      <c r="H9" s="400" t="s">
        <v>252</v>
      </c>
      <c r="I9" s="400" t="s">
        <v>299</v>
      </c>
      <c r="J9" s="400" t="s">
        <v>300</v>
      </c>
      <c r="K9" s="400" t="s">
        <v>301</v>
      </c>
      <c r="L9" s="718"/>
      <c r="T9" s="60">
        <v>12850066694.15</v>
      </c>
      <c r="W9" s="389">
        <f>H19-T9</f>
        <v>-363870164.94000053</v>
      </c>
    </row>
    <row r="10" spans="1:23" ht="15.75" thickBot="1" x14ac:dyDescent="0.3">
      <c r="B10" s="710"/>
      <c r="C10" s="713"/>
      <c r="D10" s="400">
        <v>1</v>
      </c>
      <c r="E10" s="400">
        <v>2</v>
      </c>
      <c r="F10" s="403">
        <v>3</v>
      </c>
      <c r="G10" s="400">
        <v>4</v>
      </c>
      <c r="H10" s="404">
        <v>5</v>
      </c>
      <c r="I10" s="400">
        <v>6</v>
      </c>
      <c r="J10" s="404">
        <v>7</v>
      </c>
      <c r="K10" s="400">
        <v>8</v>
      </c>
      <c r="L10" s="404">
        <v>7</v>
      </c>
      <c r="W10" s="385">
        <f>W9/T9</f>
        <v>-2.8316597384327402E-2</v>
      </c>
    </row>
    <row r="11" spans="1:23" ht="16.5" thickBot="1" x14ac:dyDescent="0.3">
      <c r="B11" s="719" t="s">
        <v>302</v>
      </c>
      <c r="C11" s="266" t="s">
        <v>248</v>
      </c>
      <c r="D11" s="267">
        <v>0</v>
      </c>
      <c r="E11" s="268"/>
      <c r="F11" s="268"/>
      <c r="G11" s="268">
        <v>0</v>
      </c>
      <c r="H11" s="269">
        <v>4910376484</v>
      </c>
      <c r="I11" s="270"/>
      <c r="J11" s="270"/>
      <c r="K11" s="270"/>
      <c r="L11" s="392">
        <f>SUM(D11:K11)</f>
        <v>4910376484</v>
      </c>
    </row>
    <row r="12" spans="1:23" ht="45.75" thickBot="1" x14ac:dyDescent="0.3">
      <c r="B12" s="720"/>
      <c r="C12" s="271" t="s">
        <v>298</v>
      </c>
      <c r="D12" s="272">
        <v>0</v>
      </c>
      <c r="E12" s="273">
        <v>0</v>
      </c>
      <c r="F12" s="272">
        <v>0</v>
      </c>
      <c r="G12" s="272">
        <v>0</v>
      </c>
      <c r="H12" s="274">
        <v>1560050337</v>
      </c>
      <c r="I12" s="275"/>
      <c r="J12" s="275"/>
      <c r="K12" s="275"/>
      <c r="L12" s="392">
        <f t="shared" ref="L12:L18" si="0">SUM(D12:K12)</f>
        <v>1560050337</v>
      </c>
    </row>
    <row r="13" spans="1:23" ht="30.75" thickBot="1" x14ac:dyDescent="0.3">
      <c r="B13" s="720"/>
      <c r="C13" s="271" t="s">
        <v>250</v>
      </c>
      <c r="D13" s="272">
        <v>0</v>
      </c>
      <c r="E13" s="272">
        <v>0</v>
      </c>
      <c r="F13" s="273">
        <v>0</v>
      </c>
      <c r="G13" s="272">
        <v>0</v>
      </c>
      <c r="H13" s="274">
        <v>101160015</v>
      </c>
      <c r="I13" s="275"/>
      <c r="J13" s="275"/>
      <c r="K13" s="275"/>
      <c r="L13" s="392">
        <f t="shared" si="0"/>
        <v>101160015</v>
      </c>
    </row>
    <row r="14" spans="1:23" ht="16.5" thickBot="1" x14ac:dyDescent="0.3">
      <c r="B14" s="720"/>
      <c r="C14" s="276" t="s">
        <v>251</v>
      </c>
      <c r="D14" s="272">
        <v>0</v>
      </c>
      <c r="E14" s="272">
        <v>0</v>
      </c>
      <c r="F14" s="272">
        <v>0</v>
      </c>
      <c r="G14" s="273">
        <v>0</v>
      </c>
      <c r="H14" s="274">
        <v>583161962.21000004</v>
      </c>
      <c r="I14" s="275"/>
      <c r="J14" s="275"/>
      <c r="K14" s="275"/>
      <c r="L14" s="392">
        <f t="shared" si="0"/>
        <v>583161962.21000004</v>
      </c>
      <c r="O14" s="385">
        <f>+O16/L19</f>
        <v>6.2536456318248071E-2</v>
      </c>
    </row>
    <row r="15" spans="1:23" ht="30.75" thickBot="1" x14ac:dyDescent="0.3">
      <c r="B15" s="720"/>
      <c r="C15" s="277" t="s">
        <v>252</v>
      </c>
      <c r="D15" s="278">
        <v>0</v>
      </c>
      <c r="E15" s="278">
        <v>0</v>
      </c>
      <c r="F15" s="278">
        <v>0</v>
      </c>
      <c r="G15" s="278">
        <v>0</v>
      </c>
      <c r="H15" s="279">
        <v>5331447731</v>
      </c>
      <c r="I15" s="280"/>
      <c r="J15" s="280"/>
      <c r="K15" s="280"/>
      <c r="L15" s="392">
        <f t="shared" si="0"/>
        <v>5331447731</v>
      </c>
    </row>
    <row r="16" spans="1:23" ht="30.75" thickBot="1" x14ac:dyDescent="0.3">
      <c r="B16" s="720"/>
      <c r="C16" s="281" t="s">
        <v>299</v>
      </c>
      <c r="D16" s="272"/>
      <c r="E16" s="272"/>
      <c r="F16" s="272"/>
      <c r="G16" s="272"/>
      <c r="H16" s="282"/>
      <c r="I16" s="283"/>
      <c r="J16" s="284"/>
      <c r="K16" s="284"/>
      <c r="L16" s="392">
        <f t="shared" si="0"/>
        <v>0</v>
      </c>
      <c r="O16" s="389">
        <f>+O19-L19</f>
        <v>780842483.83000183</v>
      </c>
      <c r="U16" s="60">
        <v>298520.59999999998</v>
      </c>
    </row>
    <row r="17" spans="2:21" ht="30.75" thickBot="1" x14ac:dyDescent="0.3">
      <c r="B17" s="720"/>
      <c r="C17" s="271" t="s">
        <v>300</v>
      </c>
      <c r="D17" s="272"/>
      <c r="E17" s="272"/>
      <c r="F17" s="272"/>
      <c r="G17" s="272"/>
      <c r="H17" s="282"/>
      <c r="I17" s="284"/>
      <c r="J17" s="283"/>
      <c r="K17" s="284"/>
      <c r="L17" s="392">
        <f t="shared" si="0"/>
        <v>0</v>
      </c>
      <c r="O17" s="389"/>
      <c r="U17" s="60">
        <v>2127</v>
      </c>
    </row>
    <row r="18" spans="2:21" ht="16.5" thickBot="1" x14ac:dyDescent="0.3">
      <c r="B18" s="720"/>
      <c r="C18" s="271" t="s">
        <v>301</v>
      </c>
      <c r="D18" s="272"/>
      <c r="E18" s="285"/>
      <c r="F18" s="272"/>
      <c r="G18" s="272"/>
      <c r="H18" s="282"/>
      <c r="I18" s="282"/>
      <c r="J18" s="282"/>
      <c r="K18" s="273"/>
      <c r="L18" s="392">
        <f t="shared" si="0"/>
        <v>0</v>
      </c>
      <c r="O18" s="389"/>
      <c r="U18" s="60">
        <v>19545.900000000001</v>
      </c>
    </row>
    <row r="19" spans="2:21" ht="16.5" thickBot="1" x14ac:dyDescent="0.3">
      <c r="B19" s="720"/>
      <c r="C19" s="286" t="s">
        <v>303</v>
      </c>
      <c r="D19" s="287">
        <f>SUM(D11:D18)</f>
        <v>0</v>
      </c>
      <c r="E19" s="287">
        <f t="shared" ref="E19:K19" si="1">SUM(E11:E18)</f>
        <v>0</v>
      </c>
      <c r="F19" s="287">
        <f t="shared" si="1"/>
        <v>0</v>
      </c>
      <c r="G19" s="287">
        <f t="shared" si="1"/>
        <v>0</v>
      </c>
      <c r="H19" s="287">
        <f>SUM(H11:H18)</f>
        <v>12486196529.209999</v>
      </c>
      <c r="I19" s="287">
        <f t="shared" si="1"/>
        <v>0</v>
      </c>
      <c r="J19" s="287">
        <f t="shared" si="1"/>
        <v>0</v>
      </c>
      <c r="K19" s="287">
        <f t="shared" si="1"/>
        <v>0</v>
      </c>
      <c r="L19" s="393">
        <f>+SUM(L11:L18)</f>
        <v>12486196529.209999</v>
      </c>
      <c r="M19" s="385"/>
      <c r="N19" s="382"/>
      <c r="O19" s="389">
        <v>13267039013.040001</v>
      </c>
    </row>
    <row r="20" spans="2:21" ht="16.5" thickBot="1" x14ac:dyDescent="0.3">
      <c r="B20" s="702" t="s">
        <v>304</v>
      </c>
      <c r="C20" s="266" t="s">
        <v>248</v>
      </c>
      <c r="D20" s="279">
        <v>0</v>
      </c>
      <c r="E20" s="268">
        <v>152313107631</v>
      </c>
      <c r="F20" s="278">
        <v>28929084486</v>
      </c>
      <c r="G20" s="278">
        <v>18608027723.650002</v>
      </c>
      <c r="H20" s="289">
        <v>99100073871</v>
      </c>
      <c r="I20" s="290"/>
      <c r="J20" s="290"/>
      <c r="K20" s="290"/>
      <c r="L20" s="394">
        <f>SUM(D20:K20)</f>
        <v>298950293711.65002</v>
      </c>
      <c r="O20" s="389"/>
    </row>
    <row r="21" spans="2:21" ht="31.5" customHeight="1" thickBot="1" x14ac:dyDescent="0.3">
      <c r="B21" s="703"/>
      <c r="C21" s="271" t="s">
        <v>298</v>
      </c>
      <c r="D21" s="272">
        <v>0</v>
      </c>
      <c r="E21" s="273">
        <v>0</v>
      </c>
      <c r="F21" s="272">
        <v>0</v>
      </c>
      <c r="G21" s="272">
        <v>0</v>
      </c>
      <c r="H21" s="274">
        <v>0</v>
      </c>
      <c r="I21" s="275"/>
      <c r="J21" s="275"/>
      <c r="K21" s="275"/>
      <c r="L21" s="394">
        <f t="shared" ref="L21:L27" si="2">SUM(D21:K21)</f>
        <v>0</v>
      </c>
      <c r="O21" s="389"/>
    </row>
    <row r="22" spans="2:21" ht="30.75" thickBot="1" x14ac:dyDescent="0.3">
      <c r="B22" s="703"/>
      <c r="C22" s="271" t="s">
        <v>250</v>
      </c>
      <c r="D22" s="272">
        <v>0</v>
      </c>
      <c r="E22" s="272">
        <v>0</v>
      </c>
      <c r="F22" s="273">
        <v>23278181740</v>
      </c>
      <c r="G22" s="272">
        <v>0</v>
      </c>
      <c r="H22" s="274">
        <v>0</v>
      </c>
      <c r="I22" s="275"/>
      <c r="J22" s="275"/>
      <c r="K22" s="275"/>
      <c r="L22" s="394">
        <f>SUM(D22:K22)</f>
        <v>23278181740</v>
      </c>
      <c r="T22" s="389">
        <v>11416119433</v>
      </c>
    </row>
    <row r="23" spans="2:21" ht="16.5" thickBot="1" x14ac:dyDescent="0.3">
      <c r="B23" s="703"/>
      <c r="C23" s="276" t="s">
        <v>251</v>
      </c>
      <c r="D23" s="272">
        <v>0</v>
      </c>
      <c r="E23" s="272">
        <v>0</v>
      </c>
      <c r="F23" s="272">
        <v>0</v>
      </c>
      <c r="G23" s="273">
        <v>0</v>
      </c>
      <c r="H23" s="274">
        <v>0</v>
      </c>
      <c r="I23" s="275"/>
      <c r="J23" s="275"/>
      <c r="K23" s="275"/>
      <c r="L23" s="394">
        <f t="shared" si="2"/>
        <v>0</v>
      </c>
      <c r="O23" s="390"/>
    </row>
    <row r="24" spans="2:21" ht="30.75" thickBot="1" x14ac:dyDescent="0.3">
      <c r="B24" s="703"/>
      <c r="C24" s="277" t="s">
        <v>252</v>
      </c>
      <c r="D24" s="278">
        <v>0</v>
      </c>
      <c r="E24" s="278">
        <v>0</v>
      </c>
      <c r="F24" s="278">
        <v>0</v>
      </c>
      <c r="G24" s="278">
        <v>0</v>
      </c>
      <c r="H24" s="279">
        <v>0</v>
      </c>
      <c r="I24" s="280"/>
      <c r="J24" s="280"/>
      <c r="K24" s="280"/>
      <c r="L24" s="394">
        <f t="shared" si="2"/>
        <v>0</v>
      </c>
      <c r="O24" s="390"/>
      <c r="T24" s="389">
        <v>2309913508.6400003</v>
      </c>
    </row>
    <row r="25" spans="2:21" ht="30.75" thickBot="1" x14ac:dyDescent="0.3">
      <c r="B25" s="703"/>
      <c r="C25" s="281" t="s">
        <v>299</v>
      </c>
      <c r="D25" s="272"/>
      <c r="E25" s="272"/>
      <c r="F25" s="272"/>
      <c r="G25" s="272"/>
      <c r="H25" s="282"/>
      <c r="I25" s="283"/>
      <c r="J25" s="284"/>
      <c r="K25" s="284"/>
      <c r="L25" s="394">
        <f t="shared" si="2"/>
        <v>0</v>
      </c>
      <c r="O25" s="390"/>
      <c r="T25" s="396">
        <f>+T24+T22</f>
        <v>13726032941.639999</v>
      </c>
    </row>
    <row r="26" spans="2:21" ht="30.75" thickBot="1" x14ac:dyDescent="0.3">
      <c r="B26" s="703"/>
      <c r="C26" s="271" t="s">
        <v>300</v>
      </c>
      <c r="D26" s="272"/>
      <c r="E26" s="272"/>
      <c r="F26" s="272"/>
      <c r="G26" s="272"/>
      <c r="H26" s="282"/>
      <c r="I26" s="284"/>
      <c r="J26" s="283"/>
      <c r="K26" s="284"/>
      <c r="L26" s="394">
        <f t="shared" si="2"/>
        <v>0</v>
      </c>
      <c r="O26" s="390"/>
      <c r="S26" s="60" t="s">
        <v>305</v>
      </c>
      <c r="T26" s="385">
        <f>T24/L19</f>
        <v>0.18499736915370724</v>
      </c>
    </row>
    <row r="27" spans="2:21" ht="16.5" thickBot="1" x14ac:dyDescent="0.3">
      <c r="B27" s="703"/>
      <c r="C27" s="271" t="s">
        <v>301</v>
      </c>
      <c r="D27" s="272"/>
      <c r="E27" s="285"/>
      <c r="F27" s="272"/>
      <c r="G27" s="272"/>
      <c r="H27" s="282"/>
      <c r="I27" s="282"/>
      <c r="J27" s="282"/>
      <c r="K27" s="273"/>
      <c r="L27" s="394">
        <f t="shared" si="2"/>
        <v>0</v>
      </c>
      <c r="N27" s="60">
        <v>2025</v>
      </c>
      <c r="O27" s="389"/>
      <c r="P27" s="389"/>
      <c r="S27" s="60" t="s">
        <v>306</v>
      </c>
      <c r="T27" s="385">
        <f>T22/L19</f>
        <v>0.91429919481831967</v>
      </c>
    </row>
    <row r="28" spans="2:21" ht="16.5" thickBot="1" x14ac:dyDescent="0.3">
      <c r="B28" s="704"/>
      <c r="C28" s="286" t="s">
        <v>303</v>
      </c>
      <c r="D28" s="287">
        <f>SUM(D20:D27)</f>
        <v>0</v>
      </c>
      <c r="E28" s="287">
        <f t="shared" ref="E28:K28" si="3">SUM(E20:E27)</f>
        <v>152313107631</v>
      </c>
      <c r="F28" s="287">
        <f t="shared" si="3"/>
        <v>52207266226</v>
      </c>
      <c r="G28" s="287">
        <f t="shared" si="3"/>
        <v>18608027723.650002</v>
      </c>
      <c r="H28" s="287">
        <f t="shared" si="3"/>
        <v>99100073871</v>
      </c>
      <c r="I28" s="287">
        <f t="shared" si="3"/>
        <v>0</v>
      </c>
      <c r="J28" s="287">
        <f t="shared" si="3"/>
        <v>0</v>
      </c>
      <c r="K28" s="287">
        <f t="shared" si="3"/>
        <v>0</v>
      </c>
      <c r="L28" s="393">
        <f>SUM(L20:L27)</f>
        <v>322228475451.65002</v>
      </c>
      <c r="M28" s="385"/>
      <c r="N28" s="397">
        <v>286390297899</v>
      </c>
      <c r="O28" s="389">
        <v>280143435801</v>
      </c>
      <c r="P28" s="389">
        <f>L28-O28</f>
        <v>42085039650.650024</v>
      </c>
      <c r="Q28" s="385">
        <f>P28/O28</f>
        <v>0.15022675626976015</v>
      </c>
      <c r="T28" s="390"/>
    </row>
    <row r="29" spans="2:21" ht="16.5" thickBot="1" x14ac:dyDescent="0.3">
      <c r="B29" s="720" t="s">
        <v>307</v>
      </c>
      <c r="C29" s="266" t="s">
        <v>248</v>
      </c>
      <c r="D29" s="267">
        <v>0</v>
      </c>
      <c r="E29" s="268">
        <v>9545030188</v>
      </c>
      <c r="F29" s="268">
        <v>0</v>
      </c>
      <c r="G29" s="268">
        <v>6160675976</v>
      </c>
      <c r="H29" s="269">
        <v>17086404792</v>
      </c>
      <c r="I29" s="270"/>
      <c r="J29" s="270"/>
      <c r="K29" s="270"/>
      <c r="L29" s="392">
        <f>SUM(D29:K29)</f>
        <v>32792110956</v>
      </c>
      <c r="N29" s="389">
        <f>L28-N28</f>
        <v>35838177552.650024</v>
      </c>
      <c r="O29" s="390"/>
    </row>
    <row r="30" spans="2:21" ht="45.75" thickBot="1" x14ac:dyDescent="0.3">
      <c r="B30" s="720"/>
      <c r="C30" s="271" t="s">
        <v>298</v>
      </c>
      <c r="D30" s="272">
        <v>0</v>
      </c>
      <c r="E30" s="273">
        <v>0</v>
      </c>
      <c r="F30" s="272">
        <v>0</v>
      </c>
      <c r="G30" s="272">
        <v>0</v>
      </c>
      <c r="H30" s="274">
        <v>0</v>
      </c>
      <c r="I30" s="275"/>
      <c r="J30" s="275"/>
      <c r="K30" s="275"/>
      <c r="L30" s="392">
        <f>SUM(D30:K30)</f>
        <v>0</v>
      </c>
      <c r="N30" s="385">
        <f>N29/N28</f>
        <v>0.12513754067635668</v>
      </c>
      <c r="O30" s="390"/>
    </row>
    <row r="31" spans="2:21" ht="30.75" thickBot="1" x14ac:dyDescent="0.3">
      <c r="B31" s="720"/>
      <c r="C31" s="271" t="s">
        <v>250</v>
      </c>
      <c r="D31" s="272">
        <v>0</v>
      </c>
      <c r="E31" s="272">
        <v>0</v>
      </c>
      <c r="F31" s="273">
        <v>0</v>
      </c>
      <c r="G31" s="272">
        <v>0</v>
      </c>
      <c r="H31" s="274">
        <v>0</v>
      </c>
      <c r="I31" s="275"/>
      <c r="J31" s="275"/>
      <c r="K31" s="275"/>
      <c r="L31" s="392">
        <f>SUM(D31:K31)</f>
        <v>0</v>
      </c>
      <c r="O31" s="390"/>
    </row>
    <row r="32" spans="2:21" ht="16.5" thickBot="1" x14ac:dyDescent="0.3">
      <c r="B32" s="720"/>
      <c r="C32" s="276" t="s">
        <v>251</v>
      </c>
      <c r="D32" s="272">
        <v>0</v>
      </c>
      <c r="E32" s="272">
        <v>0</v>
      </c>
      <c r="F32" s="272">
        <v>0</v>
      </c>
      <c r="G32" s="273">
        <v>0</v>
      </c>
      <c r="H32" s="274">
        <v>0</v>
      </c>
      <c r="I32" s="275"/>
      <c r="J32" s="275"/>
      <c r="K32" s="275"/>
      <c r="L32" s="392">
        <f>SUM(D32:K32)</f>
        <v>0</v>
      </c>
      <c r="O32" s="390"/>
    </row>
    <row r="33" spans="2:16" ht="30.75" thickBot="1" x14ac:dyDescent="0.3">
      <c r="B33" s="720"/>
      <c r="C33" s="277" t="s">
        <v>252</v>
      </c>
      <c r="D33" s="278">
        <v>0</v>
      </c>
      <c r="E33" s="278">
        <v>0</v>
      </c>
      <c r="F33" s="278">
        <v>0</v>
      </c>
      <c r="G33" s="278">
        <v>0</v>
      </c>
      <c r="H33" s="279">
        <v>0</v>
      </c>
      <c r="I33" s="280"/>
      <c r="J33" s="280"/>
      <c r="K33" s="280"/>
      <c r="L33" s="392">
        <f>SUM(D33:K33)</f>
        <v>0</v>
      </c>
    </row>
    <row r="34" spans="2:16" ht="30.75" thickBot="1" x14ac:dyDescent="0.3">
      <c r="B34" s="720"/>
      <c r="C34" s="281" t="s">
        <v>299</v>
      </c>
      <c r="D34" s="272"/>
      <c r="E34" s="272"/>
      <c r="F34" s="272"/>
      <c r="G34" s="272"/>
      <c r="H34" s="282"/>
      <c r="I34" s="283"/>
      <c r="J34" s="284"/>
      <c r="K34" s="284"/>
      <c r="L34" s="392">
        <f t="shared" ref="L34:L36" si="4">SUM(D34:K34)</f>
        <v>0</v>
      </c>
    </row>
    <row r="35" spans="2:16" ht="30.75" thickBot="1" x14ac:dyDescent="0.3">
      <c r="B35" s="720"/>
      <c r="C35" s="271" t="s">
        <v>300</v>
      </c>
      <c r="D35" s="272"/>
      <c r="E35" s="272"/>
      <c r="F35" s="272"/>
      <c r="G35" s="272"/>
      <c r="H35" s="282"/>
      <c r="I35" s="284"/>
      <c r="J35" s="283"/>
      <c r="K35" s="284"/>
      <c r="L35" s="392">
        <f t="shared" si="4"/>
        <v>0</v>
      </c>
    </row>
    <row r="36" spans="2:16" ht="16.5" thickBot="1" x14ac:dyDescent="0.3">
      <c r="B36" s="720"/>
      <c r="C36" s="271" t="s">
        <v>301</v>
      </c>
      <c r="D36" s="272"/>
      <c r="E36" s="285"/>
      <c r="F36" s="272"/>
      <c r="G36" s="272"/>
      <c r="H36" s="282"/>
      <c r="I36" s="282"/>
      <c r="J36" s="282"/>
      <c r="K36" s="273"/>
      <c r="L36" s="392">
        <f t="shared" si="4"/>
        <v>0</v>
      </c>
    </row>
    <row r="37" spans="2:16" ht="16.5" thickBot="1" x14ac:dyDescent="0.3">
      <c r="B37" s="720"/>
      <c r="C37" s="286" t="s">
        <v>303</v>
      </c>
      <c r="D37" s="287">
        <f>SUM(D29:D36)</f>
        <v>0</v>
      </c>
      <c r="E37" s="287">
        <f t="shared" ref="E37:L37" si="5">SUM(E29:E36)</f>
        <v>9545030188</v>
      </c>
      <c r="F37" s="287">
        <f t="shared" si="5"/>
        <v>0</v>
      </c>
      <c r="G37" s="287">
        <f t="shared" si="5"/>
        <v>6160675976</v>
      </c>
      <c r="H37" s="287">
        <f t="shared" si="5"/>
        <v>17086404792</v>
      </c>
      <c r="I37" s="287">
        <f t="shared" si="5"/>
        <v>0</v>
      </c>
      <c r="J37" s="287">
        <f t="shared" si="5"/>
        <v>0</v>
      </c>
      <c r="K37" s="287">
        <f t="shared" si="5"/>
        <v>0</v>
      </c>
      <c r="L37" s="393">
        <f t="shared" si="5"/>
        <v>32792110956</v>
      </c>
      <c r="M37" s="385"/>
      <c r="N37" s="389">
        <v>36498070884</v>
      </c>
    </row>
    <row r="38" spans="2:16" ht="16.5" thickBot="1" x14ac:dyDescent="0.3">
      <c r="B38" s="702" t="s">
        <v>308</v>
      </c>
      <c r="C38" s="266" t="s">
        <v>248</v>
      </c>
      <c r="D38" s="273">
        <v>315596345</v>
      </c>
      <c r="E38" s="268">
        <v>0</v>
      </c>
      <c r="F38" s="278">
        <v>0</v>
      </c>
      <c r="G38" s="278">
        <v>0</v>
      </c>
      <c r="H38" s="289">
        <v>0</v>
      </c>
      <c r="I38" s="290"/>
      <c r="J38" s="290"/>
      <c r="K38" s="290"/>
      <c r="L38" s="394">
        <f>SUM(D38:K38)</f>
        <v>315596345</v>
      </c>
      <c r="N38" s="389">
        <f>+L37-N37</f>
        <v>-3705959928</v>
      </c>
    </row>
    <row r="39" spans="2:16" ht="45.75" thickBot="1" x14ac:dyDescent="0.3">
      <c r="B39" s="703"/>
      <c r="C39" s="271" t="s">
        <v>298</v>
      </c>
      <c r="D39" s="272">
        <v>162229781</v>
      </c>
      <c r="E39" s="273">
        <v>0</v>
      </c>
      <c r="F39" s="272">
        <v>0</v>
      </c>
      <c r="G39" s="272">
        <v>0</v>
      </c>
      <c r="H39" s="274">
        <v>0</v>
      </c>
      <c r="I39" s="275"/>
      <c r="J39" s="275"/>
      <c r="K39" s="275"/>
      <c r="L39" s="394">
        <f t="shared" ref="L39:L45" si="6">SUM(D39:K39)</f>
        <v>162229781</v>
      </c>
      <c r="N39" s="385">
        <f>+N38/N37</f>
        <v>-0.10153851527601192</v>
      </c>
    </row>
    <row r="40" spans="2:16" ht="30.75" thickBot="1" x14ac:dyDescent="0.3">
      <c r="B40" s="703"/>
      <c r="C40" s="271" t="s">
        <v>250</v>
      </c>
      <c r="D40" s="272">
        <v>106023800</v>
      </c>
      <c r="E40" s="272">
        <v>0</v>
      </c>
      <c r="F40" s="273">
        <v>0</v>
      </c>
      <c r="G40" s="272">
        <v>0</v>
      </c>
      <c r="H40" s="274">
        <v>0</v>
      </c>
      <c r="I40" s="275"/>
      <c r="J40" s="275"/>
      <c r="K40" s="275"/>
      <c r="L40" s="394">
        <f t="shared" si="6"/>
        <v>106023800</v>
      </c>
    </row>
    <row r="41" spans="2:16" ht="16.5" thickBot="1" x14ac:dyDescent="0.3">
      <c r="B41" s="703"/>
      <c r="C41" s="276" t="s">
        <v>251</v>
      </c>
      <c r="D41" s="272">
        <v>10713711.640000001</v>
      </c>
      <c r="E41" s="272">
        <v>0</v>
      </c>
      <c r="F41" s="272">
        <v>0</v>
      </c>
      <c r="G41" s="273">
        <v>0</v>
      </c>
      <c r="H41" s="274">
        <v>0</v>
      </c>
      <c r="I41" s="275"/>
      <c r="J41" s="275"/>
      <c r="K41" s="275"/>
      <c r="L41" s="394">
        <f t="shared" si="6"/>
        <v>10713711.640000001</v>
      </c>
    </row>
    <row r="42" spans="2:16" ht="30.75" thickBot="1" x14ac:dyDescent="0.3">
      <c r="B42" s="703"/>
      <c r="C42" s="277" t="s">
        <v>252</v>
      </c>
      <c r="D42" s="278">
        <v>1715349871</v>
      </c>
      <c r="E42" s="278">
        <v>0</v>
      </c>
      <c r="F42" s="278">
        <v>0</v>
      </c>
      <c r="G42" s="278">
        <v>0</v>
      </c>
      <c r="H42" s="279">
        <v>0</v>
      </c>
      <c r="I42" s="280"/>
      <c r="J42" s="280"/>
      <c r="K42" s="280"/>
      <c r="L42" s="394">
        <f t="shared" si="6"/>
        <v>1715349871</v>
      </c>
    </row>
    <row r="43" spans="2:16" ht="30.75" thickBot="1" x14ac:dyDescent="0.3">
      <c r="B43" s="703"/>
      <c r="C43" s="281" t="s">
        <v>299</v>
      </c>
      <c r="D43" s="272"/>
      <c r="E43" s="272"/>
      <c r="F43" s="272"/>
      <c r="G43" s="272"/>
      <c r="H43" s="282"/>
      <c r="I43" s="283"/>
      <c r="J43" s="284"/>
      <c r="K43" s="284"/>
      <c r="L43" s="394">
        <f t="shared" si="6"/>
        <v>0</v>
      </c>
    </row>
    <row r="44" spans="2:16" ht="30.75" thickBot="1" x14ac:dyDescent="0.3">
      <c r="B44" s="703"/>
      <c r="C44" s="271" t="s">
        <v>300</v>
      </c>
      <c r="D44" s="272"/>
      <c r="E44" s="272"/>
      <c r="F44" s="272"/>
      <c r="G44" s="272"/>
      <c r="H44" s="282"/>
      <c r="I44" s="284"/>
      <c r="J44" s="283"/>
      <c r="K44" s="284"/>
      <c r="L44" s="394">
        <f t="shared" si="6"/>
        <v>0</v>
      </c>
    </row>
    <row r="45" spans="2:16" ht="16.5" thickBot="1" x14ac:dyDescent="0.3">
      <c r="B45" s="703"/>
      <c r="C45" s="271" t="s">
        <v>301</v>
      </c>
      <c r="D45" s="272"/>
      <c r="E45" s="285"/>
      <c r="F45" s="272"/>
      <c r="G45" s="272"/>
      <c r="H45" s="282"/>
      <c r="I45" s="282"/>
      <c r="J45" s="282"/>
      <c r="K45" s="273"/>
      <c r="L45" s="394">
        <f t="shared" si="6"/>
        <v>0</v>
      </c>
    </row>
    <row r="46" spans="2:16" ht="16.5" thickBot="1" x14ac:dyDescent="0.3">
      <c r="B46" s="704"/>
      <c r="C46" s="286" t="s">
        <v>303</v>
      </c>
      <c r="D46" s="287">
        <f>SUM(D38:D45)</f>
        <v>2309913508.6399999</v>
      </c>
      <c r="E46" s="287">
        <f t="shared" ref="E46:L46" si="7">SUM(E38:E45)</f>
        <v>0</v>
      </c>
      <c r="F46" s="287">
        <f t="shared" si="7"/>
        <v>0</v>
      </c>
      <c r="G46" s="287">
        <f t="shared" si="7"/>
        <v>0</v>
      </c>
      <c r="H46" s="287">
        <f t="shared" si="7"/>
        <v>0</v>
      </c>
      <c r="I46" s="287">
        <f t="shared" si="7"/>
        <v>0</v>
      </c>
      <c r="J46" s="287">
        <f t="shared" si="7"/>
        <v>0</v>
      </c>
      <c r="K46" s="287">
        <f t="shared" si="7"/>
        <v>0</v>
      </c>
      <c r="L46" s="393">
        <f t="shared" si="7"/>
        <v>2309913508.6399999</v>
      </c>
      <c r="N46" s="397">
        <v>9090415849.7000008</v>
      </c>
      <c r="O46" s="397">
        <f>+L46-N46</f>
        <v>-6780502341.0600014</v>
      </c>
      <c r="P46" s="385">
        <f>+O46/N46</f>
        <v>-0.74589572723273923</v>
      </c>
    </row>
    <row r="47" spans="2:16" ht="16.5" customHeight="1" thickBot="1" x14ac:dyDescent="0.3">
      <c r="B47" s="702" t="s">
        <v>309</v>
      </c>
      <c r="C47" s="266" t="s">
        <v>248</v>
      </c>
      <c r="D47" s="273">
        <f>D11+D20+D29+D38</f>
        <v>315596345</v>
      </c>
      <c r="E47" s="268">
        <f t="shared" ref="E47:K48" si="8">E11+E20+E29+E38</f>
        <v>161858137819</v>
      </c>
      <c r="F47" s="278">
        <f t="shared" si="8"/>
        <v>28929084486</v>
      </c>
      <c r="G47" s="278">
        <f t="shared" si="8"/>
        <v>24768703699.650002</v>
      </c>
      <c r="H47" s="289">
        <f t="shared" si="8"/>
        <v>121096855147</v>
      </c>
      <c r="I47" s="290">
        <f t="shared" si="8"/>
        <v>0</v>
      </c>
      <c r="J47" s="290">
        <f t="shared" si="8"/>
        <v>0</v>
      </c>
      <c r="K47" s="290">
        <f t="shared" si="8"/>
        <v>0</v>
      </c>
      <c r="L47" s="394">
        <f>+SUM(D47:K47)</f>
        <v>336968377496.65002</v>
      </c>
      <c r="N47" s="382"/>
      <c r="O47" s="385"/>
    </row>
    <row r="48" spans="2:16" ht="45.75" thickBot="1" x14ac:dyDescent="0.3">
      <c r="B48" s="703"/>
      <c r="C48" s="271" t="s">
        <v>298</v>
      </c>
      <c r="D48" s="272">
        <f>D12+D21+D30+D39</f>
        <v>162229781</v>
      </c>
      <c r="E48" s="273">
        <f t="shared" si="8"/>
        <v>0</v>
      </c>
      <c r="F48" s="272">
        <f t="shared" si="8"/>
        <v>0</v>
      </c>
      <c r="G48" s="272">
        <f t="shared" si="8"/>
        <v>0</v>
      </c>
      <c r="H48" s="274">
        <f t="shared" si="8"/>
        <v>1560050337</v>
      </c>
      <c r="I48" s="275">
        <f t="shared" si="8"/>
        <v>0</v>
      </c>
      <c r="J48" s="275">
        <f t="shared" si="8"/>
        <v>0</v>
      </c>
      <c r="K48" s="275">
        <f t="shared" si="8"/>
        <v>0</v>
      </c>
      <c r="L48" s="394">
        <f t="shared" ref="L48:L54" si="9">+SUM(D48:K48)</f>
        <v>1722280118</v>
      </c>
      <c r="N48" s="398" t="s">
        <v>310</v>
      </c>
      <c r="O48" s="389">
        <f>+L55-O49</f>
        <v>340891470629.50006</v>
      </c>
      <c r="P48" s="385">
        <f>+O48/L55</f>
        <v>0.92178496510834873</v>
      </c>
    </row>
    <row r="49" spans="1:23" ht="30.75" thickBot="1" x14ac:dyDescent="0.3">
      <c r="B49" s="703"/>
      <c r="C49" s="271" t="s">
        <v>250</v>
      </c>
      <c r="D49" s="272">
        <f t="shared" ref="D49:K54" si="10">D13+D22+D31+D40</f>
        <v>106023800</v>
      </c>
      <c r="E49" s="272">
        <f t="shared" si="10"/>
        <v>0</v>
      </c>
      <c r="F49" s="273">
        <f t="shared" si="10"/>
        <v>23278181740</v>
      </c>
      <c r="G49" s="272">
        <f t="shared" si="10"/>
        <v>0</v>
      </c>
      <c r="H49" s="274">
        <f t="shared" si="10"/>
        <v>101160015</v>
      </c>
      <c r="I49" s="275">
        <f t="shared" si="10"/>
        <v>0</v>
      </c>
      <c r="J49" s="275">
        <f t="shared" si="10"/>
        <v>0</v>
      </c>
      <c r="K49" s="275">
        <f t="shared" si="10"/>
        <v>0</v>
      </c>
      <c r="L49" s="394">
        <f t="shared" si="9"/>
        <v>23485365555</v>
      </c>
      <c r="N49" s="382" t="s">
        <v>311</v>
      </c>
      <c r="O49" s="389">
        <f>+D47+F49+H51</f>
        <v>28925225816</v>
      </c>
      <c r="P49" s="385">
        <f>+O49/L55</f>
        <v>7.8215034891651283E-2</v>
      </c>
    </row>
    <row r="50" spans="1:23" ht="16.5" thickBot="1" x14ac:dyDescent="0.3">
      <c r="B50" s="703"/>
      <c r="C50" s="276" t="s">
        <v>251</v>
      </c>
      <c r="D50" s="272">
        <f t="shared" si="10"/>
        <v>10713711.640000001</v>
      </c>
      <c r="E50" s="272">
        <f t="shared" si="10"/>
        <v>0</v>
      </c>
      <c r="F50" s="272">
        <f t="shared" si="10"/>
        <v>0</v>
      </c>
      <c r="G50" s="273">
        <f t="shared" si="10"/>
        <v>0</v>
      </c>
      <c r="H50" s="274">
        <f t="shared" si="10"/>
        <v>583161962.21000004</v>
      </c>
      <c r="I50" s="275">
        <f t="shared" si="10"/>
        <v>0</v>
      </c>
      <c r="J50" s="275">
        <f t="shared" si="10"/>
        <v>0</v>
      </c>
      <c r="K50" s="275">
        <f t="shared" si="10"/>
        <v>0</v>
      </c>
      <c r="L50" s="394">
        <f t="shared" si="9"/>
        <v>593875673.85000002</v>
      </c>
    </row>
    <row r="51" spans="1:23" ht="30.75" thickBot="1" x14ac:dyDescent="0.3">
      <c r="B51" s="703"/>
      <c r="C51" s="277" t="s">
        <v>252</v>
      </c>
      <c r="D51" s="278">
        <f t="shared" si="10"/>
        <v>1715349871</v>
      </c>
      <c r="E51" s="278">
        <f t="shared" si="10"/>
        <v>0</v>
      </c>
      <c r="F51" s="278">
        <f t="shared" si="10"/>
        <v>0</v>
      </c>
      <c r="G51" s="278">
        <f t="shared" si="10"/>
        <v>0</v>
      </c>
      <c r="H51" s="279">
        <f t="shared" si="10"/>
        <v>5331447731</v>
      </c>
      <c r="I51" s="280">
        <f t="shared" si="10"/>
        <v>0</v>
      </c>
      <c r="J51" s="280">
        <f t="shared" si="10"/>
        <v>0</v>
      </c>
      <c r="K51" s="280">
        <f t="shared" si="10"/>
        <v>0</v>
      </c>
      <c r="L51" s="394">
        <f t="shared" si="9"/>
        <v>7046797602</v>
      </c>
      <c r="R51" s="389">
        <f>+D47+F49+H51</f>
        <v>28925225816</v>
      </c>
      <c r="T51" s="385">
        <f>R51/R56</f>
        <v>7.8215034891651283E-2</v>
      </c>
    </row>
    <row r="52" spans="1:23" ht="30.75" thickBot="1" x14ac:dyDescent="0.3">
      <c r="B52" s="703"/>
      <c r="C52" s="281" t="s">
        <v>299</v>
      </c>
      <c r="D52" s="272">
        <f t="shared" si="10"/>
        <v>0</v>
      </c>
      <c r="E52" s="272">
        <f t="shared" si="10"/>
        <v>0</v>
      </c>
      <c r="F52" s="272">
        <f t="shared" si="10"/>
        <v>0</v>
      </c>
      <c r="G52" s="272">
        <f t="shared" si="10"/>
        <v>0</v>
      </c>
      <c r="H52" s="282">
        <f t="shared" si="10"/>
        <v>0</v>
      </c>
      <c r="I52" s="283">
        <f t="shared" si="10"/>
        <v>0</v>
      </c>
      <c r="J52" s="284">
        <f t="shared" si="10"/>
        <v>0</v>
      </c>
      <c r="K52" s="284">
        <f t="shared" si="10"/>
        <v>0</v>
      </c>
      <c r="L52" s="394">
        <f t="shared" si="9"/>
        <v>0</v>
      </c>
      <c r="R52" s="389"/>
    </row>
    <row r="53" spans="1:23" ht="30.75" thickBot="1" x14ac:dyDescent="0.3">
      <c r="B53" s="703"/>
      <c r="C53" s="271" t="s">
        <v>300</v>
      </c>
      <c r="D53" s="272">
        <f t="shared" si="10"/>
        <v>0</v>
      </c>
      <c r="E53" s="272">
        <f t="shared" si="10"/>
        <v>0</v>
      </c>
      <c r="F53" s="272">
        <f t="shared" si="10"/>
        <v>0</v>
      </c>
      <c r="G53" s="272">
        <f t="shared" si="10"/>
        <v>0</v>
      </c>
      <c r="H53" s="282">
        <f t="shared" si="10"/>
        <v>0</v>
      </c>
      <c r="I53" s="284">
        <f t="shared" si="10"/>
        <v>0</v>
      </c>
      <c r="J53" s="283">
        <f t="shared" si="10"/>
        <v>0</v>
      </c>
      <c r="K53" s="284">
        <f t="shared" si="10"/>
        <v>0</v>
      </c>
      <c r="L53" s="394">
        <f t="shared" si="9"/>
        <v>0</v>
      </c>
      <c r="R53" s="389">
        <f>+E47+F47+G47+H47+K47+J47+H48+H49+H50+H52+H53+H54+D48+D49+D50+D51+D52+D53</f>
        <v>340891470629.50006</v>
      </c>
    </row>
    <row r="54" spans="1:23" ht="16.5" thickBot="1" x14ac:dyDescent="0.3">
      <c r="B54" s="703"/>
      <c r="C54" s="271" t="s">
        <v>301</v>
      </c>
      <c r="D54" s="272">
        <f t="shared" si="10"/>
        <v>0</v>
      </c>
      <c r="E54" s="285">
        <f t="shared" si="10"/>
        <v>0</v>
      </c>
      <c r="F54" s="272">
        <f t="shared" si="10"/>
        <v>0</v>
      </c>
      <c r="G54" s="272">
        <f t="shared" si="10"/>
        <v>0</v>
      </c>
      <c r="H54" s="282">
        <f t="shared" si="10"/>
        <v>0</v>
      </c>
      <c r="I54" s="282">
        <f t="shared" si="10"/>
        <v>0</v>
      </c>
      <c r="J54" s="282">
        <f t="shared" si="10"/>
        <v>0</v>
      </c>
      <c r="K54" s="273">
        <f t="shared" si="10"/>
        <v>0</v>
      </c>
      <c r="L54" s="394">
        <f t="shared" si="9"/>
        <v>0</v>
      </c>
    </row>
    <row r="55" spans="1:23" x14ac:dyDescent="0.25">
      <c r="B55" s="721" t="s">
        <v>312</v>
      </c>
      <c r="C55" s="722"/>
      <c r="D55" s="405">
        <f>+D19+D28+D37+D46</f>
        <v>2309913508.6399999</v>
      </c>
      <c r="E55" s="405">
        <f t="shared" ref="E55:K55" si="11">+E19+E28+E37+E46</f>
        <v>161858137819</v>
      </c>
      <c r="F55" s="405">
        <f t="shared" si="11"/>
        <v>52207266226</v>
      </c>
      <c r="G55" s="405">
        <f t="shared" si="11"/>
        <v>24768703699.650002</v>
      </c>
      <c r="H55" s="405">
        <f t="shared" si="11"/>
        <v>128672675192.20999</v>
      </c>
      <c r="I55" s="405">
        <f t="shared" si="11"/>
        <v>0</v>
      </c>
      <c r="J55" s="405">
        <f t="shared" si="11"/>
        <v>0</v>
      </c>
      <c r="K55" s="405">
        <f t="shared" si="11"/>
        <v>0</v>
      </c>
      <c r="L55" s="406">
        <f>+L19+L28+L37+L46</f>
        <v>369816696445.50006</v>
      </c>
      <c r="M55" s="385"/>
      <c r="N55" s="382"/>
    </row>
    <row r="56" spans="1:23" ht="15.75" x14ac:dyDescent="0.25">
      <c r="B56" s="723" t="s">
        <v>254</v>
      </c>
      <c r="C56" s="723"/>
      <c r="D56" s="723"/>
      <c r="E56" s="723"/>
      <c r="F56" s="723"/>
      <c r="G56" s="723"/>
      <c r="H56" s="723"/>
      <c r="I56" s="723"/>
      <c r="J56" s="723"/>
      <c r="K56" s="723"/>
      <c r="L56" s="723"/>
      <c r="R56" s="389">
        <f>+R53+R51</f>
        <v>369816696445.50006</v>
      </c>
      <c r="T56" s="385">
        <f>R53/R56</f>
        <v>0.92178496510834873</v>
      </c>
    </row>
    <row r="57" spans="1:23" hidden="1" x14ac:dyDescent="0.25">
      <c r="D57" s="291">
        <f>L55</f>
        <v>369816696445.50006</v>
      </c>
      <c r="N57" s="382"/>
    </row>
    <row r="58" spans="1:23" s="46" customFormat="1" hidden="1" x14ac:dyDescent="0.25">
      <c r="A58"/>
      <c r="B58"/>
      <c r="C58"/>
      <c r="D58" s="292">
        <f>D57-D47-F49-H51</f>
        <v>340891470629.50006</v>
      </c>
      <c r="E58" s="288">
        <f>D58/$D$57</f>
        <v>0.92178496510834873</v>
      </c>
      <c r="F58"/>
      <c r="G58"/>
      <c r="H58"/>
      <c r="I58"/>
      <c r="J58"/>
      <c r="K58"/>
      <c r="L58"/>
      <c r="M58" s="60"/>
      <c r="N58" s="391"/>
      <c r="O58" s="60"/>
      <c r="P58" s="60"/>
      <c r="Q58" s="60"/>
      <c r="R58" s="60"/>
      <c r="S58" s="60"/>
      <c r="T58" s="60"/>
      <c r="U58" s="60"/>
      <c r="V58" s="60"/>
      <c r="W58" s="60"/>
    </row>
    <row r="59" spans="1:23" s="46" customFormat="1" hidden="1" x14ac:dyDescent="0.25">
      <c r="A59"/>
      <c r="B59"/>
      <c r="C59"/>
      <c r="D59" s="293">
        <f>D47+F49+H51</f>
        <v>28925225816</v>
      </c>
      <c r="E59" s="288">
        <f>D59/$D$57</f>
        <v>7.8215034891651283E-2</v>
      </c>
      <c r="F59"/>
      <c r="G59"/>
      <c r="H59"/>
      <c r="I59"/>
      <c r="J59"/>
      <c r="K59"/>
      <c r="L59"/>
      <c r="M59" s="382"/>
      <c r="N59" s="60"/>
      <c r="O59" s="60"/>
      <c r="P59" s="60"/>
      <c r="Q59" s="60"/>
      <c r="R59" s="60"/>
      <c r="S59" s="60"/>
      <c r="T59" s="60"/>
      <c r="U59" s="60"/>
      <c r="V59" s="60"/>
      <c r="W59" s="60"/>
    </row>
    <row r="60" spans="1:23" s="46" customFormat="1" hidden="1" x14ac:dyDescent="0.25">
      <c r="A60"/>
      <c r="B60"/>
      <c r="C60"/>
      <c r="D60"/>
      <c r="E60"/>
      <c r="F60"/>
      <c r="G60"/>
      <c r="H60"/>
      <c r="I60"/>
      <c r="J60"/>
      <c r="K60"/>
      <c r="L60"/>
      <c r="M60" s="60"/>
      <c r="N60" s="382"/>
      <c r="O60" s="60"/>
      <c r="P60" s="60"/>
      <c r="Q60" s="60"/>
      <c r="R60" s="60"/>
      <c r="S60" s="60"/>
      <c r="T60" s="60"/>
      <c r="U60" s="60"/>
      <c r="V60" s="60"/>
      <c r="W60" s="60"/>
    </row>
    <row r="61" spans="1:23" s="46" customFormat="1" x14ac:dyDescent="0.25">
      <c r="A61"/>
      <c r="B61"/>
      <c r="C61"/>
      <c r="D61"/>
      <c r="E61"/>
      <c r="F61" s="291"/>
      <c r="G61"/>
      <c r="H61"/>
      <c r="I61"/>
      <c r="J61"/>
      <c r="K61"/>
      <c r="L61"/>
      <c r="M61" s="60"/>
      <c r="N61" s="390"/>
      <c r="O61" s="60"/>
      <c r="P61" s="60"/>
      <c r="Q61" s="60"/>
      <c r="R61" s="60" t="b">
        <f>R56=L55</f>
        <v>1</v>
      </c>
      <c r="S61" s="60"/>
      <c r="T61" s="60"/>
      <c r="U61" s="60"/>
      <c r="V61" s="60"/>
      <c r="W61" s="60"/>
    </row>
    <row r="62" spans="1:23" s="46" customFormat="1" x14ac:dyDescent="0.25">
      <c r="A62"/>
      <c r="B62"/>
      <c r="C62"/>
      <c r="D62"/>
      <c r="E62"/>
      <c r="F62" s="293"/>
      <c r="G62"/>
      <c r="H62"/>
      <c r="I62"/>
      <c r="J62"/>
      <c r="K62"/>
      <c r="L62"/>
      <c r="M62" s="60"/>
      <c r="N62" s="382"/>
      <c r="O62" s="60"/>
      <c r="P62" s="60"/>
      <c r="Q62" s="60"/>
      <c r="R62" s="60"/>
      <c r="S62" s="60"/>
      <c r="T62" s="60"/>
      <c r="U62" s="60"/>
      <c r="V62" s="60"/>
      <c r="W62" s="60"/>
    </row>
  </sheetData>
  <mergeCells count="17">
    <mergeCell ref="B29:B37"/>
    <mergeCell ref="B38:B46"/>
    <mergeCell ref="B47:B54"/>
    <mergeCell ref="B55:C55"/>
    <mergeCell ref="B56:L56"/>
    <mergeCell ref="B20:B28"/>
    <mergeCell ref="B1:L1"/>
    <mergeCell ref="B2:L2"/>
    <mergeCell ref="B3:L3"/>
    <mergeCell ref="B5:L5"/>
    <mergeCell ref="B6:L6"/>
    <mergeCell ref="B7:L7"/>
    <mergeCell ref="B8:B10"/>
    <mergeCell ref="C8:C10"/>
    <mergeCell ref="D8:K8"/>
    <mergeCell ref="L8:L9"/>
    <mergeCell ref="B11:B19"/>
  </mergeCells>
  <pageMargins left="0.7" right="0.7" top="0.75" bottom="0.75" header="0.3" footer="0.3"/>
  <ignoredErrors>
    <ignoredError sqref="L37 L28" formula="1"/>
    <ignoredError sqref="D19:K19" formulaRange="1"/>
    <ignoredError sqref="L19" formula="1" formulaRange="1"/>
  </ignoredError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B06E8-6D3A-481A-BFF8-6328EBE4011D}">
  <dimension ref="B1:R39"/>
  <sheetViews>
    <sheetView showGridLines="0" zoomScale="70" zoomScaleNormal="70" workbookViewId="0">
      <selection activeCell="P29" sqref="P29"/>
    </sheetView>
  </sheetViews>
  <sheetFormatPr baseColWidth="10" defaultColWidth="11.42578125" defaultRowHeight="12.75" x14ac:dyDescent="0.2"/>
  <cols>
    <col min="1" max="1" width="11.42578125" style="295" customWidth="1"/>
    <col min="2" max="2" width="48.140625" style="295" customWidth="1"/>
    <col min="3" max="3" width="17.5703125" style="295" customWidth="1"/>
    <col min="4" max="4" width="21.85546875" style="295" customWidth="1"/>
    <col min="5" max="5" width="20.7109375" style="295" customWidth="1"/>
    <col min="6" max="6" width="17.5703125" style="295" customWidth="1"/>
    <col min="7" max="7" width="15" style="295" bestFit="1" customWidth="1"/>
    <col min="8" max="8" width="22.85546875" style="295" customWidth="1"/>
    <col min="9" max="9" width="18.42578125" style="295" bestFit="1" customWidth="1"/>
    <col min="10" max="10" width="17.5703125" style="414" customWidth="1"/>
    <col min="11" max="11" width="17.140625" style="414" bestFit="1" customWidth="1"/>
    <col min="12" max="12" width="16" style="414" customWidth="1"/>
    <col min="13" max="13" width="18.85546875" style="414" customWidth="1"/>
    <col min="14" max="14" width="18.5703125" style="295" bestFit="1" customWidth="1"/>
    <col min="15" max="16384" width="11.42578125" style="295"/>
  </cols>
  <sheetData>
    <row r="1" spans="2:18" ht="27.75" x14ac:dyDescent="0.25">
      <c r="B1" s="728" t="s">
        <v>0</v>
      </c>
      <c r="C1" s="729"/>
      <c r="D1" s="729"/>
      <c r="E1" s="729"/>
      <c r="F1" s="729"/>
      <c r="G1" s="729"/>
      <c r="H1" s="729"/>
      <c r="I1" s="294"/>
      <c r="J1" s="411"/>
      <c r="K1" s="411"/>
      <c r="L1" s="411"/>
      <c r="M1" s="411"/>
      <c r="N1" s="294"/>
      <c r="O1" s="294"/>
      <c r="P1" s="294"/>
      <c r="Q1" s="294"/>
      <c r="R1" s="294"/>
    </row>
    <row r="2" spans="2:18" ht="20.25" x14ac:dyDescent="0.25">
      <c r="B2" s="730" t="s">
        <v>1</v>
      </c>
      <c r="C2" s="731"/>
      <c r="D2" s="731"/>
      <c r="E2" s="731"/>
      <c r="F2" s="731"/>
      <c r="G2" s="731"/>
      <c r="H2" s="731"/>
      <c r="I2" s="294"/>
      <c r="J2" s="411"/>
      <c r="K2" s="411"/>
      <c r="L2" s="411"/>
      <c r="M2" s="411"/>
      <c r="N2" s="294"/>
      <c r="O2" s="294"/>
      <c r="P2" s="294"/>
      <c r="Q2" s="294"/>
      <c r="R2" s="294"/>
    </row>
    <row r="3" spans="2:18" ht="15.75" customHeight="1" x14ac:dyDescent="0.25">
      <c r="B3" s="631" t="s">
        <v>2</v>
      </c>
      <c r="C3" s="616"/>
      <c r="D3" s="616"/>
      <c r="E3" s="616"/>
      <c r="F3" s="616"/>
      <c r="G3" s="616"/>
      <c r="H3" s="616"/>
      <c r="I3" s="10"/>
      <c r="J3" s="97"/>
      <c r="K3" s="97"/>
      <c r="L3" s="97"/>
      <c r="M3" s="97"/>
      <c r="N3" s="11"/>
      <c r="O3" s="294"/>
      <c r="P3" s="294"/>
      <c r="Q3" s="294"/>
      <c r="R3" s="294"/>
    </row>
    <row r="4" spans="2:18" ht="15" x14ac:dyDescent="0.25">
      <c r="B4" s="294"/>
      <c r="C4" s="294"/>
      <c r="D4" s="294"/>
      <c r="E4" s="294"/>
      <c r="F4" s="294"/>
      <c r="G4" s="294"/>
      <c r="H4" s="294"/>
      <c r="I4" s="294"/>
      <c r="J4" s="411"/>
      <c r="K4" s="412"/>
      <c r="L4" s="412"/>
      <c r="M4" s="412"/>
      <c r="N4" s="296"/>
      <c r="O4" s="296"/>
      <c r="P4" s="296"/>
      <c r="Q4" s="296"/>
      <c r="R4" s="296"/>
    </row>
    <row r="5" spans="2:18" ht="18.75" x14ac:dyDescent="0.3">
      <c r="B5" s="732" t="s">
        <v>370</v>
      </c>
      <c r="C5" s="732"/>
      <c r="D5" s="732"/>
      <c r="E5" s="732"/>
      <c r="F5" s="732"/>
      <c r="G5" s="732"/>
      <c r="H5" s="732"/>
      <c r="I5" s="294"/>
      <c r="J5" s="411"/>
      <c r="K5" s="412"/>
      <c r="L5" s="412"/>
      <c r="M5" s="412"/>
      <c r="N5" s="296"/>
      <c r="O5" s="296"/>
      <c r="P5" s="296"/>
      <c r="Q5" s="296"/>
      <c r="R5" s="296"/>
    </row>
    <row r="6" spans="2:18" ht="18.75" x14ac:dyDescent="0.3">
      <c r="B6" s="732" t="s">
        <v>313</v>
      </c>
      <c r="C6" s="732"/>
      <c r="D6" s="732"/>
      <c r="E6" s="732"/>
      <c r="F6" s="732"/>
      <c r="G6" s="732"/>
      <c r="H6" s="732"/>
      <c r="I6" s="294"/>
      <c r="J6" s="411"/>
      <c r="K6" s="412"/>
      <c r="L6" s="412"/>
      <c r="M6" s="412"/>
      <c r="N6" s="296"/>
      <c r="O6" s="296"/>
      <c r="P6" s="296"/>
      <c r="Q6" s="296"/>
      <c r="R6" s="296"/>
    </row>
    <row r="7" spans="2:18" ht="18.75" x14ac:dyDescent="0.3">
      <c r="B7" s="732">
        <v>2026</v>
      </c>
      <c r="C7" s="732"/>
      <c r="D7" s="732"/>
      <c r="E7" s="732"/>
      <c r="F7" s="732"/>
      <c r="G7" s="732"/>
      <c r="H7" s="732"/>
      <c r="I7" s="294"/>
      <c r="J7" s="411"/>
      <c r="K7" s="412"/>
      <c r="L7" s="412"/>
      <c r="M7" s="412"/>
      <c r="N7" s="296"/>
      <c r="O7" s="296"/>
      <c r="P7" s="296"/>
      <c r="Q7" s="296"/>
      <c r="R7" s="296"/>
    </row>
    <row r="8" spans="2:18" ht="15.75" x14ac:dyDescent="0.25">
      <c r="B8" s="724" t="s">
        <v>293</v>
      </c>
      <c r="C8" s="724"/>
      <c r="D8" s="724"/>
      <c r="E8" s="724"/>
      <c r="F8" s="724"/>
      <c r="G8" s="724"/>
      <c r="H8" s="724"/>
      <c r="I8"/>
      <c r="J8" s="46"/>
      <c r="K8" s="46"/>
      <c r="L8" s="46"/>
      <c r="M8" s="46"/>
      <c r="N8"/>
      <c r="O8"/>
      <c r="P8" s="296"/>
      <c r="Q8" s="296"/>
      <c r="R8" s="296"/>
    </row>
    <row r="9" spans="2:18" ht="15.75" x14ac:dyDescent="0.25">
      <c r="B9" s="297"/>
      <c r="C9" s="297"/>
      <c r="D9" s="297"/>
      <c r="E9" s="297"/>
      <c r="F9" s="297"/>
      <c r="G9" s="297"/>
      <c r="H9" s="297"/>
      <c r="I9"/>
      <c r="J9" s="46"/>
      <c r="K9" s="46"/>
      <c r="L9" s="46"/>
      <c r="M9" s="46"/>
      <c r="N9"/>
      <c r="O9"/>
      <c r="P9" s="296"/>
      <c r="Q9" s="296"/>
      <c r="R9" s="296"/>
    </row>
    <row r="10" spans="2:18" ht="77.25" customHeight="1" thickBot="1" x14ac:dyDescent="0.3">
      <c r="B10" s="725" t="s">
        <v>314</v>
      </c>
      <c r="C10" s="407" t="s">
        <v>248</v>
      </c>
      <c r="D10" s="407" t="s">
        <v>316</v>
      </c>
      <c r="E10" s="407" t="s">
        <v>250</v>
      </c>
      <c r="F10" s="407" t="s">
        <v>252</v>
      </c>
      <c r="G10" s="407" t="s">
        <v>251</v>
      </c>
      <c r="H10" s="408" t="s">
        <v>317</v>
      </c>
      <c r="I10"/>
      <c r="J10" s="46"/>
      <c r="K10" s="46"/>
      <c r="L10" s="46">
        <v>2026</v>
      </c>
      <c r="M10" s="46"/>
      <c r="N10"/>
      <c r="O10"/>
      <c r="Q10" s="294"/>
      <c r="R10" s="294"/>
    </row>
    <row r="11" spans="2:18" ht="15" x14ac:dyDescent="0.25">
      <c r="B11" s="725"/>
      <c r="C11" s="409">
        <v>1</v>
      </c>
      <c r="D11" s="409">
        <v>2</v>
      </c>
      <c r="E11" s="409">
        <v>3</v>
      </c>
      <c r="F11" s="409">
        <v>4</v>
      </c>
      <c r="G11" s="409">
        <v>5</v>
      </c>
      <c r="H11" s="410">
        <v>6</v>
      </c>
      <c r="I11"/>
      <c r="J11" s="46"/>
      <c r="K11" s="46"/>
      <c r="L11" s="413">
        <v>8659730022875.3242</v>
      </c>
      <c r="M11" s="46"/>
      <c r="N11"/>
      <c r="O11"/>
      <c r="Q11" s="294"/>
      <c r="R11" s="294"/>
    </row>
    <row r="12" spans="2:18" ht="15" x14ac:dyDescent="0.25">
      <c r="B12" s="298" t="s">
        <v>318</v>
      </c>
      <c r="C12" s="299">
        <f>SUM(C13:C19)</f>
        <v>1338247009662.3601</v>
      </c>
      <c r="D12" s="299">
        <f t="shared" ref="D12:G12" si="0">SUM(D13:D19)</f>
        <v>44645911940</v>
      </c>
      <c r="E12" s="299">
        <f t="shared" si="0"/>
        <v>52991183305</v>
      </c>
      <c r="F12" s="299">
        <f t="shared" si="0"/>
        <v>256413206790.79001</v>
      </c>
      <c r="G12" s="299">
        <f t="shared" si="0"/>
        <v>11799871007.700003</v>
      </c>
      <c r="H12" s="299">
        <f t="shared" ref="H12:H24" si="1">SUM(C12:G12)</f>
        <v>1704097182705.8501</v>
      </c>
      <c r="I12"/>
      <c r="J12" s="265">
        <f>H12/H24</f>
        <v>0.99883075437333013</v>
      </c>
      <c r="K12" s="46"/>
      <c r="L12" s="46"/>
      <c r="M12" s="46"/>
      <c r="N12"/>
      <c r="O12"/>
      <c r="Q12" s="294"/>
      <c r="R12" s="294"/>
    </row>
    <row r="13" spans="2:18" ht="15" x14ac:dyDescent="0.25">
      <c r="B13" s="300" t="s">
        <v>319</v>
      </c>
      <c r="C13" s="301">
        <v>1234519185824.3601</v>
      </c>
      <c r="D13" s="301">
        <v>3144159066</v>
      </c>
      <c r="E13" s="301"/>
      <c r="F13" s="301"/>
      <c r="G13" s="302">
        <v>5744672102.4499998</v>
      </c>
      <c r="H13" s="302">
        <f t="shared" si="1"/>
        <v>1243408016992.8101</v>
      </c>
      <c r="I13"/>
      <c r="J13" s="265">
        <f>H13/$H$12</f>
        <v>0.72965792656171469</v>
      </c>
      <c r="K13" s="46"/>
      <c r="L13" s="46"/>
      <c r="M13" s="46"/>
      <c r="N13"/>
      <c r="O13"/>
      <c r="Q13" s="294"/>
      <c r="R13" s="294"/>
    </row>
    <row r="14" spans="2:18" ht="15" x14ac:dyDescent="0.25">
      <c r="B14" s="300" t="s">
        <v>320</v>
      </c>
      <c r="C14" s="301">
        <v>5411413074</v>
      </c>
      <c r="D14" s="301"/>
      <c r="E14" s="301">
        <v>6798367988</v>
      </c>
      <c r="F14" s="301"/>
      <c r="G14" s="301"/>
      <c r="H14" s="237">
        <f t="shared" si="1"/>
        <v>12209781062</v>
      </c>
      <c r="I14"/>
      <c r="J14" s="265">
        <f t="shared" ref="J14:J18" si="2">H14/$H$12</f>
        <v>7.1649558404953779E-3</v>
      </c>
      <c r="K14" s="46"/>
      <c r="L14" s="46"/>
      <c r="M14" s="46"/>
      <c r="N14"/>
      <c r="O14"/>
      <c r="Q14" s="294"/>
      <c r="R14" s="294"/>
    </row>
    <row r="15" spans="2:18" ht="15" x14ac:dyDescent="0.25">
      <c r="B15" s="300" t="s">
        <v>321</v>
      </c>
      <c r="C15" s="301">
        <v>44882435275</v>
      </c>
      <c r="D15" s="301">
        <v>38940718002</v>
      </c>
      <c r="E15" s="301">
        <v>46159829568</v>
      </c>
      <c r="F15" s="301">
        <v>197325374700.79001</v>
      </c>
      <c r="G15" s="301">
        <v>4410013830.2600012</v>
      </c>
      <c r="H15" s="237">
        <f t="shared" si="1"/>
        <v>331718371376.05005</v>
      </c>
      <c r="I15"/>
      <c r="J15" s="265">
        <f>H15/$H$12</f>
        <v>0.19465930390738112</v>
      </c>
      <c r="K15" s="46"/>
      <c r="L15" s="46"/>
      <c r="M15" s="46"/>
      <c r="N15"/>
      <c r="O15"/>
      <c r="Q15" s="294"/>
      <c r="R15" s="294"/>
    </row>
    <row r="16" spans="2:18" ht="15" x14ac:dyDescent="0.25">
      <c r="B16" s="300" t="s">
        <v>322</v>
      </c>
      <c r="C16" s="301">
        <v>19925149306</v>
      </c>
      <c r="D16" s="301">
        <v>2055047698</v>
      </c>
      <c r="E16" s="301">
        <v>2700000</v>
      </c>
      <c r="F16" s="301">
        <v>1920000</v>
      </c>
      <c r="G16" s="301">
        <v>566854961.24000001</v>
      </c>
      <c r="H16" s="237">
        <f t="shared" si="1"/>
        <v>22551671965.240002</v>
      </c>
      <c r="I16"/>
      <c r="J16" s="265">
        <f t="shared" si="2"/>
        <v>1.3233794524225044E-2</v>
      </c>
      <c r="K16" s="46"/>
      <c r="L16" s="46"/>
      <c r="M16" s="46"/>
      <c r="N16"/>
      <c r="O16"/>
      <c r="Q16" s="294"/>
      <c r="R16" s="294"/>
    </row>
    <row r="17" spans="2:18" ht="30" x14ac:dyDescent="0.25">
      <c r="B17" s="300" t="s">
        <v>323</v>
      </c>
      <c r="C17" s="301">
        <v>18984267147</v>
      </c>
      <c r="D17" s="301">
        <v>0</v>
      </c>
      <c r="E17" s="301">
        <v>0</v>
      </c>
      <c r="F17" s="301">
        <v>0</v>
      </c>
      <c r="G17" s="301">
        <v>767271129.00000215</v>
      </c>
      <c r="H17" s="237">
        <f t="shared" si="1"/>
        <v>19751538276.000004</v>
      </c>
      <c r="I17"/>
      <c r="J17" s="265">
        <f t="shared" si="2"/>
        <v>1.1590617293690687E-2</v>
      </c>
      <c r="K17" s="46"/>
      <c r="L17" s="46"/>
      <c r="M17" s="46"/>
      <c r="N17"/>
      <c r="O17"/>
      <c r="Q17" s="294"/>
      <c r="R17" s="294"/>
    </row>
    <row r="18" spans="2:18" ht="15" x14ac:dyDescent="0.25">
      <c r="B18" s="300" t="s">
        <v>324</v>
      </c>
      <c r="C18" s="301">
        <v>604907803</v>
      </c>
      <c r="D18" s="301">
        <v>15000000</v>
      </c>
      <c r="E18" s="301"/>
      <c r="F18" s="301"/>
      <c r="G18" s="301">
        <v>234593653.5</v>
      </c>
      <c r="H18" s="237">
        <f t="shared" si="1"/>
        <v>854501456.5</v>
      </c>
      <c r="I18"/>
      <c r="J18" s="265">
        <f t="shared" si="2"/>
        <v>5.0143939275997169E-4</v>
      </c>
      <c r="K18" s="46"/>
      <c r="L18" s="46"/>
      <c r="M18" s="46"/>
      <c r="N18"/>
      <c r="O18"/>
      <c r="Q18" s="294"/>
      <c r="R18" s="294"/>
    </row>
    <row r="19" spans="2:18" ht="15" x14ac:dyDescent="0.25">
      <c r="B19" s="300" t="s">
        <v>325</v>
      </c>
      <c r="C19" s="301">
        <v>13919651233</v>
      </c>
      <c r="D19" s="301">
        <v>490987174</v>
      </c>
      <c r="E19" s="301">
        <v>30285749</v>
      </c>
      <c r="F19" s="301">
        <v>59085912090</v>
      </c>
      <c r="G19" s="301">
        <v>76465331.25</v>
      </c>
      <c r="H19" s="237">
        <f t="shared" si="1"/>
        <v>73603301577.25</v>
      </c>
      <c r="I19"/>
      <c r="J19" s="265">
        <f>H19/$H$12</f>
        <v>4.3191962479733122E-2</v>
      </c>
      <c r="K19" s="46"/>
      <c r="L19" s="46"/>
      <c r="M19" s="46"/>
      <c r="N19"/>
      <c r="O19"/>
    </row>
    <row r="20" spans="2:18" ht="15" x14ac:dyDescent="0.25">
      <c r="B20" s="298" t="s">
        <v>326</v>
      </c>
      <c r="C20" s="299">
        <f>SUM(C21:C23)</f>
        <v>1701230375</v>
      </c>
      <c r="D20" s="299">
        <f t="shared" ref="D20:G20" si="3">SUM(D21:D23)</f>
        <v>0</v>
      </c>
      <c r="E20" s="299">
        <f t="shared" si="3"/>
        <v>38331100</v>
      </c>
      <c r="F20" s="299">
        <f t="shared" si="3"/>
        <v>0</v>
      </c>
      <c r="G20" s="299">
        <f t="shared" si="3"/>
        <v>255279161.99000022</v>
      </c>
      <c r="H20" s="299">
        <f t="shared" si="1"/>
        <v>1994840636.9900002</v>
      </c>
      <c r="I20"/>
      <c r="J20" s="265">
        <f>H20/H24</f>
        <v>1.1692456266698904E-3</v>
      </c>
      <c r="K20" s="46"/>
      <c r="L20" s="46"/>
      <c r="M20" s="46"/>
      <c r="N20"/>
      <c r="O20"/>
    </row>
    <row r="21" spans="2:18" ht="30" x14ac:dyDescent="0.25">
      <c r="B21" s="303" t="s">
        <v>327</v>
      </c>
      <c r="C21" s="304"/>
      <c r="D21" s="304"/>
      <c r="E21" s="304">
        <v>37414000</v>
      </c>
      <c r="F21" s="304"/>
      <c r="G21" s="304">
        <v>233253288.08000001</v>
      </c>
      <c r="H21" s="304">
        <f t="shared" si="1"/>
        <v>270667288.08000004</v>
      </c>
      <c r="I21"/>
      <c r="J21" s="265">
        <f>+H22/H20</f>
        <v>0.86385659934730852</v>
      </c>
      <c r="K21" s="46"/>
      <c r="L21" s="46"/>
      <c r="M21" s="46"/>
      <c r="N21"/>
      <c r="O21"/>
    </row>
    <row r="22" spans="2:18" ht="15" x14ac:dyDescent="0.25">
      <c r="B22" s="303" t="s">
        <v>328</v>
      </c>
      <c r="C22" s="304">
        <v>1701230375</v>
      </c>
      <c r="D22" s="304">
        <v>0</v>
      </c>
      <c r="E22" s="304"/>
      <c r="F22" s="304">
        <v>0</v>
      </c>
      <c r="G22" s="304">
        <v>22025873.910000205</v>
      </c>
      <c r="H22" s="304">
        <f t="shared" si="1"/>
        <v>1723256248.9100003</v>
      </c>
      <c r="I22"/>
      <c r="J22" s="46"/>
      <c r="K22" s="46"/>
      <c r="L22" s="46"/>
      <c r="M22" s="46"/>
      <c r="N22"/>
      <c r="O22"/>
    </row>
    <row r="23" spans="2:18" ht="30" x14ac:dyDescent="0.25">
      <c r="B23" s="303" t="s">
        <v>329</v>
      </c>
      <c r="C23" s="305"/>
      <c r="D23" s="306"/>
      <c r="E23" s="306">
        <v>917100</v>
      </c>
      <c r="F23" s="306"/>
      <c r="G23" s="306"/>
      <c r="H23" s="304">
        <f t="shared" si="1"/>
        <v>917100</v>
      </c>
      <c r="I23"/>
      <c r="J23" s="265">
        <f>+H21/H20</f>
        <v>0.1356836646803064</v>
      </c>
      <c r="K23" s="46"/>
      <c r="L23" s="46"/>
      <c r="M23" s="46"/>
      <c r="N23"/>
      <c r="O23"/>
    </row>
    <row r="24" spans="2:18" ht="15" x14ac:dyDescent="0.25">
      <c r="B24" s="307" t="s">
        <v>330</v>
      </c>
      <c r="C24" s="308">
        <f>C12+C20</f>
        <v>1339948240037.3601</v>
      </c>
      <c r="D24" s="309">
        <f>D12+D20</f>
        <v>44645911940</v>
      </c>
      <c r="E24" s="309">
        <f t="shared" ref="E24:G24" si="4">E12+E20</f>
        <v>53029514405</v>
      </c>
      <c r="F24" s="309">
        <f t="shared" si="4"/>
        <v>256413206790.79001</v>
      </c>
      <c r="G24" s="309">
        <f t="shared" si="4"/>
        <v>12055150169.690002</v>
      </c>
      <c r="H24" s="308">
        <f t="shared" si="1"/>
        <v>1706092023342.8401</v>
      </c>
      <c r="I24"/>
      <c r="J24" s="265">
        <f>H24/L11</f>
        <v>0.19701445874595055</v>
      </c>
      <c r="K24" s="46"/>
      <c r="L24" s="46"/>
      <c r="M24" s="46"/>
      <c r="N24"/>
      <c r="O24"/>
    </row>
    <row r="25" spans="2:18" ht="35.25" customHeight="1" x14ac:dyDescent="0.25">
      <c r="B25" s="726" t="s">
        <v>254</v>
      </c>
      <c r="C25" s="726"/>
      <c r="D25" s="726"/>
      <c r="E25" s="726"/>
      <c r="F25" s="726"/>
      <c r="G25" s="726"/>
      <c r="H25" s="727"/>
      <c r="I25"/>
      <c r="J25" s="46"/>
      <c r="K25" s="46"/>
      <c r="L25" s="46"/>
      <c r="M25" s="46"/>
      <c r="N25"/>
      <c r="O25"/>
    </row>
    <row r="26" spans="2:18" ht="15" x14ac:dyDescent="0.25">
      <c r="B26"/>
      <c r="C26"/>
      <c r="D26"/>
      <c r="E26"/>
      <c r="F26"/>
      <c r="G26"/>
      <c r="H26"/>
      <c r="I26"/>
      <c r="J26" s="46"/>
      <c r="K26" s="46"/>
      <c r="L26" s="46"/>
      <c r="M26" s="46"/>
      <c r="N26"/>
      <c r="O26"/>
    </row>
    <row r="27" spans="2:18" ht="15" x14ac:dyDescent="0.25">
      <c r="C27"/>
      <c r="D27"/>
      <c r="E27"/>
      <c r="F27"/>
      <c r="G27"/>
      <c r="I27"/>
      <c r="J27" s="46"/>
      <c r="K27" s="46"/>
      <c r="L27" s="46"/>
      <c r="M27" s="46"/>
      <c r="N27"/>
      <c r="O27"/>
    </row>
    <row r="28" spans="2:18" ht="15" x14ac:dyDescent="0.25">
      <c r="C28"/>
      <c r="D28"/>
      <c r="E28"/>
      <c r="F28"/>
      <c r="G28"/>
      <c r="I28"/>
      <c r="J28" s="46"/>
      <c r="K28" s="46"/>
      <c r="L28" s="46"/>
      <c r="M28" s="46"/>
      <c r="N28"/>
      <c r="O28"/>
    </row>
    <row r="29" spans="2:18" ht="15" x14ac:dyDescent="0.25">
      <c r="I29"/>
      <c r="J29" s="46"/>
      <c r="K29" s="46"/>
      <c r="L29" s="46"/>
      <c r="M29" s="46"/>
      <c r="N29"/>
      <c r="O29"/>
    </row>
    <row r="30" spans="2:18" ht="15" x14ac:dyDescent="0.25">
      <c r="I30"/>
      <c r="J30" s="46"/>
      <c r="K30" s="46"/>
      <c r="L30" s="46"/>
      <c r="M30" s="46"/>
      <c r="N30"/>
      <c r="O30"/>
    </row>
    <row r="34" spans="2:8" ht="15" x14ac:dyDescent="0.25">
      <c r="B34" s="294"/>
      <c r="C34" s="294"/>
      <c r="D34" s="310"/>
      <c r="E34" s="294"/>
      <c r="F34" s="294"/>
      <c r="G34" s="294"/>
      <c r="H34" s="294"/>
    </row>
    <row r="39" spans="2:8" ht="15" x14ac:dyDescent="0.25">
      <c r="E39" s="310"/>
    </row>
  </sheetData>
  <mergeCells count="9">
    <mergeCell ref="B8:H8"/>
    <mergeCell ref="B10:B11"/>
    <mergeCell ref="B25:H25"/>
    <mergeCell ref="B1:H1"/>
    <mergeCell ref="B2:H2"/>
    <mergeCell ref="B3:H3"/>
    <mergeCell ref="B5:H5"/>
    <mergeCell ref="B6:H6"/>
    <mergeCell ref="B7:H7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15C4F-DADD-46AA-9CE4-ED31C3DE714F}">
  <dimension ref="B1:Y32"/>
  <sheetViews>
    <sheetView showGridLines="0" zoomScale="70" zoomScaleNormal="70" workbookViewId="0">
      <selection activeCell="I36" sqref="I36"/>
    </sheetView>
  </sheetViews>
  <sheetFormatPr baseColWidth="10" defaultColWidth="11.42578125" defaultRowHeight="15" x14ac:dyDescent="0.25"/>
  <cols>
    <col min="4" max="4" width="23.140625" customWidth="1"/>
    <col min="5" max="5" width="13.85546875" bestFit="1" customWidth="1"/>
    <col min="6" max="6" width="20.85546875" customWidth="1"/>
    <col min="7" max="7" width="28.42578125" customWidth="1"/>
    <col min="9" max="9" width="16.7109375" customWidth="1"/>
    <col min="12" max="12" width="18.7109375" style="46" bestFit="1" customWidth="1"/>
    <col min="13" max="13" width="16.85546875" style="46" bestFit="1" customWidth="1"/>
    <col min="14" max="14" width="22" style="46" customWidth="1"/>
    <col min="15" max="15" width="17.42578125" style="46" customWidth="1"/>
    <col min="16" max="16" width="13.140625" style="46" bestFit="1" customWidth="1"/>
    <col min="17" max="17" width="15" style="46" customWidth="1"/>
    <col min="18" max="18" width="15.140625" style="46" customWidth="1"/>
    <col min="19" max="19" width="15.42578125" style="46" customWidth="1"/>
    <col min="20" max="20" width="15" style="46" customWidth="1"/>
  </cols>
  <sheetData>
    <row r="1" spans="2:25" ht="27.75" x14ac:dyDescent="0.25">
      <c r="B1" s="627" t="s">
        <v>0</v>
      </c>
      <c r="C1" s="628"/>
      <c r="D1" s="628"/>
      <c r="E1" s="628"/>
      <c r="F1" s="628"/>
      <c r="G1" s="628"/>
      <c r="H1" s="628"/>
      <c r="I1" s="628"/>
      <c r="J1" s="628"/>
      <c r="K1" s="628"/>
      <c r="L1" s="628"/>
      <c r="M1" s="628"/>
      <c r="N1" s="733"/>
    </row>
    <row r="2" spans="2:25" ht="20.25" x14ac:dyDescent="0.25">
      <c r="B2" s="629" t="s">
        <v>1</v>
      </c>
      <c r="C2" s="630"/>
      <c r="D2" s="630"/>
      <c r="E2" s="630"/>
      <c r="F2" s="630"/>
      <c r="G2" s="630"/>
      <c r="H2" s="630"/>
      <c r="I2" s="630"/>
      <c r="J2" s="630"/>
      <c r="K2" s="630"/>
      <c r="L2" s="630"/>
      <c r="M2" s="630"/>
      <c r="N2" s="734"/>
    </row>
    <row r="3" spans="2:25" ht="15.75" x14ac:dyDescent="0.25">
      <c r="B3" s="631" t="s">
        <v>2</v>
      </c>
      <c r="C3" s="616"/>
      <c r="D3" s="616"/>
      <c r="E3" s="616"/>
      <c r="F3" s="616"/>
      <c r="G3" s="616"/>
      <c r="H3" s="616"/>
      <c r="I3" s="616"/>
      <c r="J3" s="616"/>
      <c r="K3" s="616"/>
      <c r="L3" s="616"/>
      <c r="M3" s="616"/>
      <c r="N3" s="735"/>
    </row>
    <row r="5" spans="2:25" x14ac:dyDescent="0.25">
      <c r="U5" s="54"/>
      <c r="V5" s="54"/>
      <c r="W5" s="54"/>
      <c r="X5" s="54"/>
      <c r="Y5" s="54"/>
    </row>
    <row r="6" spans="2:25" x14ac:dyDescent="0.25">
      <c r="U6" s="54"/>
      <c r="V6" s="54"/>
      <c r="W6" s="54"/>
      <c r="X6" s="54"/>
      <c r="Y6" s="54"/>
    </row>
    <row r="7" spans="2:25" ht="18.75" x14ac:dyDescent="0.25">
      <c r="G7" s="148" t="s">
        <v>331</v>
      </c>
      <c r="U7" s="54"/>
      <c r="V7" s="54"/>
      <c r="W7" s="54"/>
      <c r="X7" s="54"/>
      <c r="Y7" s="54"/>
    </row>
    <row r="8" spans="2:25" ht="18.75" x14ac:dyDescent="0.25">
      <c r="G8" s="148">
        <v>2026</v>
      </c>
      <c r="U8" s="54"/>
      <c r="V8" s="54"/>
      <c r="W8" s="54"/>
      <c r="X8" s="54"/>
      <c r="Y8" s="54"/>
    </row>
    <row r="9" spans="2:25" ht="18.75" x14ac:dyDescent="0.25">
      <c r="G9" s="148" t="s">
        <v>332</v>
      </c>
      <c r="U9" s="54"/>
      <c r="V9" s="54"/>
      <c r="W9" s="54"/>
      <c r="X9" s="54"/>
      <c r="Y9" s="54"/>
    </row>
    <row r="10" spans="2:25" ht="18.75" x14ac:dyDescent="0.25">
      <c r="G10" s="149" t="s">
        <v>333</v>
      </c>
      <c r="U10" s="54"/>
      <c r="V10" s="54"/>
      <c r="W10" s="54"/>
      <c r="X10" s="54"/>
      <c r="Y10" s="54"/>
    </row>
    <row r="11" spans="2:25" x14ac:dyDescent="0.25">
      <c r="S11"/>
      <c r="T11"/>
      <c r="V11" s="54"/>
      <c r="W11" s="54"/>
      <c r="X11" s="54"/>
      <c r="Y11" s="54"/>
    </row>
    <row r="12" spans="2:25" x14ac:dyDescent="0.25">
      <c r="S12"/>
      <c r="T12"/>
      <c r="V12" s="54"/>
      <c r="W12" s="54"/>
      <c r="X12" s="54"/>
      <c r="Y12" s="54"/>
    </row>
    <row r="13" spans="2:25" x14ac:dyDescent="0.25">
      <c r="S13"/>
      <c r="T13"/>
      <c r="V13" s="54"/>
      <c r="W13" s="54"/>
      <c r="X13" s="54"/>
      <c r="Y13" s="54"/>
    </row>
    <row r="14" spans="2:25" ht="60" x14ac:dyDescent="0.25">
      <c r="L14" s="415" t="s">
        <v>314</v>
      </c>
      <c r="M14" s="415" t="s">
        <v>248</v>
      </c>
      <c r="N14" s="415" t="s">
        <v>316</v>
      </c>
      <c r="O14" s="415" t="s">
        <v>250</v>
      </c>
      <c r="P14" s="415" t="s">
        <v>252</v>
      </c>
      <c r="Q14" s="415" t="s">
        <v>334</v>
      </c>
      <c r="R14" s="415"/>
      <c r="S14" s="311"/>
      <c r="T14" s="311"/>
      <c r="U14" s="311"/>
      <c r="V14" s="54"/>
      <c r="W14" s="54"/>
      <c r="X14" s="54"/>
      <c r="Y14" s="54"/>
    </row>
    <row r="15" spans="2:25" x14ac:dyDescent="0.25">
      <c r="L15" s="416" t="s">
        <v>330</v>
      </c>
      <c r="M15" s="417">
        <v>1741716054767.3601</v>
      </c>
      <c r="N15" s="417">
        <v>44645911940</v>
      </c>
      <c r="O15" s="417">
        <v>53029514405</v>
      </c>
      <c r="P15" s="417">
        <v>259494088949.78998</v>
      </c>
      <c r="Q15" s="417">
        <v>12441009184.69001</v>
      </c>
      <c r="R15" s="417"/>
      <c r="S15" s="235"/>
      <c r="T15" s="235"/>
      <c r="V15" s="54"/>
      <c r="W15" s="54"/>
      <c r="X15" s="54"/>
      <c r="Y15" s="54"/>
    </row>
    <row r="16" spans="2:25" x14ac:dyDescent="0.25">
      <c r="S16"/>
      <c r="T16"/>
      <c r="V16" s="54"/>
      <c r="W16" s="54"/>
      <c r="X16" s="54"/>
      <c r="Y16" s="54"/>
    </row>
    <row r="17" spans="5:25" x14ac:dyDescent="0.25">
      <c r="S17"/>
      <c r="T17"/>
      <c r="V17" s="54"/>
      <c r="W17" s="54"/>
      <c r="X17" s="54"/>
      <c r="Y17" s="54"/>
    </row>
    <row r="18" spans="5:25" x14ac:dyDescent="0.25">
      <c r="F18" s="135"/>
      <c r="S18"/>
      <c r="T18"/>
      <c r="V18" s="54"/>
      <c r="W18" s="54"/>
      <c r="X18" s="54"/>
      <c r="Y18" s="54"/>
    </row>
    <row r="19" spans="5:25" x14ac:dyDescent="0.25">
      <c r="S19"/>
      <c r="T19"/>
      <c r="V19" s="54"/>
      <c r="W19" s="54"/>
      <c r="X19" s="54"/>
      <c r="Y19" s="54"/>
    </row>
    <row r="20" spans="5:25" x14ac:dyDescent="0.25">
      <c r="S20"/>
      <c r="T20"/>
      <c r="V20" s="54"/>
      <c r="W20" s="54"/>
      <c r="X20" s="54"/>
      <c r="Y20" s="54"/>
    </row>
    <row r="21" spans="5:25" x14ac:dyDescent="0.25">
      <c r="U21" s="54"/>
      <c r="V21" s="54"/>
      <c r="W21" s="54"/>
      <c r="X21" s="54"/>
      <c r="Y21" s="54"/>
    </row>
    <row r="22" spans="5:25" x14ac:dyDescent="0.25">
      <c r="U22" s="54"/>
      <c r="V22" s="54"/>
      <c r="W22" s="54"/>
      <c r="X22" s="54"/>
      <c r="Y22" s="54"/>
    </row>
    <row r="23" spans="5:25" x14ac:dyDescent="0.25">
      <c r="U23" s="54"/>
      <c r="V23" s="54"/>
      <c r="W23" s="54"/>
      <c r="X23" s="54"/>
      <c r="Y23" s="54"/>
    </row>
    <row r="24" spans="5:25" x14ac:dyDescent="0.25">
      <c r="U24" s="54"/>
      <c r="V24" s="54"/>
      <c r="W24" s="54"/>
      <c r="X24" s="54"/>
      <c r="Y24" s="54"/>
    </row>
    <row r="25" spans="5:25" x14ac:dyDescent="0.25">
      <c r="U25" s="54"/>
      <c r="V25" s="54"/>
      <c r="W25" s="54"/>
      <c r="X25" s="54"/>
      <c r="Y25" s="54"/>
    </row>
    <row r="26" spans="5:25" x14ac:dyDescent="0.25">
      <c r="U26" s="54"/>
      <c r="V26" s="54"/>
      <c r="W26" s="54"/>
      <c r="X26" s="54"/>
      <c r="Y26" s="54"/>
    </row>
    <row r="27" spans="5:25" x14ac:dyDescent="0.25">
      <c r="V27" s="54"/>
      <c r="W27" s="54"/>
      <c r="X27" s="54"/>
      <c r="Y27" s="54"/>
    </row>
    <row r="28" spans="5:25" x14ac:dyDescent="0.25">
      <c r="E28" s="312"/>
      <c r="G28" s="312"/>
      <c r="H28" s="312"/>
      <c r="I28" s="312"/>
      <c r="J28" s="312"/>
    </row>
    <row r="32" spans="5:25" x14ac:dyDescent="0.25">
      <c r="E32" s="312" t="s">
        <v>254</v>
      </c>
    </row>
  </sheetData>
  <mergeCells count="3">
    <mergeCell ref="B1:N1"/>
    <mergeCell ref="B2:N2"/>
    <mergeCell ref="B3:N3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53E80-D166-47BC-BF9C-D59571AE8B20}">
  <dimension ref="B1:K39"/>
  <sheetViews>
    <sheetView showGridLines="0" zoomScale="80" zoomScaleNormal="80" workbookViewId="0">
      <selection activeCell="L30" sqref="L30"/>
    </sheetView>
  </sheetViews>
  <sheetFormatPr baseColWidth="10" defaultColWidth="8.85546875" defaultRowHeight="15" x14ac:dyDescent="0.25"/>
  <cols>
    <col min="2" max="2" width="68.42578125" customWidth="1"/>
    <col min="3" max="3" width="17.140625" customWidth="1"/>
    <col min="4" max="4" width="18.42578125" customWidth="1"/>
    <col min="5" max="5" width="13" bestFit="1" customWidth="1"/>
    <col min="6" max="6" width="14.85546875" bestFit="1" customWidth="1"/>
    <col min="7" max="7" width="11.85546875" customWidth="1"/>
    <col min="8" max="8" width="13.7109375" customWidth="1"/>
    <col min="9" max="9" width="15.42578125" bestFit="1" customWidth="1"/>
    <col min="10" max="10" width="21.85546875" customWidth="1"/>
    <col min="11" max="11" width="26.28515625" style="46" customWidth="1"/>
  </cols>
  <sheetData>
    <row r="1" spans="2:11" ht="23.25" x14ac:dyDescent="0.25">
      <c r="B1" s="690" t="s">
        <v>0</v>
      </c>
      <c r="C1" s="690"/>
      <c r="D1" s="690"/>
      <c r="E1" s="690"/>
      <c r="F1" s="690"/>
      <c r="G1" s="690"/>
      <c r="H1" s="690"/>
      <c r="I1" s="498"/>
      <c r="J1" s="498"/>
    </row>
    <row r="2" spans="2:11" ht="18.75" x14ac:dyDescent="0.25">
      <c r="B2" s="692" t="s">
        <v>1</v>
      </c>
      <c r="C2" s="692"/>
      <c r="D2" s="692"/>
      <c r="E2" s="692"/>
      <c r="F2" s="692"/>
      <c r="G2" s="692"/>
      <c r="H2" s="692"/>
      <c r="I2" s="241"/>
      <c r="J2" s="241"/>
    </row>
    <row r="3" spans="2:11" ht="15.75" x14ac:dyDescent="0.25">
      <c r="B3" s="685" t="s">
        <v>2</v>
      </c>
      <c r="C3" s="685"/>
      <c r="D3" s="685"/>
      <c r="E3" s="685"/>
      <c r="F3" s="685"/>
      <c r="G3" s="685"/>
      <c r="H3" s="685"/>
      <c r="I3" s="211"/>
      <c r="J3" s="211"/>
    </row>
    <row r="4" spans="2:11" ht="15.75" x14ac:dyDescent="0.25">
      <c r="B4" s="685"/>
      <c r="C4" s="685"/>
      <c r="D4" s="685"/>
      <c r="E4" s="685"/>
      <c r="F4" s="685"/>
      <c r="G4" s="685"/>
      <c r="H4" s="685"/>
      <c r="I4" s="211"/>
      <c r="J4" s="211"/>
    </row>
    <row r="6" spans="2:11" x14ac:dyDescent="0.25">
      <c r="B6" s="659" t="s">
        <v>546</v>
      </c>
      <c r="C6" s="659"/>
      <c r="D6" s="659"/>
      <c r="E6" s="659"/>
      <c r="F6" s="659"/>
      <c r="G6" s="659"/>
      <c r="H6" s="659"/>
    </row>
    <row r="7" spans="2:11" x14ac:dyDescent="0.25">
      <c r="B7" s="659" t="s">
        <v>262</v>
      </c>
      <c r="C7" s="659"/>
      <c r="D7" s="659"/>
      <c r="E7" s="659"/>
      <c r="F7" s="659"/>
      <c r="G7" s="659"/>
      <c r="H7" s="659"/>
    </row>
    <row r="8" spans="2:11" ht="15.75" x14ac:dyDescent="0.25">
      <c r="B8" s="724" t="s">
        <v>293</v>
      </c>
      <c r="C8" s="724"/>
      <c r="D8" s="724"/>
      <c r="E8" s="724"/>
      <c r="F8" s="724"/>
      <c r="G8" s="724"/>
      <c r="H8" s="724"/>
      <c r="I8" s="499"/>
    </row>
    <row r="10" spans="2:11" ht="14.45" customHeight="1" x14ac:dyDescent="0.25">
      <c r="B10" s="737" t="s">
        <v>314</v>
      </c>
      <c r="C10" s="657">
        <v>2025</v>
      </c>
      <c r="D10" s="657">
        <v>2026</v>
      </c>
      <c r="E10" s="737" t="s">
        <v>514</v>
      </c>
      <c r="F10" s="737"/>
      <c r="G10" s="737" t="s">
        <v>515</v>
      </c>
      <c r="H10" s="737"/>
    </row>
    <row r="11" spans="2:11" ht="30" customHeight="1" x14ac:dyDescent="0.25">
      <c r="B11" s="737"/>
      <c r="C11" s="657"/>
      <c r="D11" s="657"/>
      <c r="E11" s="500" t="s">
        <v>516</v>
      </c>
      <c r="F11" s="500" t="s">
        <v>517</v>
      </c>
      <c r="G11" s="500">
        <v>2025</v>
      </c>
      <c r="H11" s="500">
        <v>2026</v>
      </c>
      <c r="J11" s="60"/>
      <c r="K11" s="60"/>
    </row>
    <row r="12" spans="2:11" x14ac:dyDescent="0.25">
      <c r="B12" s="737"/>
      <c r="C12" s="373">
        <v>1</v>
      </c>
      <c r="D12" s="373">
        <v>2</v>
      </c>
      <c r="E12" s="500" t="s">
        <v>518</v>
      </c>
      <c r="F12" s="500" t="s">
        <v>519</v>
      </c>
      <c r="G12" s="500">
        <v>5</v>
      </c>
      <c r="H12" s="500">
        <v>6</v>
      </c>
      <c r="J12" s="60" t="s">
        <v>520</v>
      </c>
      <c r="K12" s="513">
        <v>7968099027305.2305</v>
      </c>
    </row>
    <row r="13" spans="2:11" x14ac:dyDescent="0.25">
      <c r="B13" s="501" t="s">
        <v>482</v>
      </c>
      <c r="C13" s="502">
        <v>1542956244065.3906</v>
      </c>
      <c r="D13" s="502">
        <v>1107951942774.5901</v>
      </c>
      <c r="E13" s="502">
        <f t="shared" ref="E13:E20" si="0">D13-C13</f>
        <v>-435004301290.80054</v>
      </c>
      <c r="F13" s="503">
        <f t="shared" ref="F13:F37" si="1">E13/C13</f>
        <v>-0.28192912337205916</v>
      </c>
      <c r="G13" s="503">
        <f>C13/$K$12</f>
        <v>0.19364170033253345</v>
      </c>
      <c r="H13" s="503">
        <f t="shared" ref="H13" si="2">D13/$K$14</f>
        <v>0.12794301206248374</v>
      </c>
      <c r="J13" s="60"/>
      <c r="K13" s="60"/>
    </row>
    <row r="14" spans="2:11" x14ac:dyDescent="0.25">
      <c r="B14" s="509" t="s">
        <v>521</v>
      </c>
      <c r="C14" s="505">
        <v>248088112020</v>
      </c>
      <c r="D14" s="505">
        <v>287986963995</v>
      </c>
      <c r="E14" s="505">
        <f t="shared" si="0"/>
        <v>39898851975</v>
      </c>
      <c r="F14" s="506">
        <f t="shared" si="1"/>
        <v>0.16082532794551435</v>
      </c>
      <c r="G14" s="506">
        <f t="shared" ref="G14:G37" si="3">C14/$K$12</f>
        <v>3.1135169275613547E-2</v>
      </c>
      <c r="H14" s="506">
        <f>D14/$K$14</f>
        <v>3.3255882485280823E-2</v>
      </c>
      <c r="J14" s="60" t="s">
        <v>522</v>
      </c>
      <c r="K14" s="514">
        <v>8659730022875.3242</v>
      </c>
    </row>
    <row r="15" spans="2:11" x14ac:dyDescent="0.25">
      <c r="B15" s="185" t="s">
        <v>523</v>
      </c>
      <c r="C15" s="507">
        <v>28409136441</v>
      </c>
      <c r="D15" s="507">
        <v>29854446610</v>
      </c>
      <c r="E15" s="507">
        <f t="shared" si="0"/>
        <v>1445310169</v>
      </c>
      <c r="F15" s="508">
        <f t="shared" si="1"/>
        <v>5.0874836410519389E-2</v>
      </c>
      <c r="G15" s="508">
        <f t="shared" si="3"/>
        <v>3.565359359070092E-3</v>
      </c>
      <c r="H15" s="508">
        <f t="shared" ref="H15:H37" si="4">D15/$K$14</f>
        <v>3.4475031590057944E-3</v>
      </c>
      <c r="J15" s="60"/>
      <c r="K15" s="60"/>
    </row>
    <row r="16" spans="2:11" x14ac:dyDescent="0.25">
      <c r="B16" s="185" t="s">
        <v>524</v>
      </c>
      <c r="C16" s="507">
        <v>218572309561</v>
      </c>
      <c r="D16" s="507">
        <v>251302384211</v>
      </c>
      <c r="E16" s="507">
        <f t="shared" si="0"/>
        <v>32730074650</v>
      </c>
      <c r="F16" s="508">
        <f t="shared" si="1"/>
        <v>0.14974483600295932</v>
      </c>
      <c r="G16" s="508">
        <f t="shared" si="3"/>
        <v>2.7430922835169635E-2</v>
      </c>
      <c r="H16" s="508">
        <f t="shared" si="4"/>
        <v>2.9019655756838372E-2</v>
      </c>
      <c r="J16" s="60"/>
      <c r="K16" s="60"/>
    </row>
    <row r="17" spans="2:8" x14ac:dyDescent="0.25">
      <c r="B17" s="185" t="s">
        <v>525</v>
      </c>
      <c r="C17" s="507">
        <v>1106666018</v>
      </c>
      <c r="D17" s="507">
        <v>6830133174</v>
      </c>
      <c r="E17" s="507">
        <f t="shared" si="0"/>
        <v>5723467156</v>
      </c>
      <c r="F17" s="508">
        <f t="shared" si="1"/>
        <v>5.1718107025131408</v>
      </c>
      <c r="G17" s="508">
        <f t="shared" si="3"/>
        <v>1.3888708137382031E-4</v>
      </c>
      <c r="H17" s="508">
        <f t="shared" si="4"/>
        <v>7.8872356943665599E-4</v>
      </c>
    </row>
    <row r="18" spans="2:8" x14ac:dyDescent="0.25">
      <c r="B18" s="509" t="s">
        <v>526</v>
      </c>
      <c r="C18" s="505">
        <v>755889965513.52063</v>
      </c>
      <c r="D18" s="505">
        <v>819964978779.58997</v>
      </c>
      <c r="E18" s="505">
        <f t="shared" si="0"/>
        <v>64075013266.069336</v>
      </c>
      <c r="F18" s="506">
        <f t="shared" si="1"/>
        <v>8.4767646336645575E-2</v>
      </c>
      <c r="G18" s="506">
        <f t="shared" si="3"/>
        <v>9.4864529534989805E-2</v>
      </c>
      <c r="H18" s="506">
        <f t="shared" si="4"/>
        <v>9.4687129577202891E-2</v>
      </c>
    </row>
    <row r="19" spans="2:8" x14ac:dyDescent="0.25">
      <c r="B19" s="185" t="s">
        <v>527</v>
      </c>
      <c r="C19" s="507">
        <v>501086302843.78094</v>
      </c>
      <c r="D19" s="507">
        <v>540549486429.82001</v>
      </c>
      <c r="E19" s="507">
        <f t="shared" si="0"/>
        <v>39463183586.039063</v>
      </c>
      <c r="F19" s="508">
        <f t="shared" si="1"/>
        <v>7.8755263039672702E-2</v>
      </c>
      <c r="G19" s="508">
        <f t="shared" si="3"/>
        <v>6.2886555642274161E-2</v>
      </c>
      <c r="H19" s="508">
        <f t="shared" si="4"/>
        <v>6.2421055275616921E-2</v>
      </c>
    </row>
    <row r="20" spans="2:8" x14ac:dyDescent="0.25">
      <c r="B20" s="185" t="s">
        <v>528</v>
      </c>
      <c r="C20" s="507">
        <v>251002165651.73965</v>
      </c>
      <c r="D20" s="507">
        <v>275613995081.76996</v>
      </c>
      <c r="E20" s="507">
        <f t="shared" si="0"/>
        <v>24611829430.030304</v>
      </c>
      <c r="F20" s="508">
        <f t="shared" si="1"/>
        <v>9.805425130944373E-2</v>
      </c>
      <c r="G20" s="508">
        <f t="shared" si="3"/>
        <v>3.1500884312757757E-2</v>
      </c>
      <c r="H20" s="508">
        <f t="shared" si="4"/>
        <v>3.1827088645225078E-2</v>
      </c>
    </row>
    <row r="21" spans="2:8" ht="30" x14ac:dyDescent="0.25">
      <c r="B21" s="185" t="s">
        <v>529</v>
      </c>
      <c r="C21" s="507">
        <v>3385145672</v>
      </c>
      <c r="D21" s="507">
        <v>3385145672</v>
      </c>
      <c r="E21" s="507"/>
      <c r="F21" s="508">
        <f t="shared" si="1"/>
        <v>0</v>
      </c>
      <c r="G21" s="508">
        <f t="shared" si="3"/>
        <v>4.2483729938592877E-4</v>
      </c>
      <c r="H21" s="508">
        <f t="shared" si="4"/>
        <v>3.9090660598631652E-4</v>
      </c>
    </row>
    <row r="22" spans="2:8" ht="30" x14ac:dyDescent="0.25">
      <c r="B22" s="185" t="s">
        <v>530</v>
      </c>
      <c r="C22" s="507">
        <v>416351346</v>
      </c>
      <c r="D22" s="507">
        <v>416351596</v>
      </c>
      <c r="E22" s="507">
        <f t="shared" ref="E22:E37" si="5">D22-C22</f>
        <v>250</v>
      </c>
      <c r="F22" s="508">
        <f t="shared" si="1"/>
        <v>6.0045440564037469E-7</v>
      </c>
      <c r="G22" s="508">
        <f t="shared" si="3"/>
        <v>5.2252280571970734E-5</v>
      </c>
      <c r="H22" s="508">
        <f t="shared" si="4"/>
        <v>4.8079050374570121E-5</v>
      </c>
    </row>
    <row r="23" spans="2:8" x14ac:dyDescent="0.25">
      <c r="B23" s="509" t="s">
        <v>531</v>
      </c>
      <c r="C23" s="505">
        <v>93456967728.800003</v>
      </c>
      <c r="D23" s="505">
        <v>105611292371.8</v>
      </c>
      <c r="E23" s="505">
        <f t="shared" si="5"/>
        <v>12154324643</v>
      </c>
      <c r="F23" s="506">
        <f t="shared" si="1"/>
        <v>0.13005263211909757</v>
      </c>
      <c r="G23" s="506">
        <f t="shared" si="3"/>
        <v>1.1728891346422769E-2</v>
      </c>
      <c r="H23" s="506">
        <f t="shared" si="4"/>
        <v>1.2195679552690427E-2</v>
      </c>
    </row>
    <row r="24" spans="2:8" x14ac:dyDescent="0.25">
      <c r="B24" s="509" t="s">
        <v>347</v>
      </c>
      <c r="C24" s="505">
        <v>299903392020.57001</v>
      </c>
      <c r="D24" s="505">
        <v>326320565745.10999</v>
      </c>
      <c r="E24" s="505">
        <f t="shared" si="5"/>
        <v>26417173724.539978</v>
      </c>
      <c r="F24" s="506">
        <f t="shared" si="1"/>
        <v>8.8085611658330482E-2</v>
      </c>
      <c r="G24" s="506">
        <f t="shared" si="3"/>
        <v>3.7638010144308634E-2</v>
      </c>
      <c r="H24" s="506">
        <f t="shared" si="4"/>
        <v>3.7682533391123027E-2</v>
      </c>
    </row>
    <row r="25" spans="2:8" x14ac:dyDescent="0.25">
      <c r="B25" s="509" t="s">
        <v>532</v>
      </c>
      <c r="C25" s="505">
        <v>13500000000</v>
      </c>
      <c r="D25" s="505">
        <v>13822016885</v>
      </c>
      <c r="E25" s="505">
        <f t="shared" si="5"/>
        <v>322016885</v>
      </c>
      <c r="F25" s="506">
        <f t="shared" si="1"/>
        <v>2.3853102592592594E-2</v>
      </c>
      <c r="G25" s="506">
        <f t="shared" si="3"/>
        <v>1.6942560520066263E-3</v>
      </c>
      <c r="H25" s="506">
        <f t="shared" si="4"/>
        <v>1.5961256122867698E-3</v>
      </c>
    </row>
    <row r="26" spans="2:8" x14ac:dyDescent="0.25">
      <c r="B26" s="509" t="s">
        <v>533</v>
      </c>
      <c r="C26" s="505">
        <v>132063875087.50012</v>
      </c>
      <c r="D26" s="505">
        <v>137105291394.89001</v>
      </c>
      <c r="E26" s="505">
        <f t="shared" si="5"/>
        <v>5041416307.3898926</v>
      </c>
      <c r="F26" s="506">
        <f t="shared" si="1"/>
        <v>3.8174075265091659E-2</v>
      </c>
      <c r="G26" s="506">
        <f t="shared" si="3"/>
        <v>1.6574075527292165E-2</v>
      </c>
      <c r="H26" s="506">
        <f t="shared" si="4"/>
        <v>1.5832513373132434E-2</v>
      </c>
    </row>
    <row r="27" spans="2:8" x14ac:dyDescent="0.25">
      <c r="B27" s="509" t="s">
        <v>534</v>
      </c>
      <c r="C27" s="505">
        <v>0</v>
      </c>
      <c r="D27" s="505">
        <v>0</v>
      </c>
      <c r="E27" s="505">
        <f t="shared" si="5"/>
        <v>0</v>
      </c>
      <c r="F27" s="506">
        <v>0</v>
      </c>
      <c r="G27" s="506">
        <f t="shared" si="3"/>
        <v>0</v>
      </c>
      <c r="H27" s="506">
        <f t="shared" si="4"/>
        <v>0</v>
      </c>
    </row>
    <row r="28" spans="2:8" x14ac:dyDescent="0.25">
      <c r="B28" s="509" t="s">
        <v>535</v>
      </c>
      <c r="C28" s="505">
        <v>53931695</v>
      </c>
      <c r="D28" s="505">
        <v>113089286.3</v>
      </c>
      <c r="E28" s="505">
        <f t="shared" si="5"/>
        <v>59157591.299999997</v>
      </c>
      <c r="F28" s="506">
        <f t="shared" si="1"/>
        <v>1.0968984249428837</v>
      </c>
      <c r="G28" s="506">
        <f t="shared" si="3"/>
        <v>6.768451899905594E-6</v>
      </c>
      <c r="H28" s="506">
        <f t="shared" si="4"/>
        <v>1.3059216165084384E-5</v>
      </c>
    </row>
    <row r="29" spans="2:8" x14ac:dyDescent="0.25">
      <c r="B29" s="530" t="s">
        <v>489</v>
      </c>
      <c r="C29" s="502">
        <v>249652551349.23001</v>
      </c>
      <c r="D29" s="502">
        <v>294299277911.53998</v>
      </c>
      <c r="E29" s="502">
        <f t="shared" si="5"/>
        <v>44646726562.309967</v>
      </c>
      <c r="F29" s="503">
        <f t="shared" si="1"/>
        <v>0.17883545079359217</v>
      </c>
      <c r="G29" s="503">
        <f t="shared" si="3"/>
        <v>3.1331507112765035E-2</v>
      </c>
      <c r="H29" s="503">
        <f t="shared" si="4"/>
        <v>3.3984809819027434E-2</v>
      </c>
    </row>
    <row r="30" spans="2:8" x14ac:dyDescent="0.25">
      <c r="B30" s="509" t="s">
        <v>536</v>
      </c>
      <c r="C30" s="505">
        <v>136097550808.49008</v>
      </c>
      <c r="D30" s="505">
        <v>148762998289.78</v>
      </c>
      <c r="E30" s="505">
        <f t="shared" si="5"/>
        <v>12665447481.289917</v>
      </c>
      <c r="F30" s="506">
        <f t="shared" si="1"/>
        <v>9.3061538624689327E-2</v>
      </c>
      <c r="G30" s="506">
        <f t="shared" si="3"/>
        <v>1.7080303638560272E-2</v>
      </c>
      <c r="H30" s="506">
        <f t="shared" si="4"/>
        <v>1.7178710871679766E-2</v>
      </c>
    </row>
    <row r="31" spans="2:8" x14ac:dyDescent="0.25">
      <c r="B31" s="509" t="s">
        <v>537</v>
      </c>
      <c r="C31" s="505">
        <v>83190411034.769958</v>
      </c>
      <c r="D31" s="505">
        <v>95176349353.73999</v>
      </c>
      <c r="E31" s="505">
        <f t="shared" si="5"/>
        <v>11985938318.970032</v>
      </c>
      <c r="F31" s="506">
        <f t="shared" si="1"/>
        <v>0.14407836395904369</v>
      </c>
      <c r="G31" s="506">
        <f t="shared" si="3"/>
        <v>1.0440433878857618E-2</v>
      </c>
      <c r="H31" s="506">
        <f t="shared" si="4"/>
        <v>1.0990683208636361E-2</v>
      </c>
    </row>
    <row r="32" spans="2:8" x14ac:dyDescent="0.25">
      <c r="B32" s="509" t="s">
        <v>538</v>
      </c>
      <c r="C32" s="505">
        <v>733297821</v>
      </c>
      <c r="D32" s="505">
        <v>300092558</v>
      </c>
      <c r="E32" s="505">
        <f t="shared" si="5"/>
        <v>-433205263</v>
      </c>
      <c r="F32" s="506">
        <f t="shared" si="1"/>
        <v>-0.59076305778358507</v>
      </c>
      <c r="G32" s="506">
        <f t="shared" si="3"/>
        <v>9.2029205270557167E-5</v>
      </c>
      <c r="H32" s="506">
        <f t="shared" si="4"/>
        <v>3.4653800662062565E-5</v>
      </c>
    </row>
    <row r="33" spans="2:8" x14ac:dyDescent="0.25">
      <c r="B33" s="509" t="s">
        <v>539</v>
      </c>
      <c r="C33" s="505">
        <v>1842832033.1099999</v>
      </c>
      <c r="D33" s="505">
        <v>4404495627.2200003</v>
      </c>
      <c r="E33" s="505">
        <f t="shared" si="5"/>
        <v>2561663594.1100006</v>
      </c>
      <c r="F33" s="506">
        <f t="shared" si="1"/>
        <v>1.390068952614681</v>
      </c>
      <c r="G33" s="506">
        <f t="shared" si="3"/>
        <v>2.3127624629098466E-4</v>
      </c>
      <c r="H33" s="506">
        <f t="shared" si="4"/>
        <v>5.0861812268802788E-4</v>
      </c>
    </row>
    <row r="34" spans="2:8" x14ac:dyDescent="0.25">
      <c r="B34" s="509" t="s">
        <v>540</v>
      </c>
      <c r="C34" s="505">
        <v>26272819300.859993</v>
      </c>
      <c r="D34" s="505">
        <v>43204057807.800003</v>
      </c>
      <c r="E34" s="505">
        <f t="shared" si="5"/>
        <v>16931238506.94001</v>
      </c>
      <c r="F34" s="506">
        <f t="shared" si="1"/>
        <v>0.64443934672765768</v>
      </c>
      <c r="G34" s="506">
        <f t="shared" si="3"/>
        <v>3.297250600278411E-3</v>
      </c>
      <c r="H34" s="506">
        <f t="shared" si="4"/>
        <v>4.9890767603231571E-3</v>
      </c>
    </row>
    <row r="35" spans="2:8" x14ac:dyDescent="0.25">
      <c r="B35" s="509" t="s">
        <v>541</v>
      </c>
      <c r="C35" s="505">
        <v>68516076</v>
      </c>
      <c r="D35" s="505">
        <v>5000000</v>
      </c>
      <c r="E35" s="505">
        <f t="shared" si="5"/>
        <v>-63516076</v>
      </c>
      <c r="F35" s="506">
        <f t="shared" si="1"/>
        <v>-0.92702442562530873</v>
      </c>
      <c r="G35" s="506">
        <f t="shared" si="3"/>
        <v>8.5987982535367386E-6</v>
      </c>
      <c r="H35" s="506">
        <f t="shared" si="4"/>
        <v>5.7738520563483233E-7</v>
      </c>
    </row>
    <row r="36" spans="2:8" x14ac:dyDescent="0.25">
      <c r="B36" s="504" t="s">
        <v>542</v>
      </c>
      <c r="C36" s="505">
        <v>1447124275</v>
      </c>
      <c r="D36" s="505">
        <v>2446284275</v>
      </c>
      <c r="E36" s="505">
        <f t="shared" si="5"/>
        <v>999160000</v>
      </c>
      <c r="F36" s="506">
        <f t="shared" si="1"/>
        <v>0.69044519345099098</v>
      </c>
      <c r="G36" s="506">
        <f t="shared" si="3"/>
        <v>1.8161474525366309E-4</v>
      </c>
      <c r="H36" s="506">
        <f t="shared" si="4"/>
        <v>2.8248966983242631E-4</v>
      </c>
    </row>
    <row r="37" spans="2:8" x14ac:dyDescent="0.25">
      <c r="B37" s="510" t="s">
        <v>543</v>
      </c>
      <c r="C37" s="511">
        <v>1792608795414.6194</v>
      </c>
      <c r="D37" s="511">
        <v>1985223476369.2302</v>
      </c>
      <c r="E37" s="511">
        <f t="shared" si="5"/>
        <v>192614680954.61084</v>
      </c>
      <c r="F37" s="512">
        <f t="shared" si="1"/>
        <v>0.10744936733954842</v>
      </c>
      <c r="G37" s="512">
        <f t="shared" si="3"/>
        <v>0.22497320744529833</v>
      </c>
      <c r="H37" s="512">
        <f t="shared" si="4"/>
        <v>0.22924773302690893</v>
      </c>
    </row>
    <row r="38" spans="2:8" x14ac:dyDescent="0.25">
      <c r="B38" s="638" t="s">
        <v>544</v>
      </c>
      <c r="C38" s="638"/>
      <c r="D38" s="638"/>
      <c r="E38" s="638"/>
      <c r="F38" s="638"/>
    </row>
    <row r="39" spans="2:8" x14ac:dyDescent="0.25">
      <c r="B39" s="736" t="s">
        <v>545</v>
      </c>
      <c r="C39" s="736"/>
      <c r="D39" s="736"/>
      <c r="E39" s="736"/>
      <c r="F39" s="736"/>
    </row>
  </sheetData>
  <mergeCells count="14">
    <mergeCell ref="B39:F39"/>
    <mergeCell ref="B6:H6"/>
    <mergeCell ref="B7:H7"/>
    <mergeCell ref="B8:H8"/>
    <mergeCell ref="B1:H1"/>
    <mergeCell ref="B2:H2"/>
    <mergeCell ref="B3:H3"/>
    <mergeCell ref="B4:H4"/>
    <mergeCell ref="B10:B12"/>
    <mergeCell ref="C10:C11"/>
    <mergeCell ref="D10:D11"/>
    <mergeCell ref="E10:F10"/>
    <mergeCell ref="G10:H10"/>
    <mergeCell ref="B38:F38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44574-C884-482C-A453-0A98CAD5DE82}">
  <dimension ref="B1:AA32"/>
  <sheetViews>
    <sheetView showGridLines="0" workbookViewId="0">
      <selection activeCell="E23" sqref="E23"/>
    </sheetView>
  </sheetViews>
  <sheetFormatPr baseColWidth="10" defaultColWidth="9.140625" defaultRowHeight="15" x14ac:dyDescent="0.25"/>
  <cols>
    <col min="2" max="2" width="41.5703125" customWidth="1"/>
    <col min="3" max="3" width="18.28515625" customWidth="1"/>
    <col min="4" max="4" width="25.5703125" customWidth="1"/>
    <col min="5" max="5" width="20.140625" customWidth="1"/>
    <col min="6" max="6" width="13.7109375" bestFit="1" customWidth="1"/>
    <col min="7" max="7" width="16.42578125" customWidth="1"/>
    <col min="8" max="10" width="16.42578125" hidden="1" customWidth="1"/>
    <col min="11" max="11" width="16.85546875" customWidth="1"/>
    <col min="12" max="12" width="13" customWidth="1"/>
    <col min="13" max="13" width="10.7109375" bestFit="1" customWidth="1"/>
    <col min="21" max="21" width="59" bestFit="1" customWidth="1"/>
    <col min="22" max="22" width="14.28515625" customWidth="1"/>
    <col min="23" max="23" width="22.28515625" customWidth="1"/>
    <col min="24" max="24" width="17.42578125" customWidth="1"/>
    <col min="25" max="25" width="11.7109375" customWidth="1"/>
    <col min="26" max="26" width="14" customWidth="1"/>
    <col min="27" max="27" width="10.7109375" bestFit="1" customWidth="1"/>
  </cols>
  <sheetData>
    <row r="1" spans="2:27" ht="23.25" x14ac:dyDescent="0.25">
      <c r="B1" s="690" t="s">
        <v>0</v>
      </c>
      <c r="C1" s="690"/>
      <c r="D1" s="690"/>
      <c r="E1" s="690"/>
      <c r="F1" s="690"/>
      <c r="G1" s="690"/>
      <c r="H1" s="690"/>
      <c r="I1" s="690"/>
      <c r="J1" s="690"/>
      <c r="K1" s="690"/>
      <c r="L1" s="498"/>
    </row>
    <row r="2" spans="2:27" ht="15" customHeight="1" x14ac:dyDescent="0.25">
      <c r="B2" s="692" t="s">
        <v>1</v>
      </c>
      <c r="C2" s="692"/>
      <c r="D2" s="692"/>
      <c r="E2" s="692"/>
      <c r="F2" s="692"/>
      <c r="G2" s="692"/>
      <c r="H2" s="692"/>
      <c r="I2" s="692"/>
      <c r="J2" s="692"/>
      <c r="K2" s="692"/>
      <c r="L2" s="241"/>
      <c r="U2" s="740"/>
      <c r="V2" s="740"/>
      <c r="W2" s="740"/>
      <c r="X2" s="740"/>
      <c r="Y2" s="740"/>
      <c r="Z2" s="740"/>
      <c r="AA2" s="515"/>
    </row>
    <row r="3" spans="2:27" ht="15.75" x14ac:dyDescent="0.25">
      <c r="B3" s="685" t="s">
        <v>2</v>
      </c>
      <c r="C3" s="685"/>
      <c r="D3" s="685"/>
      <c r="E3" s="685"/>
      <c r="F3" s="685"/>
      <c r="G3" s="685"/>
      <c r="H3" s="685"/>
      <c r="I3" s="685"/>
      <c r="J3" s="685"/>
      <c r="K3" s="685"/>
      <c r="L3" s="211"/>
      <c r="U3" s="741"/>
      <c r="V3" s="741"/>
      <c r="W3" s="741"/>
      <c r="X3" s="741"/>
      <c r="Y3" s="741"/>
      <c r="Z3" s="741"/>
      <c r="AA3" s="516"/>
    </row>
    <row r="5" spans="2:27" x14ac:dyDescent="0.25">
      <c r="B5" s="659"/>
      <c r="C5" s="659"/>
      <c r="D5" s="659"/>
      <c r="E5" s="659"/>
      <c r="F5" s="659"/>
      <c r="G5" s="659"/>
      <c r="H5" s="659"/>
      <c r="I5" s="659"/>
      <c r="J5" s="659"/>
      <c r="K5" s="659"/>
    </row>
    <row r="6" spans="2:27" x14ac:dyDescent="0.25">
      <c r="B6" s="659" t="s">
        <v>550</v>
      </c>
      <c r="C6" s="659"/>
      <c r="D6" s="659"/>
      <c r="E6" s="659"/>
      <c r="F6" s="659"/>
      <c r="G6" s="659"/>
      <c r="H6" s="659"/>
      <c r="I6" s="659"/>
      <c r="J6" s="659"/>
      <c r="K6" s="659"/>
    </row>
    <row r="7" spans="2:27" x14ac:dyDescent="0.25">
      <c r="B7" s="659">
        <v>2026</v>
      </c>
      <c r="C7" s="659"/>
      <c r="D7" s="659"/>
      <c r="E7" s="659"/>
      <c r="F7" s="659"/>
      <c r="G7" s="659"/>
      <c r="H7" s="659"/>
      <c r="I7" s="659"/>
      <c r="J7" s="659"/>
      <c r="K7" s="659"/>
    </row>
    <row r="8" spans="2:27" ht="15.75" x14ac:dyDescent="0.25">
      <c r="B8" s="724" t="s">
        <v>293</v>
      </c>
      <c r="C8" s="724"/>
      <c r="D8" s="724"/>
      <c r="E8" s="724"/>
      <c r="F8" s="724"/>
      <c r="G8" s="724"/>
      <c r="H8" s="724"/>
      <c r="I8" s="724"/>
      <c r="J8" s="724"/>
      <c r="K8" s="724"/>
    </row>
    <row r="10" spans="2:27" ht="14.45" customHeight="1" x14ac:dyDescent="0.25">
      <c r="B10" s="737" t="s">
        <v>547</v>
      </c>
      <c r="C10" s="657" t="s">
        <v>248</v>
      </c>
      <c r="D10" s="657" t="s">
        <v>374</v>
      </c>
      <c r="E10" s="657" t="s">
        <v>250</v>
      </c>
      <c r="F10" s="657" t="s">
        <v>251</v>
      </c>
      <c r="G10" s="657" t="s">
        <v>383</v>
      </c>
      <c r="H10" s="658" t="s">
        <v>548</v>
      </c>
      <c r="I10" s="658" t="s">
        <v>549</v>
      </c>
      <c r="J10" s="658" t="s">
        <v>301</v>
      </c>
      <c r="K10" s="657" t="s">
        <v>495</v>
      </c>
    </row>
    <row r="11" spans="2:27" x14ac:dyDescent="0.25">
      <c r="B11" s="737"/>
      <c r="C11" s="657"/>
      <c r="D11" s="657"/>
      <c r="E11" s="657"/>
      <c r="F11" s="657"/>
      <c r="G11" s="657"/>
      <c r="H11" s="738"/>
      <c r="I11" s="738"/>
      <c r="J11" s="738"/>
      <c r="K11" s="657"/>
    </row>
    <row r="12" spans="2:27" x14ac:dyDescent="0.25">
      <c r="B12" s="737"/>
      <c r="C12" s="657"/>
      <c r="D12" s="657"/>
      <c r="E12" s="657"/>
      <c r="F12" s="657"/>
      <c r="G12" s="657"/>
      <c r="H12" s="739"/>
      <c r="I12" s="739"/>
      <c r="J12" s="739"/>
      <c r="K12" s="657"/>
    </row>
    <row r="13" spans="2:27" x14ac:dyDescent="0.25">
      <c r="B13" s="737"/>
      <c r="C13" s="500">
        <v>1</v>
      </c>
      <c r="D13" s="500">
        <v>2</v>
      </c>
      <c r="E13" s="500">
        <v>3</v>
      </c>
      <c r="F13" s="500">
        <v>4</v>
      </c>
      <c r="G13" s="500">
        <v>5</v>
      </c>
      <c r="H13" s="517">
        <v>6</v>
      </c>
      <c r="I13" s="517">
        <v>7</v>
      </c>
      <c r="J13" s="517">
        <v>8</v>
      </c>
      <c r="K13" s="517">
        <v>6</v>
      </c>
    </row>
    <row r="14" spans="2:27" x14ac:dyDescent="0.25">
      <c r="B14" s="443" t="s">
        <v>497</v>
      </c>
      <c r="C14" s="507">
        <v>213378176364.35001</v>
      </c>
      <c r="D14" s="507">
        <v>22489273101</v>
      </c>
      <c r="E14" s="518">
        <v>0</v>
      </c>
      <c r="F14" s="507">
        <v>14945382767.270006</v>
      </c>
      <c r="G14" s="507">
        <v>1991808525</v>
      </c>
      <c r="H14" s="507"/>
      <c r="I14" s="507"/>
      <c r="J14" s="507"/>
      <c r="K14" s="507">
        <f>SUM(C14:J14)</f>
        <v>252804640757.62003</v>
      </c>
      <c r="L14" s="288"/>
    </row>
    <row r="15" spans="2:27" x14ac:dyDescent="0.25">
      <c r="B15" s="443" t="s">
        <v>498</v>
      </c>
      <c r="C15" s="507">
        <v>142943592136</v>
      </c>
      <c r="D15" s="507">
        <v>35292585916</v>
      </c>
      <c r="E15" s="518">
        <v>0</v>
      </c>
      <c r="F15" s="507">
        <v>4347238095.3000002</v>
      </c>
      <c r="G15" s="507">
        <v>343308760878</v>
      </c>
      <c r="H15" s="507"/>
      <c r="I15" s="507"/>
      <c r="J15" s="507"/>
      <c r="K15" s="507">
        <f t="shared" ref="K15:K19" si="0">SUM(C15:J15)</f>
        <v>525892177025.29999</v>
      </c>
      <c r="L15" s="288"/>
    </row>
    <row r="16" spans="2:27" x14ac:dyDescent="0.25">
      <c r="B16" s="443" t="s">
        <v>499</v>
      </c>
      <c r="C16" s="507">
        <v>14785055119</v>
      </c>
      <c r="D16" s="507">
        <v>1677719999</v>
      </c>
      <c r="E16" s="518">
        <v>0</v>
      </c>
      <c r="F16" s="507">
        <v>9848447455.6399975</v>
      </c>
      <c r="G16" s="507">
        <v>19055564804</v>
      </c>
      <c r="H16" s="507"/>
      <c r="I16" s="507"/>
      <c r="J16" s="507"/>
      <c r="K16" s="507">
        <f t="shared" si="0"/>
        <v>45366787377.639999</v>
      </c>
      <c r="L16" s="288"/>
    </row>
    <row r="17" spans="2:12" x14ac:dyDescent="0.25">
      <c r="B17" s="443" t="s">
        <v>500</v>
      </c>
      <c r="C17" s="507">
        <v>552208186737</v>
      </c>
      <c r="D17" s="507">
        <v>143938875701</v>
      </c>
      <c r="E17" s="507">
        <v>81214215076</v>
      </c>
      <c r="F17" s="507">
        <v>5683319556.5600014</v>
      </c>
      <c r="G17" s="507">
        <v>15513769014</v>
      </c>
      <c r="H17" s="507"/>
      <c r="I17" s="507"/>
      <c r="J17" s="507"/>
      <c r="K17" s="507">
        <f t="shared" si="0"/>
        <v>798558366084.56006</v>
      </c>
      <c r="L17" s="288"/>
    </row>
    <row r="18" spans="2:12" x14ac:dyDescent="0.25">
      <c r="B18" s="443" t="s">
        <v>501</v>
      </c>
      <c r="C18" s="507">
        <v>362550018434</v>
      </c>
      <c r="D18" s="507">
        <v>6320</v>
      </c>
      <c r="E18" s="518">
        <v>0</v>
      </c>
      <c r="F18" s="507">
        <v>51480370.109999992</v>
      </c>
      <c r="G18" s="518">
        <v>0</v>
      </c>
      <c r="H18" s="507"/>
      <c r="I18" s="507"/>
      <c r="J18" s="507"/>
      <c r="K18" s="507">
        <f t="shared" si="0"/>
        <v>362601505124.10999</v>
      </c>
      <c r="L18" s="288"/>
    </row>
    <row r="19" spans="2:12" x14ac:dyDescent="0.25">
      <c r="B19" s="519" t="s">
        <v>330</v>
      </c>
      <c r="C19" s="520">
        <f>SUM(C14:C18)</f>
        <v>1285865028790.3501</v>
      </c>
      <c r="D19" s="520">
        <f t="shared" ref="D19:J19" si="1">SUM(D14:D18)</f>
        <v>203398461037</v>
      </c>
      <c r="E19" s="520">
        <f t="shared" si="1"/>
        <v>81214215076</v>
      </c>
      <c r="F19" s="520">
        <f t="shared" si="1"/>
        <v>34875868244.880005</v>
      </c>
      <c r="G19" s="520">
        <f t="shared" si="1"/>
        <v>379869903221</v>
      </c>
      <c r="H19" s="520">
        <f t="shared" si="1"/>
        <v>0</v>
      </c>
      <c r="I19" s="520">
        <f t="shared" si="1"/>
        <v>0</v>
      </c>
      <c r="J19" s="520">
        <f t="shared" si="1"/>
        <v>0</v>
      </c>
      <c r="K19" s="520">
        <f t="shared" si="0"/>
        <v>1985223476369.23</v>
      </c>
    </row>
    <row r="20" spans="2:12" x14ac:dyDescent="0.25">
      <c r="B20" s="504" t="s">
        <v>494</v>
      </c>
      <c r="K20" s="235"/>
    </row>
    <row r="27" spans="2:12" x14ac:dyDescent="0.25">
      <c r="E27" s="531"/>
    </row>
    <row r="32" spans="2:12" x14ac:dyDescent="0.25">
      <c r="E32" s="235"/>
    </row>
  </sheetData>
  <mergeCells count="18">
    <mergeCell ref="B6:K6"/>
    <mergeCell ref="B1:K1"/>
    <mergeCell ref="B2:K2"/>
    <mergeCell ref="U2:Z3"/>
    <mergeCell ref="B3:K3"/>
    <mergeCell ref="B5:K5"/>
    <mergeCell ref="J10:J12"/>
    <mergeCell ref="K10:K12"/>
    <mergeCell ref="B7:K7"/>
    <mergeCell ref="B8:K8"/>
    <mergeCell ref="B10:B13"/>
    <mergeCell ref="C10:C12"/>
    <mergeCell ref="D10:D12"/>
    <mergeCell ref="E10:E12"/>
    <mergeCell ref="F10:F12"/>
    <mergeCell ref="G10:G12"/>
    <mergeCell ref="H10:H12"/>
    <mergeCell ref="I10:I12"/>
  </mergeCells>
  <pageMargins left="0.7" right="0.7" top="0.75" bottom="0.75" header="0.3" footer="0.3"/>
  <ignoredErrors>
    <ignoredError sqref="D19:G19" formulaRange="1"/>
  </ignoredError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972DE-7F3F-4A83-B652-23867E3CA2EA}">
  <dimension ref="D2:O27"/>
  <sheetViews>
    <sheetView showGridLines="0" workbookViewId="0">
      <selection activeCell="D10" sqref="D10:J18"/>
    </sheetView>
  </sheetViews>
  <sheetFormatPr baseColWidth="10" defaultColWidth="9.140625" defaultRowHeight="15" x14ac:dyDescent="0.25"/>
  <cols>
    <col min="1" max="3" width="9.140625" style="135"/>
    <col min="4" max="4" width="45.5703125" style="135" customWidth="1"/>
    <col min="5" max="5" width="24.85546875" style="135" bestFit="1" customWidth="1"/>
    <col min="6" max="6" width="15.85546875" style="135" bestFit="1" customWidth="1"/>
    <col min="7" max="7" width="12.7109375" style="135" bestFit="1" customWidth="1"/>
    <col min="8" max="8" width="9.28515625" style="135" bestFit="1" customWidth="1"/>
    <col min="9" max="9" width="8.5703125" style="135" customWidth="1"/>
    <col min="10" max="10" width="8.42578125" style="135" bestFit="1" customWidth="1"/>
    <col min="11" max="12" width="9.140625" style="135"/>
    <col min="13" max="13" width="41.85546875" style="180" customWidth="1"/>
    <col min="14" max="14" width="25.28515625" style="180" customWidth="1"/>
    <col min="15" max="16384" width="9.140625" style="135"/>
  </cols>
  <sheetData>
    <row r="2" spans="4:15" ht="27.75" x14ac:dyDescent="0.25">
      <c r="D2" s="743" t="s">
        <v>0</v>
      </c>
      <c r="E2" s="744"/>
      <c r="F2" s="744"/>
      <c r="G2" s="744"/>
      <c r="H2" s="744"/>
      <c r="I2" s="744"/>
      <c r="J2" s="744"/>
    </row>
    <row r="3" spans="4:15" ht="20.25" x14ac:dyDescent="0.25">
      <c r="D3" s="745" t="s">
        <v>1</v>
      </c>
      <c r="E3" s="746"/>
      <c r="F3" s="746"/>
      <c r="G3" s="746"/>
      <c r="H3" s="746"/>
      <c r="I3" s="746"/>
      <c r="J3" s="746"/>
    </row>
    <row r="4" spans="4:15" ht="15.75" x14ac:dyDescent="0.25">
      <c r="D4" s="631" t="s">
        <v>2</v>
      </c>
      <c r="E4" s="616"/>
      <c r="F4" s="616"/>
      <c r="G4" s="616"/>
      <c r="H4" s="616"/>
      <c r="I4" s="616"/>
      <c r="J4" s="616"/>
    </row>
    <row r="5" spans="4:15" x14ac:dyDescent="0.25">
      <c r="L5" s="180"/>
      <c r="O5" s="180"/>
    </row>
    <row r="6" spans="4:15" x14ac:dyDescent="0.25">
      <c r="D6" s="747" t="s">
        <v>554</v>
      </c>
      <c r="E6" s="747"/>
      <c r="F6" s="747"/>
      <c r="G6" s="747"/>
      <c r="H6" s="747"/>
      <c r="I6" s="747"/>
      <c r="J6" s="747"/>
      <c r="L6" s="180"/>
      <c r="M6" s="180">
        <v>2024</v>
      </c>
      <c r="N6" s="529">
        <v>7968099027305.2305</v>
      </c>
      <c r="O6" s="180"/>
    </row>
    <row r="7" spans="4:15" ht="15" customHeight="1" x14ac:dyDescent="0.25">
      <c r="D7" s="747"/>
      <c r="E7" s="747"/>
      <c r="F7" s="747"/>
      <c r="G7" s="747"/>
      <c r="H7" s="747"/>
      <c r="I7" s="747"/>
      <c r="J7" s="747"/>
      <c r="L7" s="180"/>
      <c r="M7" s="180">
        <v>2025</v>
      </c>
      <c r="N7" s="529">
        <v>8659730022875.3242</v>
      </c>
      <c r="O7" s="180"/>
    </row>
    <row r="8" spans="4:15" ht="15" customHeight="1" x14ac:dyDescent="0.25">
      <c r="D8" s="747"/>
      <c r="E8" s="747"/>
      <c r="F8" s="747"/>
      <c r="G8" s="747"/>
      <c r="H8" s="747"/>
      <c r="I8" s="747"/>
      <c r="J8" s="747"/>
      <c r="L8" s="180"/>
      <c r="O8" s="180"/>
    </row>
    <row r="9" spans="4:15" ht="15" customHeight="1" x14ac:dyDescent="0.25">
      <c r="D9" s="748"/>
      <c r="E9" s="748"/>
      <c r="F9" s="748"/>
      <c r="G9" s="748"/>
      <c r="H9" s="748"/>
      <c r="I9" s="748"/>
      <c r="J9" s="748"/>
      <c r="L9" s="180"/>
      <c r="O9" s="180"/>
    </row>
    <row r="10" spans="4:15" ht="17.25" x14ac:dyDescent="0.25">
      <c r="D10" s="737" t="s">
        <v>551</v>
      </c>
      <c r="E10" s="737">
        <v>2025</v>
      </c>
      <c r="F10" s="737">
        <v>2026</v>
      </c>
      <c r="G10" s="737" t="s">
        <v>201</v>
      </c>
      <c r="H10" s="737"/>
      <c r="I10" s="737" t="s">
        <v>552</v>
      </c>
      <c r="J10" s="737"/>
      <c r="L10" s="180"/>
      <c r="O10" s="180"/>
    </row>
    <row r="11" spans="4:15" x14ac:dyDescent="0.25">
      <c r="D11" s="737"/>
      <c r="E11" s="737"/>
      <c r="F11" s="737"/>
      <c r="G11" s="500" t="s">
        <v>516</v>
      </c>
      <c r="H11" s="500" t="s">
        <v>517</v>
      </c>
      <c r="I11" s="500">
        <v>2025</v>
      </c>
      <c r="J11" s="500">
        <v>2026</v>
      </c>
    </row>
    <row r="12" spans="4:15" x14ac:dyDescent="0.25">
      <c r="D12" s="737"/>
      <c r="E12" s="500">
        <v>1</v>
      </c>
      <c r="F12" s="500">
        <v>2</v>
      </c>
      <c r="G12" s="500">
        <v>3</v>
      </c>
      <c r="H12" s="500">
        <v>4</v>
      </c>
      <c r="I12" s="500">
        <v>5</v>
      </c>
      <c r="J12" s="500">
        <v>6</v>
      </c>
      <c r="M12" s="417"/>
    </row>
    <row r="13" spans="4:15" ht="15.75" x14ac:dyDescent="0.25">
      <c r="D13" s="521" t="s">
        <v>497</v>
      </c>
      <c r="E13" s="522">
        <v>231876818374.4198</v>
      </c>
      <c r="F13" s="522">
        <v>252804640757.62</v>
      </c>
      <c r="G13" s="522">
        <f>F13-E13</f>
        <v>20927822383.200195</v>
      </c>
      <c r="H13" s="523">
        <f>G13/E13</f>
        <v>9.0254051827670378E-2</v>
      </c>
      <c r="I13" s="523">
        <f>E13/$N$6</f>
        <v>2.9100644655622374E-2</v>
      </c>
      <c r="J13" s="523">
        <f>F13/$N$7</f>
        <v>2.9193131897855665E-2</v>
      </c>
      <c r="K13" s="508"/>
      <c r="M13" s="524"/>
    </row>
    <row r="14" spans="4:15" ht="15.75" x14ac:dyDescent="0.25">
      <c r="D14" s="521" t="s">
        <v>498</v>
      </c>
      <c r="E14" s="522">
        <v>466055742193.86963</v>
      </c>
      <c r="F14" s="522">
        <v>525892177025.29944</v>
      </c>
      <c r="G14" s="522">
        <f t="shared" ref="G14:G17" si="0">F14-E14</f>
        <v>59836434831.42981</v>
      </c>
      <c r="H14" s="523">
        <f t="shared" ref="H14:H18" si="1">G14/E14</f>
        <v>0.128389008897865</v>
      </c>
      <c r="I14" s="523">
        <f t="shared" ref="I14:I18" si="2">E14/$N$6</f>
        <v>5.8490204576622497E-2</v>
      </c>
      <c r="J14" s="523">
        <f>F14/$N$7</f>
        <v>6.072847255470043E-2</v>
      </c>
      <c r="K14" s="508"/>
    </row>
    <row r="15" spans="4:15" ht="15.75" x14ac:dyDescent="0.25">
      <c r="D15" s="521" t="s">
        <v>499</v>
      </c>
      <c r="E15" s="522">
        <v>39697417756.209991</v>
      </c>
      <c r="F15" s="522">
        <v>45366787377.640015</v>
      </c>
      <c r="G15" s="522">
        <f t="shared" si="0"/>
        <v>5669369621.4300232</v>
      </c>
      <c r="H15" s="523">
        <f t="shared" si="1"/>
        <v>0.14281456935679768</v>
      </c>
      <c r="I15" s="523">
        <f t="shared" si="2"/>
        <v>4.982043724629192E-3</v>
      </c>
      <c r="J15" s="523">
        <f t="shared" ref="J15:J18" si="3">F15/$N$7</f>
        <v>5.2388223718060787E-3</v>
      </c>
      <c r="K15" s="508"/>
    </row>
    <row r="16" spans="4:15" ht="15.75" x14ac:dyDescent="0.25">
      <c r="D16" s="521" t="s">
        <v>500</v>
      </c>
      <c r="E16" s="522">
        <v>721424401135.55127</v>
      </c>
      <c r="F16" s="522">
        <v>798558366084.55957</v>
      </c>
      <c r="G16" s="522">
        <f t="shared" si="0"/>
        <v>77133964949.008301</v>
      </c>
      <c r="H16" s="523">
        <f t="shared" si="1"/>
        <v>0.10691898531238521</v>
      </c>
      <c r="I16" s="523">
        <f t="shared" si="2"/>
        <v>9.0539085754752877E-2</v>
      </c>
      <c r="J16" s="523">
        <f t="shared" si="3"/>
        <v>9.2215157282629828E-2</v>
      </c>
      <c r="K16" s="508"/>
    </row>
    <row r="17" spans="4:11" ht="15.75" x14ac:dyDescent="0.25">
      <c r="D17" s="521" t="s">
        <v>501</v>
      </c>
      <c r="E17" s="522">
        <v>333554415954.57001</v>
      </c>
      <c r="F17" s="522">
        <v>362601505124.10999</v>
      </c>
      <c r="G17" s="522">
        <f t="shared" si="0"/>
        <v>29047089169.539978</v>
      </c>
      <c r="H17" s="523">
        <f t="shared" si="1"/>
        <v>8.7083509556941927E-2</v>
      </c>
      <c r="I17" s="523">
        <f t="shared" si="2"/>
        <v>4.1861228733671547E-2</v>
      </c>
      <c r="J17" s="523">
        <f t="shared" si="3"/>
        <v>4.1872148919916787E-2</v>
      </c>
      <c r="K17" s="508"/>
    </row>
    <row r="18" spans="4:11" ht="15.75" x14ac:dyDescent="0.25">
      <c r="D18" s="526" t="s">
        <v>330</v>
      </c>
      <c r="E18" s="527">
        <f>+E13+E14+E15+E16+E17</f>
        <v>1792608795414.6208</v>
      </c>
      <c r="F18" s="527">
        <f>+F13+F14+F15+F16+F17</f>
        <v>1985223476369.229</v>
      </c>
      <c r="G18" s="527">
        <f>F18-E18</f>
        <v>192614680954.60815</v>
      </c>
      <c r="H18" s="528">
        <f t="shared" si="1"/>
        <v>0.10744936733954684</v>
      </c>
      <c r="I18" s="528">
        <f t="shared" si="2"/>
        <v>0.2249732074452985</v>
      </c>
      <c r="J18" s="528">
        <f t="shared" si="3"/>
        <v>0.22924773302690879</v>
      </c>
    </row>
    <row r="19" spans="4:11" ht="45" customHeight="1" x14ac:dyDescent="0.25">
      <c r="D19" s="742" t="s">
        <v>553</v>
      </c>
      <c r="E19" s="742"/>
      <c r="F19" s="742"/>
      <c r="G19" s="742"/>
      <c r="H19" s="742"/>
      <c r="I19" s="742"/>
      <c r="J19" s="742"/>
    </row>
    <row r="20" spans="4:11" x14ac:dyDescent="0.25">
      <c r="D20" s="525"/>
    </row>
    <row r="23" spans="4:11" x14ac:dyDescent="0.25">
      <c r="E23"/>
      <c r="F23" s="508"/>
    </row>
    <row r="24" spans="4:11" x14ac:dyDescent="0.25">
      <c r="E24"/>
    </row>
    <row r="25" spans="4:11" x14ac:dyDescent="0.25">
      <c r="E25"/>
    </row>
    <row r="26" spans="4:11" x14ac:dyDescent="0.25">
      <c r="E26"/>
    </row>
    <row r="27" spans="4:11" x14ac:dyDescent="0.25">
      <c r="E27"/>
    </row>
  </sheetData>
  <mergeCells count="10">
    <mergeCell ref="D19:J19"/>
    <mergeCell ref="D2:J2"/>
    <mergeCell ref="D3:J3"/>
    <mergeCell ref="D4:J4"/>
    <mergeCell ref="D6:J9"/>
    <mergeCell ref="D10:D12"/>
    <mergeCell ref="E10:E11"/>
    <mergeCell ref="F10:F11"/>
    <mergeCell ref="G10:H10"/>
    <mergeCell ref="I10:J10"/>
  </mergeCells>
  <pageMargins left="0.7" right="0.7" top="0.75" bottom="0.75" header="0.3" footer="0.3"/>
  <pageSetup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4DB9A-CF4B-48C0-B7C1-FFE5C8B3369F}">
  <dimension ref="F2:S45"/>
  <sheetViews>
    <sheetView showGridLines="0" topLeftCell="D1" zoomScale="80" zoomScaleNormal="80" workbookViewId="0">
      <selection activeCell="F9" sqref="F9:F12"/>
    </sheetView>
  </sheetViews>
  <sheetFormatPr baseColWidth="10" defaultColWidth="9.140625" defaultRowHeight="15" x14ac:dyDescent="0.25"/>
  <cols>
    <col min="1" max="5" width="9.140625" style="135"/>
    <col min="6" max="6" width="56" style="135" customWidth="1"/>
    <col min="7" max="7" width="18.28515625" style="135" customWidth="1"/>
    <col min="8" max="8" width="25" style="135" customWidth="1"/>
    <col min="9" max="9" width="19.140625" style="135" customWidth="1"/>
    <col min="10" max="10" width="12.85546875" style="135" customWidth="1"/>
    <col min="11" max="11" width="14.85546875" style="135" customWidth="1"/>
    <col min="12" max="12" width="14.85546875" style="135" hidden="1" customWidth="1"/>
    <col min="13" max="13" width="19.28515625" style="135" hidden="1" customWidth="1"/>
    <col min="14" max="14" width="14.85546875" style="135" hidden="1" customWidth="1"/>
    <col min="15" max="15" width="16.28515625" style="135" customWidth="1"/>
    <col min="16" max="16" width="11.7109375" style="135" customWidth="1"/>
    <col min="17" max="18" width="9.140625" style="135"/>
    <col min="19" max="19" width="23.5703125" style="135" bestFit="1" customWidth="1"/>
    <col min="20" max="16384" width="9.140625" style="135"/>
  </cols>
  <sheetData>
    <row r="2" spans="6:19" ht="27.75" customHeight="1" x14ac:dyDescent="0.25">
      <c r="F2" s="750" t="s">
        <v>0</v>
      </c>
      <c r="G2" s="751"/>
      <c r="H2" s="751"/>
      <c r="I2" s="751"/>
      <c r="J2" s="751"/>
      <c r="K2" s="751"/>
      <c r="L2" s="751"/>
      <c r="M2" s="751"/>
      <c r="N2" s="751"/>
      <c r="O2" s="751"/>
      <c r="P2" s="751"/>
    </row>
    <row r="3" spans="6:19" ht="20.25" x14ac:dyDescent="0.25">
      <c r="F3" s="730" t="s">
        <v>1</v>
      </c>
      <c r="G3" s="731"/>
      <c r="H3" s="731"/>
      <c r="I3" s="731"/>
      <c r="J3" s="731"/>
      <c r="K3" s="731"/>
      <c r="L3" s="731"/>
      <c r="M3" s="731"/>
      <c r="N3" s="731"/>
      <c r="O3" s="731"/>
      <c r="P3" s="731"/>
    </row>
    <row r="4" spans="6:19" ht="15.75" customHeight="1" x14ac:dyDescent="0.25">
      <c r="F4" s="631" t="s">
        <v>2</v>
      </c>
      <c r="G4" s="616"/>
      <c r="H4" s="616"/>
      <c r="I4" s="616"/>
      <c r="J4" s="616"/>
      <c r="K4" s="616"/>
      <c r="L4" s="616"/>
      <c r="M4" s="616"/>
      <c r="N4" s="616"/>
      <c r="O4" s="616"/>
      <c r="P4" s="616"/>
    </row>
    <row r="6" spans="6:19" x14ac:dyDescent="0.25">
      <c r="F6" s="752" t="s">
        <v>589</v>
      </c>
      <c r="G6" s="659"/>
      <c r="H6" s="659"/>
      <c r="I6" s="659"/>
      <c r="J6" s="659"/>
      <c r="K6" s="659"/>
      <c r="L6" s="659"/>
      <c r="M6" s="659"/>
      <c r="N6" s="659"/>
      <c r="O6" s="659"/>
    </row>
    <row r="7" spans="6:19" x14ac:dyDescent="0.25">
      <c r="F7" s="659"/>
      <c r="G7" s="659"/>
      <c r="H7" s="659"/>
      <c r="I7" s="659"/>
      <c r="J7" s="659"/>
      <c r="K7" s="659"/>
      <c r="L7" s="659"/>
      <c r="M7" s="659"/>
      <c r="N7" s="659"/>
      <c r="O7" s="659"/>
      <c r="R7" s="180"/>
      <c r="S7" s="180"/>
    </row>
    <row r="8" spans="6:19" x14ac:dyDescent="0.25">
      <c r="F8" s="753"/>
      <c r="G8" s="753"/>
      <c r="H8" s="753"/>
      <c r="I8" s="753"/>
      <c r="J8" s="753"/>
      <c r="K8" s="753"/>
      <c r="L8" s="753"/>
      <c r="M8" s="753"/>
      <c r="N8" s="753"/>
      <c r="O8" s="753"/>
      <c r="R8" s="180" t="s">
        <v>559</v>
      </c>
      <c r="S8" s="532">
        <v>8659730022875.3242</v>
      </c>
    </row>
    <row r="9" spans="6:19" ht="75" customHeight="1" x14ac:dyDescent="0.25">
      <c r="F9" s="754" t="s">
        <v>314</v>
      </c>
      <c r="G9" s="756" t="s">
        <v>248</v>
      </c>
      <c r="H9" s="756" t="s">
        <v>560</v>
      </c>
      <c r="I9" s="756" t="s">
        <v>561</v>
      </c>
      <c r="J9" s="756" t="s">
        <v>251</v>
      </c>
      <c r="K9" s="756" t="s">
        <v>562</v>
      </c>
      <c r="L9" s="757" t="s">
        <v>548</v>
      </c>
      <c r="M9" s="757" t="s">
        <v>549</v>
      </c>
      <c r="N9" s="757" t="s">
        <v>301</v>
      </c>
      <c r="O9" s="756" t="s">
        <v>303</v>
      </c>
      <c r="P9" s="756" t="s">
        <v>563</v>
      </c>
      <c r="R9" s="180"/>
      <c r="S9" s="180"/>
    </row>
    <row r="10" spans="6:19" ht="15.6" hidden="1" customHeight="1" x14ac:dyDescent="0.25">
      <c r="F10" s="754"/>
      <c r="G10" s="756"/>
      <c r="H10" s="756"/>
      <c r="I10" s="756"/>
      <c r="J10" s="756"/>
      <c r="K10" s="756"/>
      <c r="L10" s="758"/>
      <c r="M10" s="758"/>
      <c r="N10" s="758"/>
      <c r="O10" s="756"/>
      <c r="P10" s="756"/>
      <c r="R10" s="180"/>
      <c r="S10" s="180"/>
    </row>
    <row r="11" spans="6:19" ht="31.15" hidden="1" customHeight="1" x14ac:dyDescent="0.25">
      <c r="F11" s="754"/>
      <c r="G11" s="756"/>
      <c r="H11" s="756"/>
      <c r="I11" s="756"/>
      <c r="J11" s="756"/>
      <c r="K11" s="756"/>
      <c r="L11" s="759"/>
      <c r="M11" s="759"/>
      <c r="N11" s="759"/>
      <c r="O11" s="756"/>
      <c r="P11" s="756"/>
      <c r="R11" s="180"/>
      <c r="S11" s="180"/>
    </row>
    <row r="12" spans="6:19" ht="15" customHeight="1" x14ac:dyDescent="0.25">
      <c r="F12" s="755"/>
      <c r="G12" s="540">
        <v>1</v>
      </c>
      <c r="H12" s="540">
        <v>2</v>
      </c>
      <c r="I12" s="540">
        <v>3</v>
      </c>
      <c r="J12" s="540">
        <v>4</v>
      </c>
      <c r="K12" s="540">
        <v>5</v>
      </c>
      <c r="L12" s="540">
        <v>6</v>
      </c>
      <c r="M12" s="540">
        <v>7</v>
      </c>
      <c r="N12" s="540">
        <v>8</v>
      </c>
      <c r="O12" s="540">
        <v>9</v>
      </c>
      <c r="P12" s="540" t="s">
        <v>564</v>
      </c>
    </row>
    <row r="13" spans="6:19" s="134" customFormat="1" x14ac:dyDescent="0.25">
      <c r="F13" s="533" t="s">
        <v>497</v>
      </c>
      <c r="G13" s="534">
        <v>213378176364.35001</v>
      </c>
      <c r="H13" s="534">
        <v>22489273101</v>
      </c>
      <c r="I13" s="534"/>
      <c r="J13" s="534">
        <v>14945382767.270004</v>
      </c>
      <c r="K13" s="534">
        <v>1991808525</v>
      </c>
      <c r="L13" s="534"/>
      <c r="M13" s="534"/>
      <c r="N13" s="534"/>
      <c r="O13" s="534">
        <f>SUM(G13:N13)</f>
        <v>252804640757.62</v>
      </c>
      <c r="P13" s="535">
        <f>O13/$S$8</f>
        <v>2.9193131897855665E-2</v>
      </c>
      <c r="Q13" s="536"/>
    </row>
    <row r="14" spans="6:19" s="134" customFormat="1" x14ac:dyDescent="0.25">
      <c r="F14" s="537" t="s">
        <v>565</v>
      </c>
      <c r="G14" s="538">
        <v>62372574185.349998</v>
      </c>
      <c r="H14" s="538">
        <v>19761478674</v>
      </c>
      <c r="I14" s="538"/>
      <c r="J14" s="538">
        <v>14070982558.970003</v>
      </c>
      <c r="K14" s="538">
        <v>1242116288</v>
      </c>
      <c r="L14" s="538"/>
      <c r="M14" s="538"/>
      <c r="N14" s="538"/>
      <c r="O14" s="538">
        <f t="shared" ref="O14:O41" si="0">SUM(G14:N14)</f>
        <v>97447151706.320007</v>
      </c>
      <c r="P14" s="539">
        <f t="shared" ref="P14:P41" si="1">O14/$S$8</f>
        <v>1.1252908745296455E-2</v>
      </c>
      <c r="Q14" s="536"/>
    </row>
    <row r="15" spans="6:19" s="134" customFormat="1" x14ac:dyDescent="0.25">
      <c r="F15" s="537" t="s">
        <v>566</v>
      </c>
      <c r="G15" s="538">
        <v>14909919804</v>
      </c>
      <c r="H15" s="538">
        <v>5800000</v>
      </c>
      <c r="I15" s="538"/>
      <c r="J15" s="538"/>
      <c r="K15" s="538">
        <v>9576121</v>
      </c>
      <c r="L15" s="538"/>
      <c r="M15" s="538"/>
      <c r="N15" s="538"/>
      <c r="O15" s="538">
        <f t="shared" si="0"/>
        <v>14925295925</v>
      </c>
      <c r="P15" s="539">
        <f t="shared" si="1"/>
        <v>1.7235290113633698E-3</v>
      </c>
      <c r="Q15" s="536"/>
    </row>
    <row r="16" spans="6:19" s="134" customFormat="1" x14ac:dyDescent="0.25">
      <c r="F16" s="537" t="s">
        <v>567</v>
      </c>
      <c r="G16" s="538">
        <v>55481522708</v>
      </c>
      <c r="H16" s="538">
        <v>720000</v>
      </c>
      <c r="I16" s="538"/>
      <c r="J16" s="538"/>
      <c r="K16" s="538">
        <v>740116116</v>
      </c>
      <c r="L16" s="538"/>
      <c r="M16" s="538"/>
      <c r="N16" s="538"/>
      <c r="O16" s="538">
        <f t="shared" si="0"/>
        <v>56222358824</v>
      </c>
      <c r="P16" s="539">
        <f t="shared" si="1"/>
        <v>6.4923916421741135E-3</v>
      </c>
      <c r="Q16" s="536"/>
    </row>
    <row r="17" spans="6:17" s="134" customFormat="1" x14ac:dyDescent="0.25">
      <c r="F17" s="537" t="s">
        <v>568</v>
      </c>
      <c r="G17" s="538">
        <v>80614159667</v>
      </c>
      <c r="H17" s="538">
        <v>2721274427</v>
      </c>
      <c r="I17" s="538"/>
      <c r="J17" s="538">
        <v>874400208.30000055</v>
      </c>
      <c r="K17" s="538"/>
      <c r="L17" s="538"/>
      <c r="M17" s="538"/>
      <c r="N17" s="538"/>
      <c r="O17" s="538">
        <f t="shared" si="0"/>
        <v>84209834302.300003</v>
      </c>
      <c r="P17" s="539">
        <f>O17/$S$8</f>
        <v>9.7243024990217291E-3</v>
      </c>
      <c r="Q17" s="536"/>
    </row>
    <row r="18" spans="6:17" s="134" customFormat="1" x14ac:dyDescent="0.25">
      <c r="F18" s="533" t="s">
        <v>498</v>
      </c>
      <c r="G18" s="534">
        <v>142943592136</v>
      </c>
      <c r="H18" s="534">
        <v>35292585916</v>
      </c>
      <c r="I18" s="534"/>
      <c r="J18" s="534">
        <v>4347238095.3000011</v>
      </c>
      <c r="K18" s="534">
        <v>343308760878</v>
      </c>
      <c r="L18" s="534"/>
      <c r="M18" s="534"/>
      <c r="N18" s="534"/>
      <c r="O18" s="534">
        <f t="shared" si="0"/>
        <v>525892177025.29999</v>
      </c>
      <c r="P18" s="535">
        <f t="shared" si="1"/>
        <v>6.0728472554700492E-2</v>
      </c>
      <c r="Q18" s="536"/>
    </row>
    <row r="19" spans="6:17" s="134" customFormat="1" x14ac:dyDescent="0.25">
      <c r="F19" s="537" t="s">
        <v>569</v>
      </c>
      <c r="G19" s="538">
        <v>20871380627</v>
      </c>
      <c r="H19" s="538">
        <v>3404257977</v>
      </c>
      <c r="I19" s="538"/>
      <c r="J19" s="538">
        <v>532986214.63000011</v>
      </c>
      <c r="K19" s="538"/>
      <c r="L19" s="538"/>
      <c r="M19" s="538"/>
      <c r="N19" s="538"/>
      <c r="O19" s="538">
        <f t="shared" si="0"/>
        <v>24808624818.630001</v>
      </c>
      <c r="P19" s="539">
        <f t="shared" si="1"/>
        <v>2.8648265884844175E-3</v>
      </c>
      <c r="Q19" s="536"/>
    </row>
    <row r="20" spans="6:17" s="134" customFormat="1" x14ac:dyDescent="0.25">
      <c r="F20" s="537" t="s">
        <v>570</v>
      </c>
      <c r="G20" s="538">
        <v>14696879496</v>
      </c>
      <c r="H20" s="538">
        <v>2938409462</v>
      </c>
      <c r="I20" s="538"/>
      <c r="J20" s="538">
        <v>50400</v>
      </c>
      <c r="K20" s="538">
        <v>2815552922</v>
      </c>
      <c r="L20" s="538"/>
      <c r="M20" s="538"/>
      <c r="N20" s="538"/>
      <c r="O20" s="538">
        <f t="shared" si="0"/>
        <v>20450892280</v>
      </c>
      <c r="P20" s="539">
        <f t="shared" si="1"/>
        <v>2.3616085289007208E-3</v>
      </c>
      <c r="Q20" s="536"/>
    </row>
    <row r="21" spans="6:17" s="134" customFormat="1" x14ac:dyDescent="0.25">
      <c r="F21" s="537" t="s">
        <v>571</v>
      </c>
      <c r="G21" s="538">
        <v>287121797</v>
      </c>
      <c r="H21" s="538">
        <v>5091199654</v>
      </c>
      <c r="I21" s="538"/>
      <c r="J21" s="538">
        <v>11039285</v>
      </c>
      <c r="K21" s="538"/>
      <c r="L21" s="538"/>
      <c r="M21" s="538"/>
      <c r="N21" s="538"/>
      <c r="O21" s="538">
        <f t="shared" si="0"/>
        <v>5389360736</v>
      </c>
      <c r="P21" s="539">
        <f t="shared" si="1"/>
        <v>6.2234743135913026E-4</v>
      </c>
      <c r="Q21" s="536"/>
    </row>
    <row r="22" spans="6:17" s="134" customFormat="1" x14ac:dyDescent="0.25">
      <c r="F22" s="537" t="s">
        <v>572</v>
      </c>
      <c r="G22" s="538">
        <v>10080200466</v>
      </c>
      <c r="H22" s="538">
        <v>3151013956</v>
      </c>
      <c r="I22" s="538"/>
      <c r="J22" s="538">
        <v>8300000</v>
      </c>
      <c r="K22" s="538">
        <v>334906819189</v>
      </c>
      <c r="L22" s="538"/>
      <c r="M22" s="538"/>
      <c r="N22" s="538"/>
      <c r="O22" s="538">
        <f t="shared" si="0"/>
        <v>348146333611</v>
      </c>
      <c r="P22" s="539">
        <f t="shared" si="1"/>
        <v>4.0202908484600029E-2</v>
      </c>
      <c r="Q22" s="536"/>
    </row>
    <row r="23" spans="6:17" s="134" customFormat="1" x14ac:dyDescent="0.25">
      <c r="F23" s="537" t="s">
        <v>573</v>
      </c>
      <c r="G23" s="538">
        <v>903195703</v>
      </c>
      <c r="H23" s="538"/>
      <c r="I23" s="538"/>
      <c r="J23" s="538">
        <v>1556611757.1100001</v>
      </c>
      <c r="K23" s="538"/>
      <c r="L23" s="538"/>
      <c r="M23" s="538"/>
      <c r="N23" s="538"/>
      <c r="O23" s="538">
        <f t="shared" si="0"/>
        <v>2459807460.1100001</v>
      </c>
      <c r="P23" s="539">
        <f t="shared" si="1"/>
        <v>2.840512872355414E-4</v>
      </c>
      <c r="Q23" s="536"/>
    </row>
    <row r="24" spans="6:17" s="134" customFormat="1" x14ac:dyDescent="0.25">
      <c r="F24" s="537" t="s">
        <v>574</v>
      </c>
      <c r="G24" s="538">
        <v>85434613565</v>
      </c>
      <c r="H24" s="538">
        <v>14927833092</v>
      </c>
      <c r="I24" s="538"/>
      <c r="J24" s="538">
        <v>2238250438.5600004</v>
      </c>
      <c r="K24" s="538">
        <v>4811232975</v>
      </c>
      <c r="L24" s="538"/>
      <c r="M24" s="538"/>
      <c r="N24" s="538"/>
      <c r="O24" s="538">
        <f t="shared" si="0"/>
        <v>107411930070.56</v>
      </c>
      <c r="P24" s="539">
        <f t="shared" si="1"/>
        <v>1.2403611866284902E-2</v>
      </c>
      <c r="Q24" s="536"/>
    </row>
    <row r="25" spans="6:17" s="134" customFormat="1" x14ac:dyDescent="0.25">
      <c r="F25" s="537" t="s">
        <v>575</v>
      </c>
      <c r="G25" s="538">
        <v>1380029560</v>
      </c>
      <c r="H25" s="538">
        <v>5588284326</v>
      </c>
      <c r="I25" s="538"/>
      <c r="J25" s="538"/>
      <c r="K25" s="538">
        <v>598396392</v>
      </c>
      <c r="L25" s="538"/>
      <c r="M25" s="538"/>
      <c r="N25" s="538"/>
      <c r="O25" s="538">
        <f t="shared" si="0"/>
        <v>7566710278</v>
      </c>
      <c r="P25" s="539">
        <f t="shared" si="1"/>
        <v>8.7378131396844577E-4</v>
      </c>
      <c r="Q25" s="536"/>
    </row>
    <row r="26" spans="6:17" s="134" customFormat="1" x14ac:dyDescent="0.25">
      <c r="F26" s="537" t="s">
        <v>576</v>
      </c>
      <c r="G26" s="538">
        <v>149703020</v>
      </c>
      <c r="H26" s="538"/>
      <c r="I26" s="538"/>
      <c r="J26" s="538"/>
      <c r="K26" s="538"/>
      <c r="L26" s="538"/>
      <c r="M26" s="538"/>
      <c r="N26" s="538"/>
      <c r="O26" s="538">
        <f t="shared" si="0"/>
        <v>149703020</v>
      </c>
      <c r="P26" s="539">
        <f t="shared" si="1"/>
        <v>1.7287261797371083E-5</v>
      </c>
      <c r="Q26" s="536"/>
    </row>
    <row r="27" spans="6:17" s="134" customFormat="1" x14ac:dyDescent="0.25">
      <c r="F27" s="537" t="s">
        <v>577</v>
      </c>
      <c r="G27" s="538">
        <v>9140467902</v>
      </c>
      <c r="H27" s="538">
        <v>191587449</v>
      </c>
      <c r="I27" s="538"/>
      <c r="J27" s="538"/>
      <c r="K27" s="538">
        <v>176759400</v>
      </c>
      <c r="L27" s="538"/>
      <c r="M27" s="538"/>
      <c r="N27" s="538"/>
      <c r="O27" s="538">
        <f t="shared" si="0"/>
        <v>9508814751</v>
      </c>
      <c r="P27" s="539">
        <f t="shared" si="1"/>
        <v>1.0980497920699322E-3</v>
      </c>
      <c r="Q27" s="536"/>
    </row>
    <row r="28" spans="6:17" s="134" customFormat="1" x14ac:dyDescent="0.25">
      <c r="F28" s="533" t="s">
        <v>499</v>
      </c>
      <c r="G28" s="534">
        <v>14785055119</v>
      </c>
      <c r="H28" s="534">
        <v>1677719999</v>
      </c>
      <c r="I28" s="534"/>
      <c r="J28" s="534">
        <v>9848447455.6399956</v>
      </c>
      <c r="K28" s="534">
        <v>19055564804</v>
      </c>
      <c r="L28" s="534"/>
      <c r="M28" s="534"/>
      <c r="N28" s="534"/>
      <c r="O28" s="534">
        <f t="shared" si="0"/>
        <v>45366787377.639999</v>
      </c>
      <c r="P28" s="535">
        <f t="shared" si="1"/>
        <v>5.238822371806077E-3</v>
      </c>
      <c r="Q28" s="536"/>
    </row>
    <row r="29" spans="6:17" s="134" customFormat="1" x14ac:dyDescent="0.25">
      <c r="F29" s="541" t="s">
        <v>578</v>
      </c>
      <c r="G29" s="538">
        <v>1108499100</v>
      </c>
      <c r="H29" s="538">
        <v>554220000</v>
      </c>
      <c r="I29" s="538"/>
      <c r="J29" s="538">
        <v>638490205.79999983</v>
      </c>
      <c r="K29" s="538">
        <v>19017708594</v>
      </c>
      <c r="L29" s="538"/>
      <c r="M29" s="538"/>
      <c r="N29" s="538"/>
      <c r="O29" s="538">
        <f t="shared" si="0"/>
        <v>21318917899.799999</v>
      </c>
      <c r="P29" s="539">
        <f t="shared" si="1"/>
        <v>2.4618455590976261E-3</v>
      </c>
      <c r="Q29" s="536"/>
    </row>
    <row r="30" spans="6:17" s="134" customFormat="1" ht="30" x14ac:dyDescent="0.25">
      <c r="F30" s="541" t="s">
        <v>579</v>
      </c>
      <c r="G30" s="538">
        <v>7633222748</v>
      </c>
      <c r="H30" s="538">
        <v>638318446</v>
      </c>
      <c r="I30" s="538"/>
      <c r="J30" s="538">
        <v>9209957249.8399963</v>
      </c>
      <c r="K30" s="538">
        <v>9664621</v>
      </c>
      <c r="L30" s="538"/>
      <c r="M30" s="538"/>
      <c r="N30" s="538"/>
      <c r="O30" s="538">
        <f t="shared" si="0"/>
        <v>17491163064.839996</v>
      </c>
      <c r="P30" s="539">
        <f t="shared" si="1"/>
        <v>2.0198277565970047E-3</v>
      </c>
      <c r="Q30" s="536"/>
    </row>
    <row r="31" spans="6:17" s="134" customFormat="1" x14ac:dyDescent="0.25">
      <c r="F31" s="541" t="s">
        <v>580</v>
      </c>
      <c r="G31" s="538">
        <v>6043333271</v>
      </c>
      <c r="H31" s="538">
        <v>485181553</v>
      </c>
      <c r="I31" s="538"/>
      <c r="J31" s="538"/>
      <c r="K31" s="538">
        <v>28191589</v>
      </c>
      <c r="L31" s="538"/>
      <c r="M31" s="538"/>
      <c r="N31" s="538"/>
      <c r="O31" s="538">
        <f t="shared" si="0"/>
        <v>6556706413</v>
      </c>
      <c r="P31" s="539">
        <f t="shared" si="1"/>
        <v>7.5714905611144571E-4</v>
      </c>
      <c r="Q31" s="536"/>
    </row>
    <row r="32" spans="6:17" s="134" customFormat="1" x14ac:dyDescent="0.25">
      <c r="F32" s="533" t="s">
        <v>500</v>
      </c>
      <c r="G32" s="534">
        <v>552208186737</v>
      </c>
      <c r="H32" s="534">
        <v>143938875701</v>
      </c>
      <c r="I32" s="534">
        <v>81214215076</v>
      </c>
      <c r="J32" s="534">
        <v>5683319556.5600042</v>
      </c>
      <c r="K32" s="534">
        <v>15513769014</v>
      </c>
      <c r="L32" s="534"/>
      <c r="M32" s="534"/>
      <c r="N32" s="534"/>
      <c r="O32" s="534">
        <f t="shared" si="0"/>
        <v>798558366084.56006</v>
      </c>
      <c r="P32" s="535">
        <f t="shared" si="1"/>
        <v>9.2215157282629884E-2</v>
      </c>
      <c r="Q32" s="536"/>
    </row>
    <row r="33" spans="6:17" s="134" customFormat="1" x14ac:dyDescent="0.25">
      <c r="F33" s="541" t="s">
        <v>581</v>
      </c>
      <c r="G33" s="538">
        <v>5149688955</v>
      </c>
      <c r="H33" s="538">
        <v>2356645835</v>
      </c>
      <c r="I33" s="538"/>
      <c r="J33" s="538">
        <v>1035550816.7100002</v>
      </c>
      <c r="K33" s="538">
        <v>11201194734</v>
      </c>
      <c r="L33" s="538"/>
      <c r="M33" s="538"/>
      <c r="N33" s="538"/>
      <c r="O33" s="538">
        <f t="shared" si="0"/>
        <v>19743080340.709999</v>
      </c>
      <c r="P33" s="539">
        <f t="shared" si="1"/>
        <v>2.2798725004771715E-3</v>
      </c>
      <c r="Q33" s="536"/>
    </row>
    <row r="34" spans="6:17" s="134" customFormat="1" x14ac:dyDescent="0.25">
      <c r="F34" s="541" t="s">
        <v>582</v>
      </c>
      <c r="G34" s="538">
        <v>45883137315</v>
      </c>
      <c r="H34" s="538">
        <v>102101872131</v>
      </c>
      <c r="I34" s="538">
        <v>9309744</v>
      </c>
      <c r="J34" s="538">
        <v>163681975.81</v>
      </c>
      <c r="K34" s="538"/>
      <c r="L34" s="538"/>
      <c r="M34" s="538"/>
      <c r="N34" s="538"/>
      <c r="O34" s="538">
        <f t="shared" si="0"/>
        <v>148158001165.81</v>
      </c>
      <c r="P34" s="539">
        <f t="shared" si="1"/>
        <v>1.7108847593913387E-2</v>
      </c>
      <c r="Q34" s="536"/>
    </row>
    <row r="35" spans="6:17" s="134" customFormat="1" ht="30" x14ac:dyDescent="0.25">
      <c r="F35" s="541" t="s">
        <v>583</v>
      </c>
      <c r="G35" s="538">
        <v>15740226146</v>
      </c>
      <c r="H35" s="538">
        <v>664155007</v>
      </c>
      <c r="I35" s="538"/>
      <c r="J35" s="538">
        <v>2467491030.9200039</v>
      </c>
      <c r="K35" s="538">
        <v>526372592</v>
      </c>
      <c r="L35" s="538"/>
      <c r="M35" s="538"/>
      <c r="N35" s="538"/>
      <c r="O35" s="538">
        <f t="shared" si="0"/>
        <v>19398244775.920006</v>
      </c>
      <c r="P35" s="539">
        <f t="shared" si="1"/>
        <v>2.2400519097798767E-3</v>
      </c>
      <c r="Q35" s="536"/>
    </row>
    <row r="36" spans="6:17" s="134" customFormat="1" x14ac:dyDescent="0.25">
      <c r="F36" s="541" t="s">
        <v>584</v>
      </c>
      <c r="G36" s="538">
        <v>298928655499</v>
      </c>
      <c r="H36" s="538">
        <v>31793074073</v>
      </c>
      <c r="I36" s="538">
        <v>81204905332</v>
      </c>
      <c r="J36" s="538">
        <v>295809634.90000004</v>
      </c>
      <c r="K36" s="538">
        <v>86187745</v>
      </c>
      <c r="L36" s="538"/>
      <c r="M36" s="538"/>
      <c r="N36" s="538"/>
      <c r="O36" s="538">
        <f t="shared" si="0"/>
        <v>412308632283.90002</v>
      </c>
      <c r="P36" s="539">
        <f t="shared" si="1"/>
        <v>4.7612180887251214E-2</v>
      </c>
      <c r="Q36" s="536"/>
    </row>
    <row r="37" spans="6:17" s="134" customFormat="1" x14ac:dyDescent="0.25">
      <c r="F37" s="541" t="s">
        <v>585</v>
      </c>
      <c r="G37" s="538">
        <v>185279504678</v>
      </c>
      <c r="H37" s="538">
        <v>2684928407</v>
      </c>
      <c r="I37" s="538"/>
      <c r="J37" s="538">
        <v>1623188633.23</v>
      </c>
      <c r="K37" s="538">
        <v>3691614276</v>
      </c>
      <c r="L37" s="538"/>
      <c r="M37" s="538"/>
      <c r="N37" s="538"/>
      <c r="O37" s="538">
        <f t="shared" si="0"/>
        <v>193279235994.23001</v>
      </c>
      <c r="P37" s="539">
        <f t="shared" si="1"/>
        <v>2.2319314283894356E-2</v>
      </c>
      <c r="Q37" s="536"/>
    </row>
    <row r="38" spans="6:17" s="134" customFormat="1" x14ac:dyDescent="0.25">
      <c r="F38" s="541" t="s">
        <v>586</v>
      </c>
      <c r="G38" s="538">
        <v>1226974144</v>
      </c>
      <c r="H38" s="538">
        <v>4338200248</v>
      </c>
      <c r="I38" s="538"/>
      <c r="J38" s="538">
        <v>97597464.990000039</v>
      </c>
      <c r="K38" s="538">
        <v>8399667</v>
      </c>
      <c r="L38" s="538"/>
      <c r="M38" s="538"/>
      <c r="N38" s="538"/>
      <c r="O38" s="538">
        <f t="shared" si="0"/>
        <v>5671171523.9899998</v>
      </c>
      <c r="P38" s="539">
        <f>O38/$S$8</f>
        <v>6.5489010731387424E-4</v>
      </c>
      <c r="Q38" s="536"/>
    </row>
    <row r="39" spans="6:17" s="134" customFormat="1" x14ac:dyDescent="0.25">
      <c r="F39" s="533" t="s">
        <v>501</v>
      </c>
      <c r="G39" s="534">
        <v>362550018434</v>
      </c>
      <c r="H39" s="534">
        <v>6320</v>
      </c>
      <c r="I39" s="534"/>
      <c r="J39" s="534">
        <v>51480370.109999999</v>
      </c>
      <c r="K39" s="534"/>
      <c r="L39" s="534"/>
      <c r="M39" s="534"/>
      <c r="N39" s="534"/>
      <c r="O39" s="534">
        <f t="shared" si="0"/>
        <v>362601505124.10999</v>
      </c>
      <c r="P39" s="535">
        <f t="shared" si="1"/>
        <v>4.1872148919916787E-2</v>
      </c>
      <c r="Q39" s="536"/>
    </row>
    <row r="40" spans="6:17" s="134" customFormat="1" x14ac:dyDescent="0.25">
      <c r="F40" s="537" t="s">
        <v>587</v>
      </c>
      <c r="G40" s="538">
        <v>362550018434</v>
      </c>
      <c r="H40" s="538">
        <v>6320</v>
      </c>
      <c r="I40" s="538"/>
      <c r="J40" s="538">
        <v>51480370.109999999</v>
      </c>
      <c r="K40" s="538"/>
      <c r="L40" s="538"/>
      <c r="M40" s="538"/>
      <c r="N40" s="538"/>
      <c r="O40" s="538">
        <f t="shared" si="0"/>
        <v>362601505124.10999</v>
      </c>
      <c r="P40" s="539">
        <f t="shared" si="1"/>
        <v>4.1872148919916787E-2</v>
      </c>
      <c r="Q40" s="536"/>
    </row>
    <row r="41" spans="6:17" s="134" customFormat="1" x14ac:dyDescent="0.25">
      <c r="F41" s="533" t="s">
        <v>330</v>
      </c>
      <c r="G41" s="534">
        <f>+G39+G32+G28+G18+G13</f>
        <v>1285865028790.3501</v>
      </c>
      <c r="H41" s="534">
        <f t="shared" ref="H41:K41" si="2">+H39+H32+H28+H18+H13</f>
        <v>203398461037</v>
      </c>
      <c r="I41" s="534">
        <f t="shared" si="2"/>
        <v>81214215076</v>
      </c>
      <c r="J41" s="534">
        <f t="shared" si="2"/>
        <v>34875868244.880005</v>
      </c>
      <c r="K41" s="534">
        <f t="shared" si="2"/>
        <v>379869903221</v>
      </c>
      <c r="L41" s="534"/>
      <c r="M41" s="534"/>
      <c r="N41" s="534"/>
      <c r="O41" s="534">
        <f t="shared" si="0"/>
        <v>1985223476369.23</v>
      </c>
      <c r="P41" s="535">
        <f t="shared" si="1"/>
        <v>0.2292477330269089</v>
      </c>
    </row>
    <row r="42" spans="6:17" ht="55.5" customHeight="1" x14ac:dyDescent="0.25">
      <c r="F42" s="749" t="s">
        <v>588</v>
      </c>
      <c r="G42" s="749"/>
      <c r="H42" s="749"/>
      <c r="I42" s="749"/>
      <c r="J42" s="749"/>
      <c r="K42" s="749"/>
      <c r="L42" s="749"/>
      <c r="M42" s="749"/>
      <c r="N42" s="749"/>
      <c r="O42" s="749"/>
      <c r="P42" s="749"/>
    </row>
    <row r="45" spans="6:17" x14ac:dyDescent="0.25">
      <c r="G45" s="508"/>
      <c r="H45" s="508"/>
      <c r="I45" s="508"/>
      <c r="J45" s="508"/>
      <c r="K45" s="508"/>
      <c r="L45" s="508"/>
      <c r="M45" s="508"/>
      <c r="N45" s="508"/>
    </row>
  </sheetData>
  <mergeCells count="16">
    <mergeCell ref="F42:P42"/>
    <mergeCell ref="F2:P2"/>
    <mergeCell ref="F3:P3"/>
    <mergeCell ref="F4:P4"/>
    <mergeCell ref="F6:O8"/>
    <mergeCell ref="F9:F12"/>
    <mergeCell ref="G9:G11"/>
    <mergeCell ref="H9:H11"/>
    <mergeCell ref="I9:I11"/>
    <mergeCell ref="J9:J11"/>
    <mergeCell ref="K9:K11"/>
    <mergeCell ref="L9:L11"/>
    <mergeCell ref="M9:M11"/>
    <mergeCell ref="N9:N11"/>
    <mergeCell ref="O9:O11"/>
    <mergeCell ref="P9:P11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63D64-8CEC-41F4-99C2-0CE1E9EA11E0}">
  <dimension ref="A2:S26"/>
  <sheetViews>
    <sheetView showGridLines="0" zoomScale="90" zoomScaleNormal="90" workbookViewId="0">
      <selection activeCell="L30" sqref="L30"/>
    </sheetView>
  </sheetViews>
  <sheetFormatPr baseColWidth="10" defaultColWidth="11.42578125" defaultRowHeight="15" x14ac:dyDescent="0.25"/>
  <cols>
    <col min="1" max="1" width="11.42578125" customWidth="1"/>
    <col min="2" max="2" width="22.85546875" bestFit="1" customWidth="1"/>
    <col min="3" max="4" width="13.140625" bestFit="1" customWidth="1"/>
    <col min="5" max="12" width="11.42578125" customWidth="1"/>
    <col min="13" max="13" width="22.85546875" style="60" bestFit="1" customWidth="1"/>
    <col min="14" max="14" width="18.28515625" style="60" bestFit="1" customWidth="1"/>
    <col min="15" max="15" width="22.7109375" style="60" bestFit="1" customWidth="1"/>
    <col min="16" max="16" width="18.5703125" style="60" bestFit="1" customWidth="1"/>
    <col min="17" max="18" width="11.42578125" style="46"/>
    <col min="19" max="19" width="18.7109375" bestFit="1" customWidth="1"/>
  </cols>
  <sheetData>
    <row r="2" spans="1:19" ht="27.75" x14ac:dyDescent="0.25">
      <c r="A2" s="627" t="s">
        <v>0</v>
      </c>
      <c r="B2" s="628"/>
      <c r="C2" s="628"/>
      <c r="D2" s="628"/>
      <c r="E2" s="628"/>
      <c r="F2" s="628"/>
      <c r="G2" s="628"/>
      <c r="H2" s="628"/>
      <c r="I2" s="628"/>
      <c r="J2" s="628"/>
      <c r="K2" s="628"/>
      <c r="L2" s="628"/>
    </row>
    <row r="3" spans="1:19" ht="20.25" x14ac:dyDescent="0.25">
      <c r="A3" s="629" t="s">
        <v>1</v>
      </c>
      <c r="B3" s="630"/>
      <c r="C3" s="630"/>
      <c r="D3" s="630"/>
      <c r="E3" s="630"/>
      <c r="F3" s="630"/>
      <c r="G3" s="630"/>
      <c r="H3" s="630"/>
      <c r="I3" s="630"/>
      <c r="J3" s="630"/>
      <c r="K3" s="630"/>
      <c r="L3" s="630"/>
    </row>
    <row r="4" spans="1:19" ht="15.75" x14ac:dyDescent="0.25">
      <c r="A4" s="631" t="s">
        <v>2</v>
      </c>
      <c r="B4" s="616"/>
      <c r="C4" s="616"/>
      <c r="D4" s="616"/>
      <c r="E4" s="616"/>
      <c r="F4" s="616"/>
      <c r="G4" s="616"/>
      <c r="H4" s="616"/>
      <c r="I4" s="616"/>
      <c r="J4" s="616"/>
      <c r="K4" s="616"/>
      <c r="L4" s="616"/>
    </row>
    <row r="9" spans="1:19" x14ac:dyDescent="0.25">
      <c r="N9" s="60" t="s">
        <v>335</v>
      </c>
      <c r="O9" s="60" t="s">
        <v>336</v>
      </c>
      <c r="P9" s="60" t="s">
        <v>337</v>
      </c>
    </row>
    <row r="10" spans="1:19" x14ac:dyDescent="0.25">
      <c r="M10" s="60">
        <v>2025</v>
      </c>
      <c r="N10" s="418">
        <v>354213510235</v>
      </c>
      <c r="O10" s="418">
        <v>112980780539.48</v>
      </c>
      <c r="P10" s="418">
        <f>+N10-O10</f>
        <v>241232729695.52002</v>
      </c>
    </row>
    <row r="11" spans="1:19" x14ac:dyDescent="0.25">
      <c r="M11" s="60">
        <v>2026</v>
      </c>
      <c r="N11" s="418">
        <v>405234555904</v>
      </c>
      <c r="O11" s="418">
        <v>126103102877.61</v>
      </c>
      <c r="P11" s="418">
        <f>+N11-O11</f>
        <v>279131453026.39001</v>
      </c>
    </row>
    <row r="12" spans="1:19" x14ac:dyDescent="0.25">
      <c r="N12" s="418"/>
      <c r="O12" s="418"/>
      <c r="P12" s="418"/>
      <c r="S12" s="313"/>
    </row>
    <row r="13" spans="1:19" x14ac:dyDescent="0.25">
      <c r="N13" s="385"/>
    </row>
    <row r="18" spans="3:6" x14ac:dyDescent="0.25">
      <c r="F18" s="135"/>
    </row>
    <row r="26" spans="3:6" x14ac:dyDescent="0.25">
      <c r="C26" s="312" t="s">
        <v>338</v>
      </c>
    </row>
  </sheetData>
  <mergeCells count="3">
    <mergeCell ref="A2:L2"/>
    <mergeCell ref="A3:L3"/>
    <mergeCell ref="A4:L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70CC1-2E2A-45FD-BD92-7C0111920CD5}">
  <dimension ref="A1:AD52"/>
  <sheetViews>
    <sheetView showGridLines="0" zoomScale="90" zoomScaleNormal="90" workbookViewId="0">
      <selection activeCell="H38" sqref="H38"/>
    </sheetView>
  </sheetViews>
  <sheetFormatPr baseColWidth="10" defaultColWidth="9.140625" defaultRowHeight="15" x14ac:dyDescent="0.25"/>
  <cols>
    <col min="1" max="1" width="22" style="86" customWidth="1"/>
    <col min="2" max="3" width="20" style="86" customWidth="1"/>
    <col min="4" max="30" width="5" style="86" customWidth="1"/>
    <col min="31" max="16384" width="9.140625" style="86"/>
  </cols>
  <sheetData>
    <row r="1" spans="1:30" s="15" customFormat="1" ht="23.25" customHeight="1" x14ac:dyDescent="0.25">
      <c r="C1" s="620" t="s">
        <v>142</v>
      </c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  <c r="O1" s="102"/>
      <c r="P1" s="102"/>
      <c r="Q1" s="102"/>
      <c r="R1" s="102"/>
    </row>
    <row r="2" spans="1:30" s="15" customFormat="1" ht="18.75" x14ac:dyDescent="0.25">
      <c r="C2" s="621" t="s">
        <v>1</v>
      </c>
      <c r="D2" s="621"/>
      <c r="E2" s="621"/>
      <c r="F2" s="621"/>
      <c r="G2" s="621"/>
      <c r="H2" s="621"/>
      <c r="I2" s="621"/>
      <c r="J2" s="621"/>
      <c r="K2" s="621"/>
      <c r="L2" s="621"/>
      <c r="M2" s="621"/>
      <c r="N2" s="621"/>
      <c r="O2" s="105"/>
      <c r="P2" s="105"/>
      <c r="Q2" s="105"/>
      <c r="R2" s="105"/>
    </row>
    <row r="3" spans="1:30" s="15" customFormat="1" ht="15.75" customHeight="1" x14ac:dyDescent="0.25">
      <c r="C3" s="595" t="s">
        <v>2</v>
      </c>
      <c r="D3" s="595"/>
      <c r="E3" s="595"/>
      <c r="F3" s="595"/>
      <c r="G3" s="595"/>
      <c r="H3" s="595"/>
      <c r="I3" s="595"/>
      <c r="J3" s="595"/>
      <c r="K3" s="595"/>
      <c r="L3" s="595"/>
      <c r="M3" s="595"/>
      <c r="N3" s="595"/>
      <c r="O3" s="109"/>
      <c r="P3" s="109"/>
      <c r="Q3" s="109"/>
      <c r="R3" s="109"/>
    </row>
    <row r="4" spans="1:30" s="15" customFormat="1" x14ac:dyDescent="0.25"/>
    <row r="5" spans="1:30" x14ac:dyDescent="0.25">
      <c r="A5" s="84"/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</row>
    <row r="6" spans="1:30" x14ac:dyDescent="0.25">
      <c r="A6" s="84"/>
      <c r="B6" s="84" t="s">
        <v>19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</row>
    <row r="7" spans="1:30" ht="60" customHeight="1" x14ac:dyDescent="0.25">
      <c r="A7" s="84"/>
      <c r="B7" s="84"/>
      <c r="C7" s="622" t="s">
        <v>55</v>
      </c>
      <c r="D7" s="623"/>
      <c r="E7" s="623"/>
      <c r="F7" s="623"/>
      <c r="G7" s="623"/>
      <c r="H7" s="623"/>
      <c r="I7" s="623"/>
      <c r="J7" s="623"/>
      <c r="K7" s="623"/>
      <c r="L7" s="623"/>
      <c r="M7" s="623"/>
      <c r="N7" s="623"/>
      <c r="O7" s="62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</row>
    <row r="8" spans="1:30" x14ac:dyDescent="0.25">
      <c r="A8" s="84"/>
      <c r="B8" s="84"/>
      <c r="C8" s="84"/>
      <c r="D8" s="85"/>
      <c r="E8" s="85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</row>
    <row r="9" spans="1:30" x14ac:dyDescent="0.25">
      <c r="A9" s="84"/>
      <c r="B9" s="84"/>
      <c r="C9" s="84"/>
      <c r="D9" s="85"/>
      <c r="E9" s="85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</row>
    <row r="10" spans="1:30" x14ac:dyDescent="0.25">
      <c r="A10" s="84"/>
      <c r="B10" s="84"/>
      <c r="C10" s="84"/>
      <c r="D10" s="85"/>
      <c r="E10" s="85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</row>
    <row r="11" spans="1:30" x14ac:dyDescent="0.25">
      <c r="A11" s="84"/>
      <c r="B11" s="84"/>
      <c r="C11" s="84"/>
      <c r="D11" s="85"/>
      <c r="E11" s="85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</row>
    <row r="12" spans="1:30" x14ac:dyDescent="0.25">
      <c r="A12" s="84"/>
      <c r="B12" s="84"/>
      <c r="C12" s="84"/>
      <c r="D12" s="85"/>
      <c r="E12" s="85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</row>
    <row r="13" spans="1:30" x14ac:dyDescent="0.25">
      <c r="A13" s="84"/>
      <c r="B13" s="84"/>
      <c r="C13" s="84"/>
      <c r="D13" s="85"/>
      <c r="E13" s="85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</row>
    <row r="14" spans="1:30" x14ac:dyDescent="0.25">
      <c r="A14" s="84"/>
      <c r="B14" s="84"/>
      <c r="C14" s="84"/>
      <c r="D14" s="85"/>
      <c r="E14" s="85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</row>
    <row r="15" spans="1:30" x14ac:dyDescent="0.25">
      <c r="A15" s="84"/>
      <c r="B15" s="84"/>
      <c r="C15" s="84"/>
      <c r="D15" s="85"/>
      <c r="E15" s="85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</row>
    <row r="16" spans="1:30" x14ac:dyDescent="0.25">
      <c r="A16" s="84"/>
      <c r="B16" s="84"/>
      <c r="C16" s="84"/>
      <c r="D16" s="85"/>
      <c r="E16" s="85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</row>
    <row r="17" spans="1:30" x14ac:dyDescent="0.25">
      <c r="A17" s="84"/>
      <c r="B17" s="84"/>
      <c r="C17" s="84"/>
      <c r="D17" s="85"/>
      <c r="E17" s="85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</row>
    <row r="18" spans="1:30" x14ac:dyDescent="0.25">
      <c r="A18" s="84"/>
      <c r="B18" s="84"/>
      <c r="C18" s="84"/>
      <c r="D18" s="85"/>
      <c r="E18" s="85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</row>
    <row r="19" spans="1:30" x14ac:dyDescent="0.25">
      <c r="A19" s="84"/>
      <c r="B19" s="84"/>
      <c r="C19" s="84"/>
      <c r="D19" s="85"/>
      <c r="E19" s="85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X19" s="84"/>
      <c r="Y19" s="84"/>
      <c r="Z19" s="84"/>
      <c r="AA19" s="84"/>
      <c r="AB19" s="84"/>
      <c r="AC19" s="84"/>
      <c r="AD19" s="84"/>
    </row>
    <row r="20" spans="1:30" x14ac:dyDescent="0.25">
      <c r="A20" s="84"/>
      <c r="B20" s="84"/>
      <c r="C20" s="84"/>
      <c r="D20" s="85"/>
      <c r="E20" s="85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</row>
    <row r="21" spans="1:30" x14ac:dyDescent="0.25">
      <c r="A21" s="84"/>
      <c r="B21" s="84"/>
      <c r="C21" s="84"/>
      <c r="D21" s="85"/>
      <c r="E21" s="85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</row>
    <row r="22" spans="1:30" x14ac:dyDescent="0.25">
      <c r="A22" s="84"/>
      <c r="B22" s="84"/>
      <c r="C22" s="84"/>
      <c r="D22" s="85"/>
      <c r="E22" s="85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</row>
    <row r="23" spans="1:30" x14ac:dyDescent="0.25">
      <c r="A23" s="84"/>
      <c r="B23" s="84"/>
      <c r="C23" s="84"/>
      <c r="D23" s="85"/>
      <c r="E23" s="85"/>
      <c r="F23" s="84"/>
      <c r="G23" s="84"/>
      <c r="H23" s="84"/>
      <c r="I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</row>
    <row r="24" spans="1:30" x14ac:dyDescent="0.25">
      <c r="A24" s="84"/>
      <c r="B24" s="84"/>
      <c r="C24" s="87" t="s">
        <v>23</v>
      </c>
      <c r="D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</row>
    <row r="25" spans="1:30" x14ac:dyDescent="0.25">
      <c r="A25" s="84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</row>
    <row r="26" spans="1:30" x14ac:dyDescent="0.25">
      <c r="A26" s="84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</row>
    <row r="27" spans="1:30" x14ac:dyDescent="0.25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</row>
    <row r="28" spans="1:30" x14ac:dyDescent="0.25">
      <c r="A28" s="84"/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</row>
    <row r="29" spans="1:30" x14ac:dyDescent="0.25">
      <c r="A29" s="119"/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1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</row>
    <row r="30" spans="1:30" x14ac:dyDescent="0.25">
      <c r="A30" s="119"/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9"/>
      <c r="N30" s="130"/>
      <c r="O30" s="130"/>
      <c r="P30" s="130"/>
      <c r="Q30" s="130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</row>
    <row r="31" spans="1:30" x14ac:dyDescent="0.25">
      <c r="A31" s="119"/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9"/>
      <c r="N31" s="130"/>
      <c r="O31" s="130"/>
      <c r="P31" s="130"/>
      <c r="Q31" s="130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</row>
    <row r="32" spans="1:30" x14ac:dyDescent="0.25">
      <c r="A32" s="119"/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9"/>
      <c r="N32" s="130"/>
      <c r="O32" s="130"/>
      <c r="P32" s="130"/>
      <c r="Q32" s="130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</row>
    <row r="33" spans="1:30" x14ac:dyDescent="0.25">
      <c r="A33" s="119"/>
      <c r="B33" s="46"/>
      <c r="C33" s="131">
        <v>2022</v>
      </c>
      <c r="D33" s="131">
        <v>2023</v>
      </c>
      <c r="E33" s="131">
        <v>2024</v>
      </c>
      <c r="F33" s="131">
        <v>2025</v>
      </c>
      <c r="G33" s="128"/>
      <c r="H33" s="128"/>
      <c r="I33" s="128"/>
      <c r="J33" s="128"/>
      <c r="K33" s="128"/>
      <c r="L33" s="128"/>
      <c r="M33" s="129"/>
      <c r="N33" s="130"/>
      <c r="O33" s="130"/>
      <c r="P33" s="130"/>
      <c r="Q33" s="130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</row>
    <row r="34" spans="1:30" x14ac:dyDescent="0.25">
      <c r="A34" s="119"/>
      <c r="B34" s="132" t="s">
        <v>26</v>
      </c>
      <c r="C34" s="133">
        <v>7.5</v>
      </c>
      <c r="D34" s="133">
        <v>6.4</v>
      </c>
      <c r="E34" s="133">
        <v>3.1</v>
      </c>
      <c r="F34" s="133">
        <v>3</v>
      </c>
      <c r="G34" s="128"/>
      <c r="H34" s="128"/>
      <c r="I34" s="128"/>
      <c r="J34" s="128"/>
      <c r="K34" s="128"/>
      <c r="L34" s="128"/>
      <c r="M34" s="129"/>
      <c r="N34" s="130"/>
      <c r="O34" s="130"/>
      <c r="P34" s="130"/>
      <c r="Q34" s="130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</row>
    <row r="35" spans="1:30" x14ac:dyDescent="0.25">
      <c r="A35" s="119"/>
      <c r="B35" s="132" t="s">
        <v>27</v>
      </c>
      <c r="C35" s="133">
        <v>7.9</v>
      </c>
      <c r="D35" s="133">
        <v>6</v>
      </c>
      <c r="E35" s="133">
        <v>3.2</v>
      </c>
      <c r="F35" s="133">
        <v>2.8</v>
      </c>
      <c r="G35" s="128"/>
      <c r="H35" s="128"/>
      <c r="I35" s="128"/>
      <c r="J35" s="128"/>
      <c r="K35" s="128"/>
      <c r="L35" s="128"/>
      <c r="M35" s="129"/>
      <c r="N35" s="130"/>
      <c r="O35" s="130"/>
      <c r="P35" s="130"/>
      <c r="Q35" s="130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</row>
    <row r="36" spans="1:30" x14ac:dyDescent="0.25">
      <c r="A36" s="119"/>
      <c r="B36" s="132" t="s">
        <v>28</v>
      </c>
      <c r="C36" s="133">
        <v>8.5</v>
      </c>
      <c r="D36" s="133">
        <v>5</v>
      </c>
      <c r="E36" s="133">
        <v>3.5</v>
      </c>
      <c r="F36" s="133">
        <v>2.4</v>
      </c>
      <c r="G36" s="128"/>
      <c r="H36" s="128"/>
      <c r="I36" s="128"/>
      <c r="J36" s="128"/>
      <c r="K36" s="128"/>
      <c r="L36" s="128"/>
      <c r="M36" s="129"/>
      <c r="N36" s="130"/>
      <c r="O36" s="130"/>
      <c r="P36" s="130"/>
      <c r="Q36" s="130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</row>
    <row r="37" spans="1:30" x14ac:dyDescent="0.25">
      <c r="A37" s="119"/>
      <c r="B37" s="132" t="s">
        <v>29</v>
      </c>
      <c r="C37" s="133">
        <v>8.3000000000000007</v>
      </c>
      <c r="D37" s="133">
        <v>4.9000000000000004</v>
      </c>
      <c r="E37" s="133">
        <v>3.4</v>
      </c>
      <c r="F37" s="133">
        <v>2.2999999999999998</v>
      </c>
      <c r="G37" s="128"/>
      <c r="H37" s="128"/>
      <c r="I37" s="128"/>
      <c r="J37" s="128"/>
      <c r="K37" s="128"/>
      <c r="L37" s="128"/>
      <c r="M37" s="129"/>
      <c r="N37" s="130"/>
      <c r="O37" s="130"/>
      <c r="P37" s="130"/>
      <c r="Q37" s="130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</row>
    <row r="38" spans="1:30" x14ac:dyDescent="0.25">
      <c r="A38" s="119"/>
      <c r="B38" s="132" t="s">
        <v>30</v>
      </c>
      <c r="C38" s="133">
        <v>8.6</v>
      </c>
      <c r="D38" s="133">
        <v>4</v>
      </c>
      <c r="E38" s="133">
        <v>3.3</v>
      </c>
      <c r="F38" s="133">
        <v>2.4</v>
      </c>
      <c r="G38" s="128"/>
      <c r="H38" s="128"/>
      <c r="I38" s="128"/>
      <c r="J38" s="128"/>
      <c r="K38" s="128"/>
      <c r="L38" s="128"/>
      <c r="M38" s="129"/>
      <c r="N38" s="130"/>
      <c r="O38" s="130"/>
      <c r="P38" s="130"/>
      <c r="Q38" s="130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</row>
    <row r="39" spans="1:30" x14ac:dyDescent="0.25">
      <c r="A39" s="119"/>
      <c r="B39" s="132" t="s">
        <v>31</v>
      </c>
      <c r="C39" s="133">
        <v>9.1</v>
      </c>
      <c r="D39" s="133">
        <v>3</v>
      </c>
      <c r="E39" s="133">
        <v>3</v>
      </c>
      <c r="F39" s="133">
        <v>2.7</v>
      </c>
      <c r="G39" s="128"/>
      <c r="H39" s="128"/>
      <c r="I39" s="128"/>
      <c r="J39" s="128"/>
      <c r="K39" s="128"/>
      <c r="L39" s="128"/>
      <c r="M39" s="129"/>
      <c r="N39" s="130"/>
      <c r="O39" s="130"/>
      <c r="P39" s="130"/>
      <c r="Q39" s="130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</row>
    <row r="40" spans="1:30" x14ac:dyDescent="0.25">
      <c r="A40" s="119"/>
      <c r="B40" s="132" t="s">
        <v>32</v>
      </c>
      <c r="C40" s="133">
        <v>8.5</v>
      </c>
      <c r="D40" s="133">
        <v>3.2</v>
      </c>
      <c r="E40" s="133">
        <v>2.9</v>
      </c>
      <c r="F40" s="133">
        <v>2.7</v>
      </c>
      <c r="G40" s="128"/>
      <c r="H40" s="128"/>
      <c r="I40" s="128"/>
      <c r="J40" s="128"/>
      <c r="K40" s="128"/>
      <c r="L40" s="128"/>
      <c r="M40" s="129"/>
      <c r="N40" s="130"/>
      <c r="O40" s="130"/>
      <c r="P40" s="130"/>
      <c r="Q40" s="130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</row>
    <row r="41" spans="1:30" x14ac:dyDescent="0.25">
      <c r="B41" s="132" t="s">
        <v>33</v>
      </c>
      <c r="C41" s="133">
        <v>8.3000000000000007</v>
      </c>
      <c r="D41" s="133">
        <v>3.7</v>
      </c>
      <c r="E41" s="133">
        <v>2.5</v>
      </c>
      <c r="F41" s="133">
        <v>2.9</v>
      </c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</row>
    <row r="42" spans="1:30" x14ac:dyDescent="0.25">
      <c r="B42" s="132" t="s">
        <v>34</v>
      </c>
      <c r="C42" s="133">
        <v>8.1999999999999993</v>
      </c>
      <c r="D42" s="133">
        <v>3.7</v>
      </c>
      <c r="E42" s="133">
        <v>2.4</v>
      </c>
      <c r="F42" s="133">
        <v>3</v>
      </c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</row>
    <row r="43" spans="1:30" x14ac:dyDescent="0.25">
      <c r="B43" s="132" t="s">
        <v>35</v>
      </c>
      <c r="C43" s="133">
        <v>7.7</v>
      </c>
      <c r="D43" s="133">
        <v>3.2</v>
      </c>
      <c r="E43" s="133">
        <v>2.6</v>
      </c>
      <c r="F43" s="46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</row>
    <row r="44" spans="1:30" x14ac:dyDescent="0.25">
      <c r="B44" s="132" t="s">
        <v>36</v>
      </c>
      <c r="C44" s="133">
        <v>7.1</v>
      </c>
      <c r="D44" s="133">
        <v>3.1</v>
      </c>
      <c r="E44" s="133">
        <v>2.7</v>
      </c>
      <c r="F44" s="133">
        <v>2.7</v>
      </c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</row>
    <row r="45" spans="1:30" x14ac:dyDescent="0.25">
      <c r="B45" s="132" t="s">
        <v>37</v>
      </c>
      <c r="C45" s="133">
        <v>6.5</v>
      </c>
      <c r="D45" s="133">
        <v>3.4</v>
      </c>
      <c r="E45" s="133">
        <v>2.9</v>
      </c>
      <c r="F45" s="133">
        <v>2.7</v>
      </c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</row>
    <row r="46" spans="1:30" x14ac:dyDescent="0.25"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</row>
    <row r="47" spans="1:30" x14ac:dyDescent="0.25"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</row>
    <row r="48" spans="1:30" x14ac:dyDescent="0.25">
      <c r="B48" s="61" t="s">
        <v>56</v>
      </c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</row>
    <row r="49" spans="2:17" x14ac:dyDescent="0.25"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</row>
    <row r="50" spans="2:17" x14ac:dyDescent="0.25"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</row>
    <row r="51" spans="2:17" x14ac:dyDescent="0.25"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</row>
    <row r="52" spans="2:17" x14ac:dyDescent="0.25"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</row>
  </sheetData>
  <mergeCells count="4">
    <mergeCell ref="C1:N1"/>
    <mergeCell ref="C2:N2"/>
    <mergeCell ref="C3:N3"/>
    <mergeCell ref="C7:O7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51830-C7A7-4C08-91B0-17361DF6B2BB}">
  <dimension ref="A1:VRR42"/>
  <sheetViews>
    <sheetView showGridLines="0" zoomScale="80" zoomScaleNormal="80" workbookViewId="0">
      <selection activeCell="J23" sqref="J23"/>
    </sheetView>
  </sheetViews>
  <sheetFormatPr baseColWidth="10" defaultColWidth="0" defaultRowHeight="15" x14ac:dyDescent="0.25"/>
  <cols>
    <col min="1" max="1" width="11.42578125" style="1" customWidth="1"/>
    <col min="2" max="2" width="43.42578125" style="1" customWidth="1"/>
    <col min="3" max="3" width="22.42578125" style="1" customWidth="1"/>
    <col min="4" max="4" width="20.85546875" style="1" customWidth="1"/>
    <col min="5" max="5" width="17.7109375" style="1" customWidth="1"/>
    <col min="6" max="6" width="17.85546875" style="1" customWidth="1"/>
    <col min="7" max="7" width="20.7109375" style="1" customWidth="1"/>
    <col min="8" max="8" width="15.5703125" style="1" customWidth="1"/>
    <col min="9" max="9" width="20.42578125" style="1" customWidth="1"/>
    <col min="10" max="10" width="26.28515625" style="1" customWidth="1"/>
    <col min="11" max="11" width="23.85546875" style="1" customWidth="1"/>
    <col min="12" max="12" width="17.140625" style="1" customWidth="1"/>
    <col min="13" max="13" width="11.42578125" style="1" customWidth="1"/>
    <col min="14" max="14" width="12.5703125" style="1" customWidth="1"/>
    <col min="15" max="255" width="11.42578125" style="1" customWidth="1"/>
    <col min="256" max="256" width="44.85546875" style="1" customWidth="1"/>
    <col min="257" max="257" width="15.5703125" style="1" customWidth="1"/>
    <col min="258" max="258" width="20.85546875" style="1" customWidth="1"/>
    <col min="259" max="259" width="17.7109375" style="1" customWidth="1"/>
    <col min="260" max="260" width="13.42578125" style="1" customWidth="1"/>
    <col min="261" max="261" width="15.140625" style="1" customWidth="1"/>
    <col min="262" max="262" width="15.5703125" style="1" customWidth="1"/>
    <col min="263" max="263" width="8.140625" style="1" customWidth="1"/>
    <col min="264" max="264" width="4.140625" style="1" customWidth="1"/>
    <col min="265" max="511" width="11.42578125" style="1" customWidth="1"/>
    <col min="512" max="512" width="44.85546875" style="1" customWidth="1"/>
    <col min="513" max="513" width="15.5703125" style="1" customWidth="1"/>
    <col min="514" max="514" width="20.85546875" style="1" customWidth="1"/>
    <col min="515" max="515" width="17.7109375" style="1" customWidth="1"/>
    <col min="516" max="516" width="13.42578125" style="1" customWidth="1"/>
    <col min="517" max="517" width="15.140625" style="1" customWidth="1"/>
    <col min="518" max="518" width="15.5703125" style="1" customWidth="1"/>
    <col min="519" max="519" width="8.140625" style="1" customWidth="1"/>
    <col min="520" max="520" width="4.140625" style="1" customWidth="1"/>
    <col min="521" max="767" width="11.42578125" style="1" customWidth="1"/>
    <col min="768" max="768" width="44.85546875" style="1" customWidth="1"/>
    <col min="769" max="769" width="15.5703125" style="1" customWidth="1"/>
    <col min="770" max="770" width="20.85546875" style="1" customWidth="1"/>
    <col min="771" max="771" width="17.7109375" style="1" customWidth="1"/>
    <col min="772" max="772" width="13.42578125" style="1" customWidth="1"/>
    <col min="773" max="773" width="15.140625" style="1" customWidth="1"/>
    <col min="774" max="774" width="15.5703125" style="1" customWidth="1"/>
    <col min="775" max="775" width="8.140625" style="1" customWidth="1"/>
    <col min="776" max="776" width="4.140625" style="1" customWidth="1"/>
    <col min="777" max="1022" width="11.42578125" style="1" hidden="1"/>
    <col min="1023" max="1023" width="11.42578125" style="1" customWidth="1"/>
    <col min="1024" max="1024" width="44.85546875" style="1" customWidth="1"/>
    <col min="1025" max="1025" width="15.5703125" style="1" customWidth="1"/>
    <col min="1026" max="1026" width="20.85546875" style="1" customWidth="1"/>
    <col min="1027" max="1027" width="17.7109375" style="1" customWidth="1"/>
    <col min="1028" max="1028" width="13.42578125" style="1" customWidth="1"/>
    <col min="1029" max="1029" width="15.140625" style="1" customWidth="1"/>
    <col min="1030" max="1030" width="15.5703125" style="1" customWidth="1"/>
    <col min="1031" max="1031" width="8.140625" style="1" customWidth="1"/>
    <col min="1032" max="1032" width="4.140625" style="1" customWidth="1"/>
    <col min="1033" max="1279" width="11.42578125" style="1" customWidth="1"/>
    <col min="1280" max="1280" width="44.85546875" style="1" customWidth="1"/>
    <col min="1281" max="1281" width="15.5703125" style="1" customWidth="1"/>
    <col min="1282" max="1282" width="20.85546875" style="1" customWidth="1"/>
    <col min="1283" max="1283" width="17.7109375" style="1" customWidth="1"/>
    <col min="1284" max="1284" width="13.42578125" style="1" customWidth="1"/>
    <col min="1285" max="1285" width="15.140625" style="1" customWidth="1"/>
    <col min="1286" max="1286" width="15.5703125" style="1" customWidth="1"/>
    <col min="1287" max="1287" width="8.140625" style="1" customWidth="1"/>
    <col min="1288" max="1288" width="4.140625" style="1" customWidth="1"/>
    <col min="1289" max="1535" width="11.42578125" style="1" customWidth="1"/>
    <col min="1536" max="1536" width="44.85546875" style="1" customWidth="1"/>
    <col min="1537" max="1537" width="15.5703125" style="1" customWidth="1"/>
    <col min="1538" max="1538" width="20.85546875" style="1" customWidth="1"/>
    <col min="1539" max="1539" width="17.7109375" style="1" customWidth="1"/>
    <col min="1540" max="1540" width="13.42578125" style="1" customWidth="1"/>
    <col min="1541" max="1541" width="15.140625" style="1" customWidth="1"/>
    <col min="1542" max="1542" width="15.5703125" style="1" customWidth="1"/>
    <col min="1543" max="1543" width="8.140625" style="1" customWidth="1"/>
    <col min="1544" max="1544" width="4.140625" style="1" customWidth="1"/>
    <col min="1545" max="1791" width="11.42578125" style="1" customWidth="1"/>
    <col min="1792" max="1792" width="44.85546875" style="1" customWidth="1"/>
    <col min="1793" max="1793" width="15.5703125" style="1" customWidth="1"/>
    <col min="1794" max="1794" width="20.85546875" style="1" customWidth="1"/>
    <col min="1795" max="1795" width="17.7109375" style="1" customWidth="1"/>
    <col min="1796" max="1796" width="13.42578125" style="1" customWidth="1"/>
    <col min="1797" max="1797" width="15.140625" style="1" customWidth="1"/>
    <col min="1798" max="1798" width="15.5703125" style="1" customWidth="1"/>
    <col min="1799" max="1799" width="8.140625" style="1" customWidth="1"/>
    <col min="1800" max="1800" width="4.140625" style="1" customWidth="1"/>
    <col min="1801" max="2046" width="11.42578125" style="1" hidden="1"/>
    <col min="2047" max="2047" width="11.42578125" style="1" customWidth="1"/>
    <col min="2048" max="2048" width="44.85546875" style="1" customWidth="1"/>
    <col min="2049" max="2049" width="15.5703125" style="1" customWidth="1"/>
    <col min="2050" max="2050" width="20.85546875" style="1" customWidth="1"/>
    <col min="2051" max="2051" width="17.7109375" style="1" customWidth="1"/>
    <col min="2052" max="2052" width="13.42578125" style="1" customWidth="1"/>
    <col min="2053" max="2053" width="15.140625" style="1" customWidth="1"/>
    <col min="2054" max="2054" width="15.5703125" style="1" customWidth="1"/>
    <col min="2055" max="2055" width="8.140625" style="1" customWidth="1"/>
    <col min="2056" max="2056" width="4.140625" style="1" customWidth="1"/>
    <col min="2057" max="2303" width="11.42578125" style="1" customWidth="1"/>
    <col min="2304" max="2304" width="44.85546875" style="1" customWidth="1"/>
    <col min="2305" max="2305" width="15.5703125" style="1" customWidth="1"/>
    <col min="2306" max="2306" width="20.85546875" style="1" customWidth="1"/>
    <col min="2307" max="2307" width="17.7109375" style="1" customWidth="1"/>
    <col min="2308" max="2308" width="13.42578125" style="1" customWidth="1"/>
    <col min="2309" max="2309" width="15.140625" style="1" customWidth="1"/>
    <col min="2310" max="2310" width="15.5703125" style="1" customWidth="1"/>
    <col min="2311" max="2311" width="8.140625" style="1" customWidth="1"/>
    <col min="2312" max="2312" width="4.140625" style="1" customWidth="1"/>
    <col min="2313" max="2559" width="11.42578125" style="1" customWidth="1"/>
    <col min="2560" max="2560" width="44.85546875" style="1" customWidth="1"/>
    <col min="2561" max="2561" width="15.5703125" style="1" customWidth="1"/>
    <col min="2562" max="2562" width="20.85546875" style="1" customWidth="1"/>
    <col min="2563" max="2563" width="17.7109375" style="1" customWidth="1"/>
    <col min="2564" max="2564" width="13.42578125" style="1" customWidth="1"/>
    <col min="2565" max="2565" width="15.140625" style="1" customWidth="1"/>
    <col min="2566" max="2566" width="15.5703125" style="1" customWidth="1"/>
    <col min="2567" max="2567" width="8.140625" style="1" customWidth="1"/>
    <col min="2568" max="2568" width="4.140625" style="1" customWidth="1"/>
    <col min="2569" max="2815" width="11.42578125" style="1" customWidth="1"/>
    <col min="2816" max="2816" width="44.85546875" style="1" customWidth="1"/>
    <col min="2817" max="2817" width="15.5703125" style="1" customWidth="1"/>
    <col min="2818" max="2818" width="20.85546875" style="1" customWidth="1"/>
    <col min="2819" max="2819" width="17.7109375" style="1" customWidth="1"/>
    <col min="2820" max="2820" width="13.42578125" style="1" customWidth="1"/>
    <col min="2821" max="2821" width="15.140625" style="1" customWidth="1"/>
    <col min="2822" max="2822" width="15.5703125" style="1" customWidth="1"/>
    <col min="2823" max="2823" width="8.140625" style="1" customWidth="1"/>
    <col min="2824" max="2824" width="4.140625" style="1" customWidth="1"/>
    <col min="2825" max="3070" width="11.42578125" style="1" hidden="1"/>
    <col min="3071" max="3071" width="11.42578125" style="1" customWidth="1"/>
    <col min="3072" max="3072" width="44.85546875" style="1" customWidth="1"/>
    <col min="3073" max="3073" width="15.5703125" style="1" customWidth="1"/>
    <col min="3074" max="3074" width="20.85546875" style="1" customWidth="1"/>
    <col min="3075" max="3075" width="17.7109375" style="1" customWidth="1"/>
    <col min="3076" max="3076" width="13.42578125" style="1" customWidth="1"/>
    <col min="3077" max="3077" width="15.140625" style="1" customWidth="1"/>
    <col min="3078" max="3078" width="15.5703125" style="1" customWidth="1"/>
    <col min="3079" max="3079" width="8.140625" style="1" customWidth="1"/>
    <col min="3080" max="3080" width="4.140625" style="1" customWidth="1"/>
    <col min="3081" max="3327" width="11.42578125" style="1" customWidth="1"/>
    <col min="3328" max="3328" width="44.85546875" style="1" customWidth="1"/>
    <col min="3329" max="3329" width="15.5703125" style="1" customWidth="1"/>
    <col min="3330" max="3330" width="20.85546875" style="1" customWidth="1"/>
    <col min="3331" max="3331" width="17.7109375" style="1" customWidth="1"/>
    <col min="3332" max="3332" width="13.42578125" style="1" customWidth="1"/>
    <col min="3333" max="3333" width="15.140625" style="1" customWidth="1"/>
    <col min="3334" max="3334" width="15.5703125" style="1" customWidth="1"/>
    <col min="3335" max="3335" width="8.140625" style="1" customWidth="1"/>
    <col min="3336" max="3336" width="4.140625" style="1" customWidth="1"/>
    <col min="3337" max="3583" width="11.42578125" style="1" customWidth="1"/>
    <col min="3584" max="3584" width="44.85546875" style="1" customWidth="1"/>
    <col min="3585" max="3585" width="15.5703125" style="1" customWidth="1"/>
    <col min="3586" max="3586" width="20.85546875" style="1" customWidth="1"/>
    <col min="3587" max="3587" width="17.7109375" style="1" customWidth="1"/>
    <col min="3588" max="3588" width="13.42578125" style="1" customWidth="1"/>
    <col min="3589" max="3589" width="15.140625" style="1" customWidth="1"/>
    <col min="3590" max="3590" width="15.5703125" style="1" customWidth="1"/>
    <col min="3591" max="3591" width="8.140625" style="1" customWidth="1"/>
    <col min="3592" max="3592" width="4.140625" style="1" customWidth="1"/>
    <col min="3593" max="3839" width="11.42578125" style="1" customWidth="1"/>
    <col min="3840" max="3840" width="44.85546875" style="1" customWidth="1"/>
    <col min="3841" max="3841" width="15.5703125" style="1" customWidth="1"/>
    <col min="3842" max="3842" width="20.85546875" style="1" customWidth="1"/>
    <col min="3843" max="3843" width="17.7109375" style="1" customWidth="1"/>
    <col min="3844" max="3844" width="13.42578125" style="1" customWidth="1"/>
    <col min="3845" max="3845" width="15.140625" style="1" customWidth="1"/>
    <col min="3846" max="3846" width="15.5703125" style="1" customWidth="1"/>
    <col min="3847" max="3847" width="8.140625" style="1" customWidth="1"/>
    <col min="3848" max="3848" width="4.140625" style="1" customWidth="1"/>
    <col min="3849" max="4094" width="11.42578125" style="1" hidden="1"/>
    <col min="4095" max="4095" width="11.42578125" style="1" customWidth="1"/>
    <col min="4096" max="4096" width="44.85546875" style="1" customWidth="1"/>
    <col min="4097" max="4097" width="15.5703125" style="1" customWidth="1"/>
    <col min="4098" max="4098" width="20.85546875" style="1" customWidth="1"/>
    <col min="4099" max="4099" width="17.7109375" style="1" customWidth="1"/>
    <col min="4100" max="4100" width="13.42578125" style="1" customWidth="1"/>
    <col min="4101" max="4101" width="15.140625" style="1" customWidth="1"/>
    <col min="4102" max="4102" width="15.5703125" style="1" customWidth="1"/>
    <col min="4103" max="4103" width="8.140625" style="1" customWidth="1"/>
    <col min="4104" max="4104" width="4.140625" style="1" customWidth="1"/>
    <col min="4105" max="4351" width="11.42578125" style="1" customWidth="1"/>
    <col min="4352" max="4352" width="44.85546875" style="1" customWidth="1"/>
    <col min="4353" max="4353" width="15.5703125" style="1" customWidth="1"/>
    <col min="4354" max="4354" width="20.85546875" style="1" customWidth="1"/>
    <col min="4355" max="4355" width="17.7109375" style="1" customWidth="1"/>
    <col min="4356" max="4356" width="13.42578125" style="1" customWidth="1"/>
    <col min="4357" max="4357" width="15.140625" style="1" customWidth="1"/>
    <col min="4358" max="4358" width="15.5703125" style="1" customWidth="1"/>
    <col min="4359" max="4359" width="8.140625" style="1" customWidth="1"/>
    <col min="4360" max="4360" width="4.140625" style="1" customWidth="1"/>
    <col min="4361" max="4607" width="11.42578125" style="1" customWidth="1"/>
    <col min="4608" max="4608" width="44.85546875" style="1" customWidth="1"/>
    <col min="4609" max="4609" width="15.5703125" style="1" customWidth="1"/>
    <col min="4610" max="4610" width="20.85546875" style="1" customWidth="1"/>
    <col min="4611" max="4611" width="17.7109375" style="1" customWidth="1"/>
    <col min="4612" max="4612" width="13.42578125" style="1" customWidth="1"/>
    <col min="4613" max="4613" width="15.140625" style="1" customWidth="1"/>
    <col min="4614" max="4614" width="15.5703125" style="1" customWidth="1"/>
    <col min="4615" max="4615" width="8.140625" style="1" customWidth="1"/>
    <col min="4616" max="4616" width="4.140625" style="1" customWidth="1"/>
    <col min="4617" max="4863" width="11.42578125" style="1" customWidth="1"/>
    <col min="4864" max="4864" width="44.85546875" style="1" customWidth="1"/>
    <col min="4865" max="4865" width="15.5703125" style="1" customWidth="1"/>
    <col min="4866" max="4866" width="20.85546875" style="1" customWidth="1"/>
    <col min="4867" max="4867" width="17.7109375" style="1" customWidth="1"/>
    <col min="4868" max="4868" width="13.42578125" style="1" customWidth="1"/>
    <col min="4869" max="4869" width="15.140625" style="1" customWidth="1"/>
    <col min="4870" max="4870" width="15.5703125" style="1" customWidth="1"/>
    <col min="4871" max="4871" width="8.140625" style="1" customWidth="1"/>
    <col min="4872" max="4872" width="4.140625" style="1" customWidth="1"/>
    <col min="4873" max="5118" width="11.42578125" style="1" hidden="1"/>
    <col min="5119" max="5119" width="11.42578125" style="1" customWidth="1"/>
    <col min="5120" max="5120" width="44.85546875" style="1" customWidth="1"/>
    <col min="5121" max="5121" width="15.5703125" style="1" customWidth="1"/>
    <col min="5122" max="5122" width="20.85546875" style="1" customWidth="1"/>
    <col min="5123" max="5123" width="17.7109375" style="1" customWidth="1"/>
    <col min="5124" max="5124" width="13.42578125" style="1" customWidth="1"/>
    <col min="5125" max="5125" width="15.140625" style="1" customWidth="1"/>
    <col min="5126" max="5126" width="15.5703125" style="1" customWidth="1"/>
    <col min="5127" max="5127" width="8.140625" style="1" customWidth="1"/>
    <col min="5128" max="5128" width="4.140625" style="1" customWidth="1"/>
    <col min="5129" max="5375" width="11.42578125" style="1" customWidth="1"/>
    <col min="5376" max="5376" width="44.85546875" style="1" customWidth="1"/>
    <col min="5377" max="5377" width="15.5703125" style="1" customWidth="1"/>
    <col min="5378" max="5378" width="20.85546875" style="1" customWidth="1"/>
    <col min="5379" max="5379" width="17.7109375" style="1" customWidth="1"/>
    <col min="5380" max="5380" width="13.42578125" style="1" customWidth="1"/>
    <col min="5381" max="5381" width="15.140625" style="1" customWidth="1"/>
    <col min="5382" max="5382" width="15.5703125" style="1" customWidth="1"/>
    <col min="5383" max="5383" width="8.140625" style="1" customWidth="1"/>
    <col min="5384" max="5384" width="4.140625" style="1" customWidth="1"/>
    <col min="5385" max="5631" width="11.42578125" style="1" customWidth="1"/>
    <col min="5632" max="5632" width="44.85546875" style="1" customWidth="1"/>
    <col min="5633" max="5633" width="15.5703125" style="1" customWidth="1"/>
    <col min="5634" max="5634" width="20.85546875" style="1" customWidth="1"/>
    <col min="5635" max="5635" width="17.7109375" style="1" customWidth="1"/>
    <col min="5636" max="5636" width="13.42578125" style="1" customWidth="1"/>
    <col min="5637" max="5637" width="15.140625" style="1" customWidth="1"/>
    <col min="5638" max="5638" width="15.5703125" style="1" customWidth="1"/>
    <col min="5639" max="5639" width="8.140625" style="1" customWidth="1"/>
    <col min="5640" max="5640" width="4.140625" style="1" customWidth="1"/>
    <col min="5641" max="5887" width="11.42578125" style="1" customWidth="1"/>
    <col min="5888" max="5888" width="44.85546875" style="1" customWidth="1"/>
    <col min="5889" max="5889" width="15.5703125" style="1" customWidth="1"/>
    <col min="5890" max="5890" width="20.85546875" style="1" customWidth="1"/>
    <col min="5891" max="5891" width="17.7109375" style="1" customWidth="1"/>
    <col min="5892" max="5892" width="13.42578125" style="1" customWidth="1"/>
    <col min="5893" max="5893" width="15.140625" style="1" customWidth="1"/>
    <col min="5894" max="5894" width="15.5703125" style="1" customWidth="1"/>
    <col min="5895" max="5895" width="8.140625" style="1" customWidth="1"/>
    <col min="5896" max="5896" width="4.140625" style="1" customWidth="1"/>
    <col min="5897" max="6142" width="11.42578125" style="1" hidden="1"/>
    <col min="6143" max="6143" width="11.42578125" style="1" customWidth="1"/>
    <col min="6144" max="6144" width="44.85546875" style="1" customWidth="1"/>
    <col min="6145" max="6145" width="15.5703125" style="1" customWidth="1"/>
    <col min="6146" max="6146" width="20.85546875" style="1" customWidth="1"/>
    <col min="6147" max="6147" width="17.7109375" style="1" customWidth="1"/>
    <col min="6148" max="6148" width="13.42578125" style="1" customWidth="1"/>
    <col min="6149" max="6149" width="15.140625" style="1" customWidth="1"/>
    <col min="6150" max="6150" width="15.5703125" style="1" customWidth="1"/>
    <col min="6151" max="6151" width="8.140625" style="1" customWidth="1"/>
    <col min="6152" max="6152" width="4.140625" style="1" customWidth="1"/>
    <col min="6153" max="6399" width="11.42578125" style="1" customWidth="1"/>
    <col min="6400" max="6400" width="44.85546875" style="1" customWidth="1"/>
    <col min="6401" max="6401" width="15.5703125" style="1" customWidth="1"/>
    <col min="6402" max="6402" width="20.85546875" style="1" customWidth="1"/>
    <col min="6403" max="6403" width="17.7109375" style="1" customWidth="1"/>
    <col min="6404" max="6404" width="13.42578125" style="1" customWidth="1"/>
    <col min="6405" max="6405" width="15.140625" style="1" customWidth="1"/>
    <col min="6406" max="6406" width="15.5703125" style="1" customWidth="1"/>
    <col min="6407" max="6407" width="8.140625" style="1" customWidth="1"/>
    <col min="6408" max="6408" width="4.140625" style="1" customWidth="1"/>
    <col min="6409" max="6655" width="11.42578125" style="1" customWidth="1"/>
    <col min="6656" max="6656" width="44.85546875" style="1" customWidth="1"/>
    <col min="6657" max="6657" width="15.5703125" style="1" customWidth="1"/>
    <col min="6658" max="6658" width="20.85546875" style="1" customWidth="1"/>
    <col min="6659" max="6659" width="17.7109375" style="1" customWidth="1"/>
    <col min="6660" max="6660" width="13.42578125" style="1" customWidth="1"/>
    <col min="6661" max="6661" width="15.140625" style="1" customWidth="1"/>
    <col min="6662" max="6662" width="15.5703125" style="1" customWidth="1"/>
    <col min="6663" max="6663" width="8.140625" style="1" customWidth="1"/>
    <col min="6664" max="6664" width="4.140625" style="1" customWidth="1"/>
    <col min="6665" max="6911" width="11.42578125" style="1" customWidth="1"/>
    <col min="6912" max="6912" width="44.85546875" style="1" customWidth="1"/>
    <col min="6913" max="6913" width="15.5703125" style="1" customWidth="1"/>
    <col min="6914" max="6914" width="20.85546875" style="1" customWidth="1"/>
    <col min="6915" max="6915" width="17.7109375" style="1" customWidth="1"/>
    <col min="6916" max="6916" width="13.42578125" style="1" customWidth="1"/>
    <col min="6917" max="6917" width="15.140625" style="1" customWidth="1"/>
    <col min="6918" max="6918" width="15.5703125" style="1" customWidth="1"/>
    <col min="6919" max="6919" width="8.140625" style="1" customWidth="1"/>
    <col min="6920" max="6920" width="4.140625" style="1" customWidth="1"/>
    <col min="6921" max="7166" width="11.42578125" style="1" hidden="1"/>
    <col min="7167" max="7167" width="11.42578125" style="1" customWidth="1"/>
    <col min="7168" max="7168" width="44.85546875" style="1" customWidth="1"/>
    <col min="7169" max="7169" width="15.5703125" style="1" customWidth="1"/>
    <col min="7170" max="7170" width="20.85546875" style="1" customWidth="1"/>
    <col min="7171" max="7171" width="17.7109375" style="1" customWidth="1"/>
    <col min="7172" max="7172" width="13.42578125" style="1" customWidth="1"/>
    <col min="7173" max="7173" width="15.140625" style="1" customWidth="1"/>
    <col min="7174" max="7174" width="15.5703125" style="1" customWidth="1"/>
    <col min="7175" max="7175" width="8.140625" style="1" customWidth="1"/>
    <col min="7176" max="7176" width="4.140625" style="1" customWidth="1"/>
    <col min="7177" max="7423" width="11.42578125" style="1" customWidth="1"/>
    <col min="7424" max="7424" width="44.85546875" style="1" customWidth="1"/>
    <col min="7425" max="7425" width="15.5703125" style="1" customWidth="1"/>
    <col min="7426" max="7426" width="20.85546875" style="1" customWidth="1"/>
    <col min="7427" max="7427" width="17.7109375" style="1" customWidth="1"/>
    <col min="7428" max="7428" width="13.42578125" style="1" customWidth="1"/>
    <col min="7429" max="7429" width="15.140625" style="1" customWidth="1"/>
    <col min="7430" max="7430" width="15.5703125" style="1" customWidth="1"/>
    <col min="7431" max="7431" width="8.140625" style="1" customWidth="1"/>
    <col min="7432" max="7432" width="4.140625" style="1" customWidth="1"/>
    <col min="7433" max="7679" width="11.42578125" style="1" customWidth="1"/>
    <col min="7680" max="7680" width="44.85546875" style="1" customWidth="1"/>
    <col min="7681" max="7681" width="15.5703125" style="1" customWidth="1"/>
    <col min="7682" max="7682" width="20.85546875" style="1" customWidth="1"/>
    <col min="7683" max="7683" width="17.7109375" style="1" customWidth="1"/>
    <col min="7684" max="7684" width="13.42578125" style="1" customWidth="1"/>
    <col min="7685" max="7685" width="15.140625" style="1" customWidth="1"/>
    <col min="7686" max="7686" width="15.5703125" style="1" customWidth="1"/>
    <col min="7687" max="7687" width="8.140625" style="1" customWidth="1"/>
    <col min="7688" max="7688" width="4.140625" style="1" customWidth="1"/>
    <col min="7689" max="7935" width="11.42578125" style="1" customWidth="1"/>
    <col min="7936" max="7936" width="44.85546875" style="1" customWidth="1"/>
    <col min="7937" max="7937" width="15.5703125" style="1" customWidth="1"/>
    <col min="7938" max="7938" width="20.85546875" style="1" customWidth="1"/>
    <col min="7939" max="7939" width="17.7109375" style="1" customWidth="1"/>
    <col min="7940" max="7940" width="13.42578125" style="1" customWidth="1"/>
    <col min="7941" max="7941" width="15.140625" style="1" customWidth="1"/>
    <col min="7942" max="7942" width="15.5703125" style="1" customWidth="1"/>
    <col min="7943" max="7943" width="8.140625" style="1" customWidth="1"/>
    <col min="7944" max="7944" width="4.140625" style="1" customWidth="1"/>
    <col min="7945" max="8190" width="11.42578125" style="1" hidden="1"/>
    <col min="8191" max="8191" width="11.42578125" style="1" customWidth="1"/>
    <col min="8192" max="8192" width="44.85546875" style="1" customWidth="1"/>
    <col min="8193" max="8193" width="15.5703125" style="1" customWidth="1"/>
    <col min="8194" max="8194" width="20.85546875" style="1" customWidth="1"/>
    <col min="8195" max="8195" width="17.7109375" style="1" customWidth="1"/>
    <col min="8196" max="8196" width="13.42578125" style="1" customWidth="1"/>
    <col min="8197" max="8197" width="15.140625" style="1" customWidth="1"/>
    <col min="8198" max="8198" width="15.5703125" style="1" customWidth="1"/>
    <col min="8199" max="8199" width="8.140625" style="1" customWidth="1"/>
    <col min="8200" max="8200" width="4.140625" style="1" customWidth="1"/>
    <col min="8201" max="8447" width="11.42578125" style="1" customWidth="1"/>
    <col min="8448" max="8448" width="44.85546875" style="1" customWidth="1"/>
    <col min="8449" max="8449" width="15.5703125" style="1" customWidth="1"/>
    <col min="8450" max="8450" width="20.85546875" style="1" customWidth="1"/>
    <col min="8451" max="8451" width="17.7109375" style="1" customWidth="1"/>
    <col min="8452" max="8452" width="13.42578125" style="1" customWidth="1"/>
    <col min="8453" max="8453" width="15.140625" style="1" customWidth="1"/>
    <col min="8454" max="8454" width="15.5703125" style="1" customWidth="1"/>
    <col min="8455" max="8455" width="8.140625" style="1" customWidth="1"/>
    <col min="8456" max="8456" width="4.140625" style="1" customWidth="1"/>
    <col min="8457" max="8703" width="11.42578125" style="1" customWidth="1"/>
    <col min="8704" max="8704" width="44.85546875" style="1" customWidth="1"/>
    <col min="8705" max="8705" width="15.5703125" style="1" customWidth="1"/>
    <col min="8706" max="8706" width="20.85546875" style="1" customWidth="1"/>
    <col min="8707" max="8707" width="17.7109375" style="1" customWidth="1"/>
    <col min="8708" max="8708" width="13.42578125" style="1" customWidth="1"/>
    <col min="8709" max="8709" width="15.140625" style="1" customWidth="1"/>
    <col min="8710" max="8710" width="15.5703125" style="1" customWidth="1"/>
    <col min="8711" max="8711" width="8.140625" style="1" customWidth="1"/>
    <col min="8712" max="8712" width="4.140625" style="1" customWidth="1"/>
    <col min="8713" max="8959" width="11.42578125" style="1" customWidth="1"/>
    <col min="8960" max="8960" width="44.85546875" style="1" customWidth="1"/>
    <col min="8961" max="8961" width="15.5703125" style="1" customWidth="1"/>
    <col min="8962" max="8962" width="20.85546875" style="1" customWidth="1"/>
    <col min="8963" max="8963" width="17.7109375" style="1" customWidth="1"/>
    <col min="8964" max="8964" width="13.42578125" style="1" customWidth="1"/>
    <col min="8965" max="8965" width="15.140625" style="1" customWidth="1"/>
    <col min="8966" max="8966" width="15.5703125" style="1" customWidth="1"/>
    <col min="8967" max="8967" width="8.140625" style="1" customWidth="1"/>
    <col min="8968" max="8968" width="4.140625" style="1" customWidth="1"/>
    <col min="8969" max="9214" width="11.42578125" style="1" hidden="1"/>
    <col min="9215" max="9215" width="11.42578125" style="1" customWidth="1"/>
    <col min="9216" max="9216" width="44.85546875" style="1" customWidth="1"/>
    <col min="9217" max="9217" width="15.5703125" style="1" customWidth="1"/>
    <col min="9218" max="9218" width="20.85546875" style="1" customWidth="1"/>
    <col min="9219" max="9219" width="17.7109375" style="1" customWidth="1"/>
    <col min="9220" max="9220" width="13.42578125" style="1" customWidth="1"/>
    <col min="9221" max="9221" width="15.140625" style="1" customWidth="1"/>
    <col min="9222" max="9222" width="15.5703125" style="1" customWidth="1"/>
    <col min="9223" max="9223" width="8.140625" style="1" customWidth="1"/>
    <col min="9224" max="9224" width="4.140625" style="1" customWidth="1"/>
    <col min="9225" max="9471" width="11.42578125" style="1" customWidth="1"/>
    <col min="9472" max="9472" width="44.85546875" style="1" customWidth="1"/>
    <col min="9473" max="9473" width="15.5703125" style="1" customWidth="1"/>
    <col min="9474" max="9474" width="20.85546875" style="1" customWidth="1"/>
    <col min="9475" max="9475" width="17.7109375" style="1" customWidth="1"/>
    <col min="9476" max="9476" width="13.42578125" style="1" customWidth="1"/>
    <col min="9477" max="9477" width="15.140625" style="1" customWidth="1"/>
    <col min="9478" max="9478" width="15.5703125" style="1" customWidth="1"/>
    <col min="9479" max="9479" width="8.140625" style="1" customWidth="1"/>
    <col min="9480" max="9480" width="4.140625" style="1" customWidth="1"/>
    <col min="9481" max="9727" width="11.42578125" style="1" customWidth="1"/>
    <col min="9728" max="9728" width="44.85546875" style="1" customWidth="1"/>
    <col min="9729" max="9729" width="15.5703125" style="1" customWidth="1"/>
    <col min="9730" max="9730" width="20.85546875" style="1" customWidth="1"/>
    <col min="9731" max="9731" width="17.7109375" style="1" customWidth="1"/>
    <col min="9732" max="9732" width="13.42578125" style="1" customWidth="1"/>
    <col min="9733" max="9733" width="15.140625" style="1" customWidth="1"/>
    <col min="9734" max="9734" width="15.5703125" style="1" customWidth="1"/>
    <col min="9735" max="9735" width="8.140625" style="1" customWidth="1"/>
    <col min="9736" max="9736" width="4.140625" style="1" customWidth="1"/>
    <col min="9737" max="9983" width="11.42578125" style="1" customWidth="1"/>
    <col min="9984" max="9984" width="44.85546875" style="1" customWidth="1"/>
    <col min="9985" max="9985" width="15.5703125" style="1" customWidth="1"/>
    <col min="9986" max="9986" width="20.85546875" style="1" customWidth="1"/>
    <col min="9987" max="9987" width="17.7109375" style="1" customWidth="1"/>
    <col min="9988" max="9988" width="13.42578125" style="1" customWidth="1"/>
    <col min="9989" max="9989" width="15.140625" style="1" customWidth="1"/>
    <col min="9990" max="9990" width="15.5703125" style="1" customWidth="1"/>
    <col min="9991" max="9991" width="8.140625" style="1" customWidth="1"/>
    <col min="9992" max="9992" width="4.140625" style="1" customWidth="1"/>
    <col min="9993" max="10238" width="11.42578125" style="1" hidden="1"/>
    <col min="10239" max="10239" width="11.42578125" style="1" customWidth="1"/>
    <col min="10240" max="10240" width="44.85546875" style="1" customWidth="1"/>
    <col min="10241" max="10241" width="15.5703125" style="1" customWidth="1"/>
    <col min="10242" max="10242" width="20.85546875" style="1" customWidth="1"/>
    <col min="10243" max="10243" width="17.7109375" style="1" customWidth="1"/>
    <col min="10244" max="10244" width="13.42578125" style="1" customWidth="1"/>
    <col min="10245" max="10245" width="15.140625" style="1" customWidth="1"/>
    <col min="10246" max="10246" width="15.5703125" style="1" customWidth="1"/>
    <col min="10247" max="10247" width="8.140625" style="1" customWidth="1"/>
    <col min="10248" max="10248" width="4.140625" style="1" customWidth="1"/>
    <col min="10249" max="10495" width="11.42578125" style="1" customWidth="1"/>
    <col min="10496" max="10496" width="44.85546875" style="1" customWidth="1"/>
    <col min="10497" max="10497" width="15.5703125" style="1" customWidth="1"/>
    <col min="10498" max="10498" width="20.85546875" style="1" customWidth="1"/>
    <col min="10499" max="10499" width="17.7109375" style="1" customWidth="1"/>
    <col min="10500" max="10500" width="13.42578125" style="1" customWidth="1"/>
    <col min="10501" max="10501" width="15.140625" style="1" customWidth="1"/>
    <col min="10502" max="10502" width="15.5703125" style="1" customWidth="1"/>
    <col min="10503" max="10503" width="8.140625" style="1" customWidth="1"/>
    <col min="10504" max="10504" width="4.140625" style="1" customWidth="1"/>
    <col min="10505" max="10751" width="11.42578125" style="1" customWidth="1"/>
    <col min="10752" max="10752" width="44.85546875" style="1" customWidth="1"/>
    <col min="10753" max="10753" width="15.5703125" style="1" customWidth="1"/>
    <col min="10754" max="10754" width="20.85546875" style="1" customWidth="1"/>
    <col min="10755" max="10755" width="17.7109375" style="1" customWidth="1"/>
    <col min="10756" max="10756" width="13.42578125" style="1" customWidth="1"/>
    <col min="10757" max="10757" width="15.140625" style="1" customWidth="1"/>
    <col min="10758" max="10758" width="15.5703125" style="1" customWidth="1"/>
    <col min="10759" max="10759" width="8.140625" style="1" customWidth="1"/>
    <col min="10760" max="10760" width="4.140625" style="1" customWidth="1"/>
    <col min="10761" max="11007" width="11.42578125" style="1" customWidth="1"/>
    <col min="11008" max="11008" width="44.85546875" style="1" customWidth="1"/>
    <col min="11009" max="11009" width="15.5703125" style="1" customWidth="1"/>
    <col min="11010" max="11010" width="20.85546875" style="1" customWidth="1"/>
    <col min="11011" max="11011" width="17.7109375" style="1" customWidth="1"/>
    <col min="11012" max="11012" width="13.42578125" style="1" customWidth="1"/>
    <col min="11013" max="11013" width="15.140625" style="1" customWidth="1"/>
    <col min="11014" max="11014" width="15.5703125" style="1" customWidth="1"/>
    <col min="11015" max="11015" width="8.140625" style="1" customWidth="1"/>
    <col min="11016" max="11016" width="4.140625" style="1" customWidth="1"/>
    <col min="11017" max="11262" width="11.42578125" style="1" hidden="1"/>
    <col min="11263" max="11263" width="11.42578125" style="1" customWidth="1"/>
    <col min="11264" max="11264" width="44.85546875" style="1" customWidth="1"/>
    <col min="11265" max="11265" width="15.5703125" style="1" customWidth="1"/>
    <col min="11266" max="11266" width="20.85546875" style="1" customWidth="1"/>
    <col min="11267" max="11267" width="17.7109375" style="1" customWidth="1"/>
    <col min="11268" max="11268" width="13.42578125" style="1" customWidth="1"/>
    <col min="11269" max="11269" width="15.140625" style="1" customWidth="1"/>
    <col min="11270" max="11270" width="15.5703125" style="1" customWidth="1"/>
    <col min="11271" max="11271" width="8.140625" style="1" customWidth="1"/>
    <col min="11272" max="11272" width="4.140625" style="1" customWidth="1"/>
    <col min="11273" max="11519" width="11.42578125" style="1" customWidth="1"/>
    <col min="11520" max="11520" width="44.85546875" style="1" customWidth="1"/>
    <col min="11521" max="11521" width="15.5703125" style="1" customWidth="1"/>
    <col min="11522" max="11522" width="20.85546875" style="1" customWidth="1"/>
    <col min="11523" max="11523" width="17.7109375" style="1" customWidth="1"/>
    <col min="11524" max="11524" width="13.42578125" style="1" customWidth="1"/>
    <col min="11525" max="11525" width="15.140625" style="1" customWidth="1"/>
    <col min="11526" max="11526" width="15.5703125" style="1" customWidth="1"/>
    <col min="11527" max="11527" width="8.140625" style="1" customWidth="1"/>
    <col min="11528" max="11528" width="4.140625" style="1" customWidth="1"/>
    <col min="11529" max="11775" width="11.42578125" style="1" customWidth="1"/>
    <col min="11776" max="11776" width="44.85546875" style="1" customWidth="1"/>
    <col min="11777" max="11777" width="15.5703125" style="1" customWidth="1"/>
    <col min="11778" max="11778" width="20.85546875" style="1" customWidth="1"/>
    <col min="11779" max="11779" width="17.7109375" style="1" customWidth="1"/>
    <col min="11780" max="11780" width="13.42578125" style="1" customWidth="1"/>
    <col min="11781" max="11781" width="15.140625" style="1" customWidth="1"/>
    <col min="11782" max="11782" width="15.5703125" style="1" customWidth="1"/>
    <col min="11783" max="11783" width="8.140625" style="1" customWidth="1"/>
    <col min="11784" max="11784" width="4.140625" style="1" customWidth="1"/>
    <col min="11785" max="12031" width="11.42578125" style="1" customWidth="1"/>
    <col min="12032" max="12032" width="44.85546875" style="1" customWidth="1"/>
    <col min="12033" max="12033" width="15.5703125" style="1" customWidth="1"/>
    <col min="12034" max="12034" width="20.85546875" style="1" customWidth="1"/>
    <col min="12035" max="12035" width="17.7109375" style="1" customWidth="1"/>
    <col min="12036" max="12036" width="13.42578125" style="1" customWidth="1"/>
    <col min="12037" max="12037" width="15.140625" style="1" customWidth="1"/>
    <col min="12038" max="12038" width="15.5703125" style="1" customWidth="1"/>
    <col min="12039" max="12039" width="8.140625" style="1" customWidth="1"/>
    <col min="12040" max="12040" width="4.140625" style="1" customWidth="1"/>
    <col min="12041" max="12286" width="11.42578125" style="1" hidden="1"/>
    <col min="12287" max="12287" width="11.42578125" style="1" customWidth="1"/>
    <col min="12288" max="12288" width="44.85546875" style="1" customWidth="1"/>
    <col min="12289" max="12289" width="15.5703125" style="1" customWidth="1"/>
    <col min="12290" max="12290" width="20.85546875" style="1" customWidth="1"/>
    <col min="12291" max="12291" width="17.7109375" style="1" customWidth="1"/>
    <col min="12292" max="12292" width="13.42578125" style="1" customWidth="1"/>
    <col min="12293" max="12293" width="15.140625" style="1" customWidth="1"/>
    <col min="12294" max="12294" width="15.5703125" style="1" customWidth="1"/>
    <col min="12295" max="12295" width="8.140625" style="1" customWidth="1"/>
    <col min="12296" max="12296" width="4.140625" style="1" customWidth="1"/>
    <col min="12297" max="12543" width="11.42578125" style="1" customWidth="1"/>
    <col min="12544" max="12544" width="44.85546875" style="1" customWidth="1"/>
    <col min="12545" max="12545" width="15.5703125" style="1" customWidth="1"/>
    <col min="12546" max="12546" width="20.85546875" style="1" customWidth="1"/>
    <col min="12547" max="12547" width="17.7109375" style="1" customWidth="1"/>
    <col min="12548" max="12548" width="13.42578125" style="1" customWidth="1"/>
    <col min="12549" max="12549" width="15.140625" style="1" customWidth="1"/>
    <col min="12550" max="12550" width="15.5703125" style="1" customWidth="1"/>
    <col min="12551" max="12551" width="8.140625" style="1" customWidth="1"/>
    <col min="12552" max="12552" width="4.140625" style="1" customWidth="1"/>
    <col min="12553" max="12799" width="11.42578125" style="1" customWidth="1"/>
    <col min="12800" max="12800" width="44.85546875" style="1" customWidth="1"/>
    <col min="12801" max="12801" width="15.5703125" style="1" customWidth="1"/>
    <col min="12802" max="12802" width="20.85546875" style="1" customWidth="1"/>
    <col min="12803" max="12803" width="17.7109375" style="1" customWidth="1"/>
    <col min="12804" max="12804" width="13.42578125" style="1" customWidth="1"/>
    <col min="12805" max="12805" width="15.140625" style="1" customWidth="1"/>
    <col min="12806" max="12806" width="15.5703125" style="1" customWidth="1"/>
    <col min="12807" max="12807" width="8.140625" style="1" customWidth="1"/>
    <col min="12808" max="12808" width="4.140625" style="1" customWidth="1"/>
    <col min="12809" max="13055" width="11.42578125" style="1" customWidth="1"/>
    <col min="13056" max="13056" width="44.85546875" style="1" customWidth="1"/>
    <col min="13057" max="13057" width="15.5703125" style="1" customWidth="1"/>
    <col min="13058" max="13058" width="20.85546875" style="1" customWidth="1"/>
    <col min="13059" max="13059" width="17.7109375" style="1" customWidth="1"/>
    <col min="13060" max="13060" width="13.42578125" style="1" customWidth="1"/>
    <col min="13061" max="13061" width="15.140625" style="1" customWidth="1"/>
    <col min="13062" max="13062" width="15.5703125" style="1" customWidth="1"/>
    <col min="13063" max="13063" width="8.140625" style="1" customWidth="1"/>
    <col min="13064" max="13064" width="4.140625" style="1" customWidth="1"/>
    <col min="13065" max="13310" width="11.42578125" style="1" hidden="1"/>
    <col min="13311" max="13311" width="11.42578125" style="1" customWidth="1"/>
    <col min="13312" max="13312" width="44.85546875" style="1" customWidth="1"/>
    <col min="13313" max="13313" width="15.5703125" style="1" customWidth="1"/>
    <col min="13314" max="13314" width="20.85546875" style="1" customWidth="1"/>
    <col min="13315" max="13315" width="17.7109375" style="1" customWidth="1"/>
    <col min="13316" max="13316" width="13.42578125" style="1" customWidth="1"/>
    <col min="13317" max="13317" width="15.140625" style="1" customWidth="1"/>
    <col min="13318" max="13318" width="15.5703125" style="1" customWidth="1"/>
    <col min="13319" max="13319" width="8.140625" style="1" customWidth="1"/>
    <col min="13320" max="13320" width="4.140625" style="1" customWidth="1"/>
    <col min="13321" max="13567" width="11.42578125" style="1" customWidth="1"/>
    <col min="13568" max="13568" width="44.85546875" style="1" customWidth="1"/>
    <col min="13569" max="13569" width="15.5703125" style="1" customWidth="1"/>
    <col min="13570" max="13570" width="20.85546875" style="1" customWidth="1"/>
    <col min="13571" max="13571" width="17.7109375" style="1" customWidth="1"/>
    <col min="13572" max="13572" width="13.42578125" style="1" customWidth="1"/>
    <col min="13573" max="13573" width="15.140625" style="1" customWidth="1"/>
    <col min="13574" max="13574" width="15.5703125" style="1" customWidth="1"/>
    <col min="13575" max="13575" width="8.140625" style="1" customWidth="1"/>
    <col min="13576" max="13576" width="4.140625" style="1" customWidth="1"/>
    <col min="13577" max="13823" width="11.42578125" style="1" customWidth="1"/>
    <col min="13824" max="13824" width="44.85546875" style="1" customWidth="1"/>
    <col min="13825" max="13825" width="15.5703125" style="1" customWidth="1"/>
    <col min="13826" max="13826" width="20.85546875" style="1" customWidth="1"/>
    <col min="13827" max="13827" width="17.7109375" style="1" customWidth="1"/>
    <col min="13828" max="13828" width="13.42578125" style="1" customWidth="1"/>
    <col min="13829" max="13829" width="15.140625" style="1" customWidth="1"/>
    <col min="13830" max="13830" width="15.5703125" style="1" customWidth="1"/>
    <col min="13831" max="13831" width="8.140625" style="1" customWidth="1"/>
    <col min="13832" max="13832" width="4.140625" style="1" customWidth="1"/>
    <col min="13833" max="14079" width="11.42578125" style="1" customWidth="1"/>
    <col min="14080" max="14080" width="44.85546875" style="1" customWidth="1"/>
    <col min="14081" max="14081" width="15.5703125" style="1" customWidth="1"/>
    <col min="14082" max="14082" width="20.85546875" style="1" customWidth="1"/>
    <col min="14083" max="14083" width="17.7109375" style="1" customWidth="1"/>
    <col min="14084" max="14084" width="13.42578125" style="1" customWidth="1"/>
    <col min="14085" max="14085" width="15.140625" style="1" customWidth="1"/>
    <col min="14086" max="14086" width="15.5703125" style="1" customWidth="1"/>
    <col min="14087" max="14087" width="8.140625" style="1" customWidth="1"/>
    <col min="14088" max="14088" width="4.140625" style="1" customWidth="1"/>
    <col min="14089" max="14334" width="11.42578125" style="1" hidden="1"/>
    <col min="14335" max="14335" width="11.42578125" style="1" customWidth="1"/>
    <col min="14336" max="14336" width="44.85546875" style="1" customWidth="1"/>
    <col min="14337" max="14337" width="15.5703125" style="1" customWidth="1"/>
    <col min="14338" max="14338" width="20.85546875" style="1" customWidth="1"/>
    <col min="14339" max="14339" width="17.7109375" style="1" customWidth="1"/>
    <col min="14340" max="14340" width="13.42578125" style="1" customWidth="1"/>
    <col min="14341" max="14341" width="15.140625" style="1" customWidth="1"/>
    <col min="14342" max="14342" width="15.5703125" style="1" customWidth="1"/>
    <col min="14343" max="14343" width="8.140625" style="1" customWidth="1"/>
    <col min="14344" max="14344" width="4.140625" style="1" customWidth="1"/>
    <col min="14345" max="14591" width="11.42578125" style="1" customWidth="1"/>
    <col min="14592" max="14592" width="44.85546875" style="1" customWidth="1"/>
    <col min="14593" max="14593" width="15.5703125" style="1" customWidth="1"/>
    <col min="14594" max="14594" width="20.85546875" style="1" customWidth="1"/>
    <col min="14595" max="14595" width="17.7109375" style="1" customWidth="1"/>
    <col min="14596" max="14596" width="13.42578125" style="1" customWidth="1"/>
    <col min="14597" max="14597" width="15.140625" style="1" customWidth="1"/>
    <col min="14598" max="14598" width="15.5703125" style="1" customWidth="1"/>
    <col min="14599" max="14599" width="8.140625" style="1" customWidth="1"/>
    <col min="14600" max="14600" width="4.140625" style="1" customWidth="1"/>
    <col min="14601" max="14847" width="11.42578125" style="1" customWidth="1"/>
    <col min="14848" max="14848" width="44.85546875" style="1" customWidth="1"/>
    <col min="14849" max="14849" width="15.5703125" style="1" customWidth="1"/>
    <col min="14850" max="14850" width="20.85546875" style="1" customWidth="1"/>
    <col min="14851" max="14851" width="17.7109375" style="1" customWidth="1"/>
    <col min="14852" max="14852" width="13.42578125" style="1" customWidth="1"/>
    <col min="14853" max="14853" width="15.140625" style="1" customWidth="1"/>
    <col min="14854" max="14854" width="15.5703125" style="1" customWidth="1"/>
    <col min="14855" max="14855" width="8.140625" style="1" customWidth="1"/>
    <col min="14856" max="14856" width="4.140625" style="1" customWidth="1"/>
    <col min="14857" max="15103" width="11.42578125" style="1" customWidth="1"/>
    <col min="15104" max="15104" width="44.85546875" style="1" customWidth="1"/>
    <col min="15105" max="15105" width="15.5703125" style="1" customWidth="1"/>
    <col min="15106" max="15106" width="20.85546875" style="1" customWidth="1"/>
    <col min="15107" max="15107" width="17.7109375" style="1" customWidth="1"/>
    <col min="15108" max="15108" width="13.42578125" style="1" customWidth="1"/>
    <col min="15109" max="15109" width="15.140625" style="1" customWidth="1"/>
    <col min="15110" max="15110" width="15.5703125" style="1" customWidth="1"/>
    <col min="15111" max="15111" width="8.140625" style="1" customWidth="1"/>
    <col min="15112" max="15112" width="4.140625" style="1" customWidth="1"/>
    <col min="15113" max="15358" width="11.42578125" style="1" hidden="1"/>
    <col min="15359" max="15359" width="11.42578125" style="1" customWidth="1"/>
    <col min="15360" max="15360" width="44.85546875" style="1" customWidth="1"/>
    <col min="15361" max="15361" width="15.5703125" style="1" customWidth="1"/>
    <col min="15362" max="15362" width="20.85546875" style="1" customWidth="1"/>
    <col min="15363" max="15363" width="17.7109375" style="1" customWidth="1"/>
    <col min="15364" max="15364" width="13.42578125" style="1" customWidth="1"/>
    <col min="15365" max="15365" width="15.140625" style="1" customWidth="1"/>
    <col min="15366" max="15366" width="15.5703125" style="1" customWidth="1"/>
    <col min="15367" max="15367" width="8.140625" style="1" customWidth="1"/>
    <col min="15368" max="15368" width="4.140625" style="1" customWidth="1"/>
    <col min="15369" max="15615" width="11.42578125" style="1" customWidth="1"/>
    <col min="15616" max="15616" width="44.85546875" style="1" customWidth="1"/>
    <col min="15617" max="15617" width="15.5703125" style="1" customWidth="1"/>
    <col min="15618" max="15618" width="20.85546875" style="1" customWidth="1"/>
    <col min="15619" max="15619" width="17.7109375" style="1" customWidth="1"/>
    <col min="15620" max="15620" width="13.42578125" style="1" customWidth="1"/>
    <col min="15621" max="15621" width="15.140625" style="1" customWidth="1"/>
    <col min="15622" max="15622" width="15.5703125" style="1" customWidth="1"/>
    <col min="15623" max="15623" width="8.140625" style="1" customWidth="1"/>
    <col min="15624" max="15624" width="4.140625" style="1" customWidth="1"/>
    <col min="15625" max="15871" width="11.42578125" style="1" customWidth="1"/>
    <col min="15872" max="15872" width="44.85546875" style="1" customWidth="1"/>
    <col min="15873" max="15873" width="15.5703125" style="1" customWidth="1"/>
    <col min="15874" max="15874" width="20.85546875" style="1" customWidth="1"/>
    <col min="15875" max="15875" width="17.7109375" style="1" customWidth="1"/>
    <col min="15876" max="15876" width="13.42578125" style="1" customWidth="1"/>
    <col min="15877" max="15877" width="15.140625" style="1" customWidth="1"/>
    <col min="15878" max="15878" width="15.5703125" style="1" customWidth="1"/>
    <col min="15879" max="15879" width="8.140625" style="1" customWidth="1"/>
    <col min="15880" max="15880" width="4.140625" style="1" customWidth="1"/>
    <col min="15881" max="16127" width="11.42578125" style="1" customWidth="1"/>
    <col min="16128" max="16128" width="44.85546875" style="1" customWidth="1"/>
    <col min="16129" max="16129" width="15.5703125" style="1" customWidth="1"/>
    <col min="16130" max="16130" width="20.85546875" style="1" customWidth="1"/>
    <col min="16131" max="16131" width="17.7109375" style="1" customWidth="1"/>
    <col min="16132" max="16132" width="13.42578125" style="1" customWidth="1"/>
    <col min="16133" max="16133" width="15.140625" style="1" customWidth="1"/>
    <col min="16134" max="16134" width="15.5703125" style="1" customWidth="1"/>
    <col min="16135" max="16135" width="8.140625" style="1" customWidth="1"/>
    <col min="16136" max="16136" width="4.140625" style="1" customWidth="1"/>
    <col min="16137" max="16384" width="11.42578125" style="1" customWidth="1"/>
  </cols>
  <sheetData>
    <row r="1" spans="1:17" ht="23.25" customHeight="1" x14ac:dyDescent="0.25">
      <c r="A1" s="614" t="s">
        <v>0</v>
      </c>
      <c r="B1" s="614"/>
      <c r="C1" s="614"/>
      <c r="D1" s="614"/>
      <c r="E1" s="614"/>
      <c r="F1" s="614"/>
      <c r="G1" s="614"/>
      <c r="H1" s="614"/>
      <c r="I1" s="614"/>
      <c r="J1" s="2"/>
      <c r="K1" s="5"/>
      <c r="L1" s="5"/>
      <c r="M1" s="5"/>
      <c r="N1" s="5"/>
    </row>
    <row r="2" spans="1:17" ht="18.75" x14ac:dyDescent="0.25">
      <c r="A2" s="615" t="s">
        <v>1</v>
      </c>
      <c r="B2" s="615"/>
      <c r="C2" s="615"/>
      <c r="D2" s="615"/>
      <c r="E2" s="615"/>
      <c r="F2" s="615"/>
      <c r="G2" s="615"/>
      <c r="H2" s="615"/>
      <c r="I2" s="615"/>
      <c r="J2" s="6"/>
      <c r="K2" s="6"/>
      <c r="L2" s="6"/>
      <c r="M2" s="6"/>
      <c r="N2" s="6"/>
    </row>
    <row r="3" spans="1:17" ht="15.75" customHeight="1" x14ac:dyDescent="0.25">
      <c r="A3" s="631" t="s">
        <v>2</v>
      </c>
      <c r="B3" s="616"/>
      <c r="C3" s="616"/>
      <c r="D3" s="616"/>
      <c r="E3" s="616"/>
      <c r="F3" s="616"/>
      <c r="G3" s="616"/>
      <c r="H3" s="616"/>
      <c r="I3" s="616"/>
      <c r="J3" s="12"/>
      <c r="K3" s="12"/>
      <c r="L3" s="12"/>
      <c r="M3" s="12"/>
      <c r="N3" s="12"/>
    </row>
    <row r="4" spans="1:17" ht="15.75" customHeight="1" x14ac:dyDescent="0.25">
      <c r="A4" s="315"/>
      <c r="B4" s="315"/>
      <c r="C4" s="315"/>
      <c r="D4" s="315"/>
      <c r="E4" s="315"/>
      <c r="F4" s="315"/>
      <c r="G4" s="315"/>
      <c r="H4" s="12"/>
      <c r="I4" s="12"/>
      <c r="J4" s="12"/>
      <c r="K4" s="12"/>
      <c r="L4" s="12"/>
      <c r="M4" s="12"/>
      <c r="N4" s="12"/>
    </row>
    <row r="5" spans="1:17" ht="18.75" x14ac:dyDescent="0.3">
      <c r="A5" s="674" t="s">
        <v>590</v>
      </c>
      <c r="B5" s="674"/>
      <c r="C5" s="674"/>
      <c r="D5" s="674"/>
      <c r="E5" s="674"/>
      <c r="F5" s="674"/>
      <c r="G5" s="674"/>
      <c r="H5" s="674"/>
      <c r="I5" s="674"/>
      <c r="J5" s="316"/>
      <c r="K5" s="317"/>
      <c r="L5" s="318"/>
      <c r="M5" s="317"/>
      <c r="N5" s="317"/>
    </row>
    <row r="6" spans="1:17" ht="15.75" x14ac:dyDescent="0.25">
      <c r="A6" s="675" t="s">
        <v>339</v>
      </c>
      <c r="B6" s="675"/>
      <c r="C6" s="675"/>
      <c r="D6" s="675"/>
      <c r="E6" s="675"/>
      <c r="F6" s="675"/>
      <c r="G6" s="675"/>
      <c r="H6" s="675"/>
      <c r="I6" s="675"/>
    </row>
    <row r="7" spans="1:17" ht="15.75" x14ac:dyDescent="0.25">
      <c r="A7" s="675">
        <v>2026</v>
      </c>
      <c r="B7" s="675"/>
      <c r="C7" s="675"/>
      <c r="D7" s="675"/>
      <c r="E7" s="675"/>
      <c r="F7" s="675"/>
      <c r="G7" s="675"/>
      <c r="H7" s="675"/>
      <c r="I7" s="675"/>
    </row>
    <row r="8" spans="1:17" ht="15.75" x14ac:dyDescent="0.25">
      <c r="A8" s="671" t="s">
        <v>340</v>
      </c>
      <c r="B8" s="671"/>
      <c r="C8" s="671"/>
      <c r="D8" s="671"/>
      <c r="E8" s="671"/>
      <c r="F8" s="671"/>
      <c r="G8" s="671"/>
      <c r="H8" s="671"/>
      <c r="I8" s="671"/>
      <c r="J8" s="319"/>
    </row>
    <row r="9" spans="1:17" ht="15.75" x14ac:dyDescent="0.25">
      <c r="A9" s="320"/>
      <c r="B9" s="320"/>
      <c r="C9" s="320"/>
      <c r="D9" s="320"/>
      <c r="E9" s="320"/>
      <c r="F9" s="320"/>
      <c r="G9" s="320"/>
      <c r="H9" s="321"/>
      <c r="I9" s="321"/>
      <c r="J9" s="319"/>
    </row>
    <row r="10" spans="1:17" ht="60.75" thickBot="1" x14ac:dyDescent="0.3">
      <c r="B10" s="673" t="s">
        <v>200</v>
      </c>
      <c r="C10" s="402" t="s">
        <v>248</v>
      </c>
      <c r="D10" s="402" t="s">
        <v>249</v>
      </c>
      <c r="E10" s="399" t="s">
        <v>250</v>
      </c>
      <c r="F10" s="399" t="s">
        <v>251</v>
      </c>
      <c r="G10" s="402" t="s">
        <v>252</v>
      </c>
      <c r="H10" s="399" t="s">
        <v>330</v>
      </c>
      <c r="I10" s="401" t="s">
        <v>341</v>
      </c>
      <c r="J10" s="322"/>
      <c r="K10" s="323" t="s">
        <v>342</v>
      </c>
    </row>
    <row r="11" spans="1:17" ht="15.75" x14ac:dyDescent="0.25">
      <c r="B11" s="673"/>
      <c r="C11" s="419">
        <v>1</v>
      </c>
      <c r="D11" s="419">
        <v>2</v>
      </c>
      <c r="E11" s="420">
        <v>3</v>
      </c>
      <c r="F11" s="420">
        <v>4</v>
      </c>
      <c r="G11" s="419">
        <v>5</v>
      </c>
      <c r="H11" s="420">
        <v>6</v>
      </c>
      <c r="I11" s="421">
        <v>7</v>
      </c>
      <c r="J11" s="319"/>
      <c r="K11" s="324">
        <v>8659730022875.3242</v>
      </c>
    </row>
    <row r="12" spans="1:17" x14ac:dyDescent="0.25">
      <c r="B12" s="325" t="s">
        <v>343</v>
      </c>
      <c r="C12" s="326">
        <f t="shared" ref="C12:G12" si="0">SUM(C13:C14)</f>
        <v>1339948240037.3601</v>
      </c>
      <c r="D12" s="326">
        <f t="shared" si="0"/>
        <v>44645911940</v>
      </c>
      <c r="E12" s="326">
        <f t="shared" si="0"/>
        <v>53029514405</v>
      </c>
      <c r="F12" s="326">
        <f t="shared" si="0"/>
        <v>12055150169.690001</v>
      </c>
      <c r="G12" s="326">
        <f t="shared" si="0"/>
        <v>256413206790.79001</v>
      </c>
      <c r="H12" s="326">
        <f>SUM(H13:H14)</f>
        <v>1706092023342.8401</v>
      </c>
      <c r="I12" s="327">
        <f>H12/K$11</f>
        <v>0.19701445874595055</v>
      </c>
      <c r="J12" s="314"/>
      <c r="K12" s="328"/>
      <c r="L12" s="329"/>
      <c r="M12" s="59"/>
      <c r="N12" s="59"/>
      <c r="O12" s="59"/>
      <c r="P12" s="59"/>
      <c r="Q12" s="59"/>
    </row>
    <row r="13" spans="1:17" x14ac:dyDescent="0.25">
      <c r="B13" s="330" t="s">
        <v>318</v>
      </c>
      <c r="C13" s="331">
        <v>1338247009662.3601</v>
      </c>
      <c r="D13" s="331">
        <v>44645911940</v>
      </c>
      <c r="E13" s="331">
        <v>52991183305</v>
      </c>
      <c r="F13" s="332">
        <v>11799871007.700001</v>
      </c>
      <c r="G13" s="332">
        <v>256413206790.79001</v>
      </c>
      <c r="H13" s="333">
        <f>SUM(C13:G13)</f>
        <v>1704097182705.8501</v>
      </c>
      <c r="I13" s="334">
        <f>H13/K$11</f>
        <v>0.19678410045167113</v>
      </c>
      <c r="J13" s="46"/>
      <c r="K13"/>
      <c r="L13"/>
      <c r="M13"/>
      <c r="N13"/>
      <c r="O13" s="59"/>
      <c r="P13" s="59"/>
      <c r="Q13" s="59"/>
    </row>
    <row r="14" spans="1:17" x14ac:dyDescent="0.25">
      <c r="B14" s="330" t="s">
        <v>344</v>
      </c>
      <c r="C14" s="331">
        <v>1701230375</v>
      </c>
      <c r="D14" s="331">
        <v>0</v>
      </c>
      <c r="E14" s="331">
        <v>38331100</v>
      </c>
      <c r="F14" s="332">
        <v>255279161.99000025</v>
      </c>
      <c r="G14" s="332">
        <v>0</v>
      </c>
      <c r="H14" s="333">
        <f>SUM(C14:G14)</f>
        <v>1994840636.9900002</v>
      </c>
      <c r="I14" s="334">
        <f>H14/K$11</f>
        <v>2.3035829427943823E-4</v>
      </c>
      <c r="J14" s="46"/>
      <c r="K14"/>
      <c r="L14"/>
      <c r="M14"/>
      <c r="N14"/>
      <c r="O14" s="59"/>
      <c r="P14" s="59"/>
      <c r="Q14" s="59"/>
    </row>
    <row r="15" spans="1:17" x14ac:dyDescent="0.25">
      <c r="B15" s="335"/>
      <c r="C15" s="336"/>
      <c r="D15" s="336"/>
      <c r="E15" s="336"/>
      <c r="F15" s="337"/>
      <c r="G15" s="338"/>
      <c r="H15" s="337"/>
      <c r="I15" s="339"/>
      <c r="J15" s="46"/>
      <c r="K15"/>
      <c r="L15"/>
      <c r="M15"/>
      <c r="N15"/>
      <c r="O15" s="59"/>
      <c r="P15" s="59"/>
      <c r="Q15" s="59"/>
    </row>
    <row r="16" spans="1:17" x14ac:dyDescent="0.25">
      <c r="B16" s="325" t="s">
        <v>345</v>
      </c>
      <c r="C16" s="340">
        <f>+C17+C23</f>
        <v>1285865028790.3501</v>
      </c>
      <c r="D16" s="340">
        <f t="shared" ref="D16:H16" si="1">+D17+D23</f>
        <v>203398461037</v>
      </c>
      <c r="E16" s="340">
        <f t="shared" si="1"/>
        <v>81214215076</v>
      </c>
      <c r="F16" s="340">
        <f t="shared" si="1"/>
        <v>34875868244.88002</v>
      </c>
      <c r="G16" s="340">
        <f t="shared" si="1"/>
        <v>379869903221</v>
      </c>
      <c r="H16" s="340">
        <f t="shared" si="1"/>
        <v>1985223476369.2302</v>
      </c>
      <c r="I16" s="341">
        <f t="shared" ref="I16:I23" si="2">H16/K$11</f>
        <v>0.22924773302690893</v>
      </c>
      <c r="J16" s="46"/>
      <c r="K16"/>
      <c r="L16"/>
      <c r="M16"/>
      <c r="N16"/>
      <c r="O16" s="59"/>
      <c r="P16" s="59"/>
      <c r="Q16" s="59"/>
    </row>
    <row r="17" spans="2:17" x14ac:dyDescent="0.25">
      <c r="B17" s="342" t="s">
        <v>346</v>
      </c>
      <c r="C17" s="313">
        <v>1103377698039.3501</v>
      </c>
      <c r="D17" s="343">
        <v>185079382452</v>
      </c>
      <c r="E17" s="344">
        <v>80183981238</v>
      </c>
      <c r="F17" s="344">
        <v>27023422831.340023</v>
      </c>
      <c r="G17" s="333">
        <v>295259713897</v>
      </c>
      <c r="H17" s="333">
        <f t="shared" ref="H17:H23" si="3">SUM(C17:G17)</f>
        <v>1690924198457.6902</v>
      </c>
      <c r="I17" s="334">
        <f t="shared" si="2"/>
        <v>0.19526292320788149</v>
      </c>
      <c r="J17" s="54"/>
      <c r="K17"/>
      <c r="L17"/>
      <c r="M17"/>
      <c r="N17"/>
      <c r="O17" s="59"/>
      <c r="P17" s="59"/>
      <c r="Q17" s="59"/>
    </row>
    <row r="18" spans="2:17" x14ac:dyDescent="0.25">
      <c r="B18" s="345" t="s">
        <v>347</v>
      </c>
      <c r="C18" s="333">
        <f>SUM(C19:C22)</f>
        <v>324257115564</v>
      </c>
      <c r="D18" s="333">
        <f>SUM(D19:D22)</f>
        <v>73168665</v>
      </c>
      <c r="E18" s="333">
        <f>SUM(E19:E22)</f>
        <v>0</v>
      </c>
      <c r="F18" s="313">
        <f>SUM(F19:F22)</f>
        <v>51480370.109999999</v>
      </c>
      <c r="G18" s="333">
        <f>SUM(G19:G22)</f>
        <v>1938801146</v>
      </c>
      <c r="H18" s="333">
        <f t="shared" si="3"/>
        <v>326320565745.10999</v>
      </c>
      <c r="I18" s="346">
        <f t="shared" si="2"/>
        <v>3.7682533391123027E-2</v>
      </c>
      <c r="J18" s="54"/>
      <c r="K18"/>
      <c r="L18"/>
      <c r="M18"/>
      <c r="N18"/>
      <c r="O18" s="59"/>
      <c r="P18" s="59"/>
      <c r="Q18" s="59"/>
    </row>
    <row r="19" spans="2:17" x14ac:dyDescent="0.25">
      <c r="B19" s="347" t="s">
        <v>348</v>
      </c>
      <c r="C19" s="331">
        <v>115480602004</v>
      </c>
      <c r="D19" s="331">
        <v>6320</v>
      </c>
      <c r="E19" s="331"/>
      <c r="F19" s="331">
        <v>48472954.049999997</v>
      </c>
      <c r="G19" s="331"/>
      <c r="H19" s="331">
        <f t="shared" si="3"/>
        <v>115529081278.05</v>
      </c>
      <c r="I19" s="346">
        <f t="shared" si="2"/>
        <v>1.3340956470106032E-2</v>
      </c>
      <c r="J19" s="54"/>
      <c r="K19"/>
      <c r="L19"/>
      <c r="M19"/>
      <c r="N19"/>
      <c r="O19" s="59"/>
      <c r="P19" s="59"/>
      <c r="Q19" s="59"/>
    </row>
    <row r="20" spans="2:17" x14ac:dyDescent="0.25">
      <c r="B20" s="347" t="s">
        <v>349</v>
      </c>
      <c r="C20" s="331">
        <v>207303121140</v>
      </c>
      <c r="D20" s="331">
        <v>73162345</v>
      </c>
      <c r="E20" s="331"/>
      <c r="F20" s="331">
        <v>100088.61</v>
      </c>
      <c r="G20" s="331"/>
      <c r="H20" s="331">
        <f t="shared" si="3"/>
        <v>207376383573.60999</v>
      </c>
      <c r="I20" s="346">
        <f t="shared" si="2"/>
        <v>2.394721117469133E-2</v>
      </c>
      <c r="J20" s="54"/>
      <c r="K20"/>
      <c r="L20"/>
      <c r="M20"/>
      <c r="N20"/>
      <c r="O20" s="59"/>
      <c r="P20" s="59"/>
      <c r="Q20" s="59"/>
    </row>
    <row r="21" spans="2:17" x14ac:dyDescent="0.25">
      <c r="B21" s="347" t="s">
        <v>350</v>
      </c>
      <c r="C21" s="331">
        <v>1473392420</v>
      </c>
      <c r="D21" s="331"/>
      <c r="E21" s="331"/>
      <c r="F21" s="331"/>
      <c r="G21" s="331"/>
      <c r="H21" s="331">
        <f t="shared" si="3"/>
        <v>1473392420</v>
      </c>
      <c r="I21" s="346">
        <f t="shared" si="2"/>
        <v>1.7014299708050063E-4</v>
      </c>
      <c r="J21" s="54"/>
      <c r="K21"/>
      <c r="L21"/>
      <c r="M21"/>
      <c r="N21"/>
      <c r="O21" s="59"/>
      <c r="P21" s="59"/>
      <c r="Q21" s="59"/>
    </row>
    <row r="22" spans="2:17" x14ac:dyDescent="0.25">
      <c r="B22" s="347" t="s">
        <v>351</v>
      </c>
      <c r="C22" s="331"/>
      <c r="D22" s="331"/>
      <c r="E22" s="331"/>
      <c r="F22" s="331">
        <v>2907327.45</v>
      </c>
      <c r="G22" s="331">
        <v>1938801146</v>
      </c>
      <c r="H22" s="331">
        <f t="shared" si="3"/>
        <v>1941708473.45</v>
      </c>
      <c r="I22" s="346">
        <f t="shared" si="2"/>
        <v>2.242227492451649E-4</v>
      </c>
      <c r="J22" s="54"/>
      <c r="K22"/>
      <c r="L22"/>
      <c r="M22"/>
      <c r="N22"/>
      <c r="O22" s="59"/>
      <c r="P22" s="59"/>
      <c r="Q22" s="59"/>
    </row>
    <row r="23" spans="2:17" x14ac:dyDescent="0.25">
      <c r="B23" s="342" t="s">
        <v>352</v>
      </c>
      <c r="C23" s="333">
        <v>182487330751</v>
      </c>
      <c r="D23" s="333">
        <v>18319078585</v>
      </c>
      <c r="E23" s="333">
        <v>1030233838</v>
      </c>
      <c r="F23" s="333">
        <v>7852445413.54</v>
      </c>
      <c r="G23" s="333">
        <v>84610189324</v>
      </c>
      <c r="H23" s="333">
        <f t="shared" si="3"/>
        <v>294299277911.54004</v>
      </c>
      <c r="I23" s="334">
        <f t="shared" si="2"/>
        <v>3.3984809819027441E-2</v>
      </c>
      <c r="J23" s="54"/>
      <c r="K23"/>
      <c r="L23"/>
      <c r="M23"/>
      <c r="N23"/>
      <c r="O23" s="59"/>
      <c r="P23" s="59"/>
      <c r="Q23" s="59"/>
    </row>
    <row r="24" spans="2:17" x14ac:dyDescent="0.25">
      <c r="B24" s="330"/>
      <c r="C24" s="331"/>
      <c r="D24" s="348"/>
      <c r="E24" s="349"/>
      <c r="F24" s="350"/>
      <c r="G24" s="350"/>
      <c r="H24" s="350"/>
      <c r="I24" s="351"/>
      <c r="J24" s="54"/>
      <c r="K24"/>
      <c r="L24"/>
      <c r="M24"/>
      <c r="N24"/>
      <c r="O24" s="59"/>
      <c r="P24" s="59"/>
      <c r="Q24" s="59"/>
    </row>
    <row r="25" spans="2:17" x14ac:dyDescent="0.25">
      <c r="B25" s="325" t="s">
        <v>353</v>
      </c>
      <c r="C25" s="352"/>
      <c r="D25" s="352"/>
      <c r="E25" s="352"/>
      <c r="F25" s="353"/>
      <c r="G25" s="353"/>
      <c r="H25" s="353"/>
      <c r="I25" s="341"/>
      <c r="J25" s="54"/>
      <c r="K25"/>
      <c r="L25"/>
      <c r="M25"/>
      <c r="N25"/>
      <c r="O25" s="59"/>
      <c r="P25" s="59"/>
      <c r="Q25" s="59"/>
    </row>
    <row r="26" spans="2:17" x14ac:dyDescent="0.25">
      <c r="B26" s="330" t="s">
        <v>354</v>
      </c>
      <c r="C26" s="354">
        <f t="shared" ref="C26:G26" si="4">C13-C17</f>
        <v>234869311623.01001</v>
      </c>
      <c r="D26" s="354">
        <f t="shared" si="4"/>
        <v>-140433470512</v>
      </c>
      <c r="E26" s="354">
        <f t="shared" si="4"/>
        <v>-27192797933</v>
      </c>
      <c r="F26" s="354">
        <f t="shared" si="4"/>
        <v>-15223551823.640022</v>
      </c>
      <c r="G26" s="354">
        <f t="shared" si="4"/>
        <v>-38846507106.209991</v>
      </c>
      <c r="H26" s="354">
        <f>H13-H17</f>
        <v>13172984248.159912</v>
      </c>
      <c r="I26" s="339">
        <f>H26/K$11</f>
        <v>1.5211772437896435E-3</v>
      </c>
      <c r="J26"/>
      <c r="K26" s="288"/>
      <c r="L26"/>
      <c r="M26"/>
      <c r="N26"/>
      <c r="O26" s="59"/>
      <c r="P26" s="59"/>
      <c r="Q26" s="59"/>
    </row>
    <row r="27" spans="2:17" x14ac:dyDescent="0.25">
      <c r="B27" s="330" t="s">
        <v>355</v>
      </c>
      <c r="C27" s="354">
        <f t="shared" ref="C27:G27" si="5">C14-C23</f>
        <v>-180786100376</v>
      </c>
      <c r="D27" s="354">
        <f t="shared" si="5"/>
        <v>-18319078585</v>
      </c>
      <c r="E27" s="354">
        <f t="shared" si="5"/>
        <v>-991902738</v>
      </c>
      <c r="F27" s="354">
        <f t="shared" si="5"/>
        <v>-7597166251.5499992</v>
      </c>
      <c r="G27" s="354">
        <f t="shared" si="5"/>
        <v>-84610189324</v>
      </c>
      <c r="H27" s="354">
        <f>H14-H23</f>
        <v>-292304437274.55005</v>
      </c>
      <c r="I27" s="339">
        <f>H27/K$11</f>
        <v>-3.3754451524748E-2</v>
      </c>
      <c r="J27" s="355"/>
      <c r="K27"/>
      <c r="L27"/>
      <c r="M27"/>
      <c r="N27"/>
      <c r="O27" s="59"/>
      <c r="P27" s="59"/>
      <c r="Q27" s="59"/>
    </row>
    <row r="28" spans="2:17" x14ac:dyDescent="0.25">
      <c r="B28" s="330" t="s">
        <v>356</v>
      </c>
      <c r="C28" s="354">
        <f t="shared" ref="C28:G28" si="6">C12-C16</f>
        <v>54083211247.01001</v>
      </c>
      <c r="D28" s="354">
        <f t="shared" si="6"/>
        <v>-158752549097</v>
      </c>
      <c r="E28" s="354">
        <f t="shared" si="6"/>
        <v>-28184700671</v>
      </c>
      <c r="F28" s="354">
        <f t="shared" si="6"/>
        <v>-22820718075.190018</v>
      </c>
      <c r="G28" s="354">
        <f t="shared" si="6"/>
        <v>-123456696430.20999</v>
      </c>
      <c r="H28" s="354">
        <f>H12-H16</f>
        <v>-279131453026.39014</v>
      </c>
      <c r="I28" s="339">
        <f>H28/K$11</f>
        <v>-3.223327428095836E-2</v>
      </c>
      <c r="J28"/>
      <c r="K28"/>
      <c r="L28"/>
      <c r="M28"/>
      <c r="N28"/>
      <c r="O28" s="59"/>
      <c r="P28" s="59"/>
      <c r="Q28" s="59"/>
    </row>
    <row r="29" spans="2:17" x14ac:dyDescent="0.25">
      <c r="B29" s="330" t="s">
        <v>357</v>
      </c>
      <c r="C29" s="354">
        <f t="shared" ref="C29:G29" si="7">(C12-(C16-C18))</f>
        <v>378340326811.01001</v>
      </c>
      <c r="D29" s="354">
        <f t="shared" si="7"/>
        <v>-158679380432</v>
      </c>
      <c r="E29" s="354">
        <f t="shared" si="7"/>
        <v>-28184700671</v>
      </c>
      <c r="F29" s="354">
        <f t="shared" si="7"/>
        <v>-22769237705.080017</v>
      </c>
      <c r="G29" s="354">
        <f t="shared" si="7"/>
        <v>-121517895284.20999</v>
      </c>
      <c r="H29" s="354">
        <f>(H12-(H16-H18))</f>
        <v>47189112718.719971</v>
      </c>
      <c r="I29" s="339">
        <f>H29/K$11</f>
        <v>5.4492591101646818E-3</v>
      </c>
      <c r="J29"/>
      <c r="K29"/>
      <c r="L29"/>
      <c r="M29"/>
      <c r="N29"/>
      <c r="O29" s="59"/>
      <c r="P29" s="59"/>
      <c r="Q29" s="59"/>
    </row>
    <row r="30" spans="2:17" x14ac:dyDescent="0.25">
      <c r="B30" s="330"/>
      <c r="C30" s="288"/>
      <c r="D30"/>
      <c r="E30"/>
      <c r="F30"/>
      <c r="G30" s="356"/>
      <c r="H30"/>
      <c r="I30" s="339"/>
      <c r="J30" s="54"/>
      <c r="K30"/>
      <c r="L30"/>
      <c r="M30"/>
      <c r="N30"/>
      <c r="O30" s="59"/>
      <c r="P30" s="59"/>
      <c r="Q30" s="59"/>
    </row>
    <row r="31" spans="2:17" x14ac:dyDescent="0.25">
      <c r="B31" s="325" t="s">
        <v>358</v>
      </c>
      <c r="C31" s="357">
        <f>C28/K$11</f>
        <v>6.2453692094493899E-3</v>
      </c>
      <c r="D31" s="357">
        <f>D28/K$11</f>
        <v>-1.8332274641085031E-2</v>
      </c>
      <c r="E31" s="357">
        <f>E28/K$11</f>
        <v>-3.2546858385363061E-3</v>
      </c>
      <c r="F31" s="357">
        <f>F28/K$11</f>
        <v>-2.6352689997156246E-3</v>
      </c>
      <c r="G31" s="357">
        <f>G28/K$11</f>
        <v>-1.4256414011070773E-2</v>
      </c>
      <c r="H31" s="357">
        <f>H28/K$11</f>
        <v>-3.223327428095836E-2</v>
      </c>
      <c r="I31" s="357">
        <f>I28</f>
        <v>-3.223327428095836E-2</v>
      </c>
      <c r="J31" s="54"/>
      <c r="K31"/>
      <c r="L31"/>
      <c r="M31"/>
      <c r="N31"/>
      <c r="O31" s="59"/>
      <c r="P31" s="59"/>
      <c r="Q31" s="59"/>
    </row>
    <row r="32" spans="2:17" x14ac:dyDescent="0.25">
      <c r="B32" s="330"/>
      <c r="C32" s="358"/>
      <c r="D32" s="359"/>
      <c r="E32" s="360"/>
      <c r="F32" s="350"/>
      <c r="G32" s="350"/>
      <c r="H32" s="350"/>
      <c r="I32" s="361"/>
      <c r="J32" s="54"/>
      <c r="K32"/>
      <c r="L32"/>
      <c r="M32"/>
      <c r="N32"/>
      <c r="O32" s="59"/>
      <c r="P32" s="59"/>
      <c r="Q32" s="59"/>
    </row>
    <row r="33" spans="2:17" x14ac:dyDescent="0.25">
      <c r="B33" s="325" t="s">
        <v>359</v>
      </c>
      <c r="C33" s="340">
        <f t="shared" ref="C33:G33" si="8">C34-C35</f>
        <v>280575252741</v>
      </c>
      <c r="D33" s="340">
        <f t="shared" si="8"/>
        <v>-1383308604</v>
      </c>
      <c r="E33" s="340">
        <f t="shared" si="8"/>
        <v>-537200000</v>
      </c>
      <c r="F33" s="340">
        <f t="shared" si="8"/>
        <v>-1354109950.6099999</v>
      </c>
      <c r="G33" s="340">
        <f t="shared" si="8"/>
        <v>1830818840</v>
      </c>
      <c r="H33" s="340">
        <f>H34-H35</f>
        <v>279131453026.39001</v>
      </c>
      <c r="I33" s="341">
        <f>H33/K$11</f>
        <v>3.2233274280958346E-2</v>
      </c>
      <c r="J33" s="54"/>
      <c r="K33"/>
      <c r="L33"/>
      <c r="M33"/>
      <c r="N33"/>
      <c r="O33" s="59"/>
      <c r="P33" s="59"/>
      <c r="Q33" s="59"/>
    </row>
    <row r="34" spans="2:17" x14ac:dyDescent="0.25">
      <c r="B34" s="342" t="s">
        <v>360</v>
      </c>
      <c r="C34" s="313">
        <v>401767814730</v>
      </c>
      <c r="D34" s="313"/>
      <c r="E34" s="313"/>
      <c r="F34" s="313">
        <v>385859015</v>
      </c>
      <c r="G34" s="333">
        <v>3080882159</v>
      </c>
      <c r="H34" s="313">
        <f>SUM(C34:G34)</f>
        <v>405234555904</v>
      </c>
      <c r="I34" s="346">
        <f>H34/K$11</f>
        <v>4.6795287478194197E-2</v>
      </c>
      <c r="J34" s="54"/>
      <c r="K34"/>
      <c r="L34"/>
      <c r="M34"/>
      <c r="N34"/>
    </row>
    <row r="35" spans="2:17" x14ac:dyDescent="0.25">
      <c r="B35" s="342" t="s">
        <v>361</v>
      </c>
      <c r="C35" s="333">
        <v>121192561989</v>
      </c>
      <c r="D35" s="313">
        <v>1383308604</v>
      </c>
      <c r="E35" s="333">
        <v>537200000</v>
      </c>
      <c r="F35" s="344">
        <v>1739968965.6099999</v>
      </c>
      <c r="G35" s="333">
        <v>1250063319</v>
      </c>
      <c r="H35" s="313">
        <f>SUM(C35:G35)</f>
        <v>126103102877.61</v>
      </c>
      <c r="I35" s="334">
        <f>H35/K$11</f>
        <v>1.4562013197235853E-2</v>
      </c>
      <c r="J35" s="54"/>
      <c r="K35"/>
      <c r="L35"/>
      <c r="M35"/>
      <c r="N35"/>
    </row>
    <row r="36" spans="2:17" x14ac:dyDescent="0.25">
      <c r="B36" s="362" t="s">
        <v>362</v>
      </c>
      <c r="I36"/>
      <c r="J36"/>
      <c r="K36"/>
      <c r="L36"/>
      <c r="M36"/>
      <c r="N36"/>
    </row>
    <row r="37" spans="2:17" ht="15" customHeight="1" x14ac:dyDescent="0.25">
      <c r="C37" s="363"/>
      <c r="D37" s="363"/>
      <c r="E37" s="363"/>
      <c r="F37" s="363"/>
      <c r="G37" s="363"/>
      <c r="I37"/>
      <c r="J37"/>
      <c r="K37"/>
      <c r="L37"/>
      <c r="M37"/>
      <c r="N37"/>
    </row>
    <row r="38" spans="2:17" x14ac:dyDescent="0.25">
      <c r="B38"/>
      <c r="C38"/>
      <c r="D38"/>
      <c r="E38"/>
      <c r="F38"/>
      <c r="G38"/>
      <c r="I38"/>
      <c r="J38"/>
      <c r="K38"/>
      <c r="L38"/>
      <c r="M38"/>
      <c r="N38"/>
    </row>
    <row r="39" spans="2:17" x14ac:dyDescent="0.25">
      <c r="B39"/>
      <c r="C39"/>
      <c r="D39"/>
      <c r="E39"/>
      <c r="F39"/>
      <c r="G39"/>
      <c r="I39"/>
      <c r="J39"/>
      <c r="K39"/>
      <c r="L39"/>
      <c r="M39"/>
      <c r="N39"/>
    </row>
    <row r="40" spans="2:17" x14ac:dyDescent="0.25">
      <c r="B40"/>
      <c r="C40"/>
      <c r="D40"/>
      <c r="E40"/>
      <c r="F40"/>
      <c r="G40"/>
      <c r="I40"/>
      <c r="J40"/>
      <c r="K40"/>
      <c r="L40"/>
      <c r="M40"/>
      <c r="N40"/>
    </row>
    <row r="41" spans="2:17" x14ac:dyDescent="0.25">
      <c r="H41"/>
      <c r="I41"/>
      <c r="J41"/>
      <c r="K41"/>
      <c r="L41"/>
    </row>
    <row r="42" spans="2:17" x14ac:dyDescent="0.25">
      <c r="H42"/>
      <c r="I42"/>
      <c r="J42"/>
      <c r="K42"/>
      <c r="L42"/>
    </row>
  </sheetData>
  <mergeCells count="8">
    <mergeCell ref="A8:I8"/>
    <mergeCell ref="B10:B11"/>
    <mergeCell ref="A1:I1"/>
    <mergeCell ref="A2:I2"/>
    <mergeCell ref="A3:I3"/>
    <mergeCell ref="A5:I5"/>
    <mergeCell ref="A6:I6"/>
    <mergeCell ref="A7:I7"/>
  </mergeCells>
  <pageMargins left="0.7" right="0.7" top="0.75" bottom="0.75" header="0.3" footer="0.3"/>
  <pageSetup orientation="portrait" r:id="rId1"/>
  <ignoredErrors>
    <ignoredError sqref="C18:G18" formulaRange="1"/>
  </ignoredError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A11B0-8AD3-4CCF-8D16-21209674485B}">
  <dimension ref="A1:U45"/>
  <sheetViews>
    <sheetView showGridLines="0" zoomScale="70" zoomScaleNormal="70" workbookViewId="0">
      <selection activeCell="R35" sqref="R35"/>
    </sheetView>
  </sheetViews>
  <sheetFormatPr baseColWidth="10" defaultColWidth="11.42578125" defaultRowHeight="15" x14ac:dyDescent="0.25"/>
  <cols>
    <col min="2" max="2" width="39.5703125" bestFit="1" customWidth="1"/>
    <col min="3" max="4" width="12.5703125" bestFit="1" customWidth="1"/>
    <col min="15" max="15" width="13.42578125" style="234" customWidth="1"/>
    <col min="16" max="16" width="30.85546875" style="46" bestFit="1" customWidth="1"/>
    <col min="17" max="17" width="13.85546875" style="46" bestFit="1" customWidth="1"/>
    <col min="18" max="18" width="22.140625" style="46" bestFit="1" customWidth="1"/>
    <col min="19" max="19" width="19.5703125" style="234" bestFit="1" customWidth="1"/>
    <col min="20" max="20" width="11.7109375" bestFit="1" customWidth="1"/>
  </cols>
  <sheetData>
    <row r="1" spans="1:21" s="135" customFormat="1" ht="28.5" customHeight="1" x14ac:dyDescent="0.25">
      <c r="A1" s="760" t="s">
        <v>0</v>
      </c>
      <c r="B1" s="761"/>
      <c r="C1" s="761"/>
      <c r="D1" s="761"/>
      <c r="E1" s="761"/>
      <c r="F1" s="761"/>
      <c r="G1" s="761"/>
      <c r="H1" s="761"/>
      <c r="I1" s="761"/>
      <c r="J1" s="761"/>
      <c r="K1" s="761"/>
      <c r="L1" s="761"/>
      <c r="M1" s="761"/>
      <c r="O1" s="364"/>
      <c r="P1" s="180"/>
      <c r="Q1" s="180"/>
      <c r="R1" s="180"/>
      <c r="S1" s="364"/>
    </row>
    <row r="2" spans="1:21" s="135" customFormat="1" ht="20.25" x14ac:dyDescent="0.25">
      <c r="A2" s="629" t="s">
        <v>1</v>
      </c>
      <c r="B2" s="630"/>
      <c r="C2" s="630"/>
      <c r="D2" s="630"/>
      <c r="E2" s="630"/>
      <c r="F2" s="630"/>
      <c r="G2" s="630"/>
      <c r="H2" s="630"/>
      <c r="I2" s="630"/>
      <c r="J2" s="630"/>
      <c r="K2" s="630"/>
      <c r="L2" s="630"/>
      <c r="M2" s="630"/>
      <c r="O2" s="364"/>
      <c r="P2" s="180"/>
      <c r="Q2" s="180"/>
      <c r="R2" s="180"/>
      <c r="S2" s="364"/>
    </row>
    <row r="3" spans="1:21" s="135" customFormat="1" ht="15.75" customHeight="1" x14ac:dyDescent="0.25">
      <c r="A3" s="631" t="s">
        <v>2</v>
      </c>
      <c r="B3" s="616"/>
      <c r="C3" s="616"/>
      <c r="D3" s="616"/>
      <c r="E3" s="616"/>
      <c r="F3" s="616"/>
      <c r="G3" s="616"/>
      <c r="H3" s="616"/>
      <c r="I3" s="616"/>
      <c r="J3" s="616"/>
      <c r="K3" s="616"/>
      <c r="L3" s="616"/>
      <c r="M3" s="616"/>
      <c r="O3" s="364"/>
      <c r="P3" s="180"/>
      <c r="Q3" s="180"/>
      <c r="R3" s="180"/>
      <c r="S3" s="364"/>
    </row>
    <row r="8" spans="1:21" x14ac:dyDescent="0.25">
      <c r="N8" s="54"/>
    </row>
    <row r="9" spans="1:21" x14ac:dyDescent="0.25">
      <c r="N9" s="54"/>
    </row>
    <row r="10" spans="1:21" x14ac:dyDescent="0.25">
      <c r="N10" s="54"/>
    </row>
    <row r="11" spans="1:21" x14ac:dyDescent="0.25">
      <c r="N11" s="54"/>
      <c r="T11" s="46"/>
    </row>
    <row r="12" spans="1:21" x14ac:dyDescent="0.25">
      <c r="N12" s="54"/>
      <c r="T12" s="46"/>
    </row>
    <row r="13" spans="1:21" x14ac:dyDescent="0.25">
      <c r="N13" s="54"/>
      <c r="T13" s="46"/>
    </row>
    <row r="14" spans="1:21" x14ac:dyDescent="0.25">
      <c r="N14" s="54"/>
      <c r="T14" s="234"/>
      <c r="U14" s="234"/>
    </row>
    <row r="15" spans="1:21" x14ac:dyDescent="0.25">
      <c r="N15" s="54"/>
      <c r="T15" s="234"/>
      <c r="U15" s="234"/>
    </row>
    <row r="16" spans="1:21" x14ac:dyDescent="0.25">
      <c r="N16" s="54"/>
      <c r="T16" s="234"/>
      <c r="U16" s="234"/>
    </row>
    <row r="17" spans="1:21" x14ac:dyDescent="0.25">
      <c r="N17" s="54"/>
      <c r="T17" s="46"/>
      <c r="U17" s="234"/>
    </row>
    <row r="18" spans="1:21" x14ac:dyDescent="0.25">
      <c r="F18" s="135"/>
      <c r="N18" s="54"/>
      <c r="T18" s="46"/>
      <c r="U18" s="234"/>
    </row>
    <row r="19" spans="1:21" x14ac:dyDescent="0.25">
      <c r="N19" s="54"/>
      <c r="T19" s="46"/>
      <c r="U19" s="234"/>
    </row>
    <row r="20" spans="1:21" x14ac:dyDescent="0.25">
      <c r="N20" s="54"/>
      <c r="Q20" s="46">
        <v>2025</v>
      </c>
      <c r="R20" s="46">
        <v>2026</v>
      </c>
      <c r="T20" s="46">
        <v>2023</v>
      </c>
      <c r="U20" s="234"/>
    </row>
    <row r="21" spans="1:21" x14ac:dyDescent="0.25">
      <c r="N21" s="54"/>
      <c r="P21" s="46" t="s">
        <v>363</v>
      </c>
      <c r="Q21" s="422">
        <v>2798001213.2202148</v>
      </c>
      <c r="R21" s="422">
        <v>13172984248.159912</v>
      </c>
      <c r="S21" s="238"/>
      <c r="T21" s="365">
        <v>-4.9447027930419737E-3</v>
      </c>
      <c r="U21" s="234"/>
    </row>
    <row r="22" spans="1:21" x14ac:dyDescent="0.25">
      <c r="N22" s="54"/>
      <c r="P22" s="46" t="s">
        <v>364</v>
      </c>
      <c r="Q22" s="422">
        <v>-248407404205.05997</v>
      </c>
      <c r="R22" s="422">
        <v>-292304437274.55005</v>
      </c>
      <c r="S22" s="238"/>
      <c r="T22" s="365">
        <v>-2.5224891311870404E-2</v>
      </c>
      <c r="U22" s="234"/>
    </row>
    <row r="23" spans="1:21" x14ac:dyDescent="0.25">
      <c r="N23" s="54"/>
      <c r="P23" s="46" t="s">
        <v>365</v>
      </c>
      <c r="Q23" s="422">
        <v>-245609402991.83984</v>
      </c>
      <c r="R23" s="422">
        <v>-279131453026.39014</v>
      </c>
      <c r="S23" s="238"/>
      <c r="T23" s="365">
        <v>-3.0169594104912392E-2</v>
      </c>
      <c r="U23" s="234"/>
    </row>
    <row r="24" spans="1:21" x14ac:dyDescent="0.25">
      <c r="N24" s="54"/>
      <c r="P24" s="46" t="s">
        <v>366</v>
      </c>
      <c r="Q24" s="422">
        <v>54293949451.730225</v>
      </c>
      <c r="R24" s="422">
        <v>47189112718.719971</v>
      </c>
      <c r="S24" s="238"/>
      <c r="T24" s="365">
        <v>2.9171061906168114E-3</v>
      </c>
      <c r="U24" s="234"/>
    </row>
    <row r="25" spans="1:21" x14ac:dyDescent="0.25">
      <c r="N25" s="54"/>
      <c r="T25" s="46"/>
      <c r="U25" s="234"/>
    </row>
    <row r="26" spans="1:21" x14ac:dyDescent="0.25">
      <c r="N26" s="54"/>
      <c r="T26" s="46"/>
      <c r="U26" s="234"/>
    </row>
    <row r="27" spans="1:21" x14ac:dyDescent="0.25">
      <c r="N27" s="54"/>
      <c r="T27" s="46"/>
      <c r="U27" s="234"/>
    </row>
    <row r="28" spans="1:21" x14ac:dyDescent="0.25">
      <c r="N28" s="54"/>
      <c r="R28" s="422"/>
      <c r="T28" s="46"/>
      <c r="U28" s="234"/>
    </row>
    <row r="29" spans="1:21" x14ac:dyDescent="0.25">
      <c r="N29" s="54"/>
      <c r="R29" s="422"/>
      <c r="T29" s="46"/>
      <c r="U29" s="234"/>
    </row>
    <row r="30" spans="1:21" x14ac:dyDescent="0.25">
      <c r="N30" s="54"/>
      <c r="R30" s="422"/>
      <c r="T30" s="46"/>
      <c r="U30" s="234"/>
    </row>
    <row r="31" spans="1:21" x14ac:dyDescent="0.25">
      <c r="R31" s="422"/>
      <c r="T31" s="46"/>
    </row>
    <row r="32" spans="1:21" ht="15" customHeight="1" x14ac:dyDescent="0.25">
      <c r="A32" s="366" t="s">
        <v>367</v>
      </c>
      <c r="C32" s="366"/>
      <c r="D32" s="366"/>
      <c r="E32" s="366"/>
      <c r="F32" s="366"/>
      <c r="G32" s="366"/>
      <c r="H32" s="366"/>
      <c r="I32" s="366"/>
      <c r="T32" s="46"/>
    </row>
    <row r="42" spans="16:17" x14ac:dyDescent="0.25">
      <c r="P42" s="423"/>
      <c r="Q42" s="422"/>
    </row>
    <row r="43" spans="16:17" x14ac:dyDescent="0.25">
      <c r="P43" s="423"/>
      <c r="Q43" s="422"/>
    </row>
    <row r="44" spans="16:17" x14ac:dyDescent="0.25">
      <c r="P44" s="423"/>
      <c r="Q44" s="422"/>
    </row>
    <row r="45" spans="16:17" x14ac:dyDescent="0.25">
      <c r="P45" s="423"/>
      <c r="Q45" s="422"/>
    </row>
  </sheetData>
  <mergeCells count="3">
    <mergeCell ref="A1:M1"/>
    <mergeCell ref="A2:M2"/>
    <mergeCell ref="A3:M3"/>
  </mergeCells>
  <pageMargins left="0.7" right="0.7" top="0.75" bottom="0.75" header="0.3" footer="0.3"/>
  <pageSetup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A50B-BD07-48E0-B6AD-86484FF1C5A7}">
  <dimension ref="A1:I48"/>
  <sheetViews>
    <sheetView showGridLines="0" zoomScale="70" zoomScaleNormal="70" workbookViewId="0">
      <selection activeCell="I29" sqref="I29"/>
    </sheetView>
  </sheetViews>
  <sheetFormatPr baseColWidth="10" defaultRowHeight="15" x14ac:dyDescent="0.25"/>
  <cols>
    <col min="1" max="1" width="52.7109375" customWidth="1"/>
    <col min="2" max="2" width="12.85546875" customWidth="1"/>
    <col min="3" max="3" width="25.28515625" bestFit="1" customWidth="1"/>
    <col min="4" max="4" width="20.42578125" bestFit="1" customWidth="1"/>
    <col min="6" max="6" width="30.85546875" customWidth="1"/>
    <col min="7" max="8" width="20.42578125" bestFit="1" customWidth="1"/>
  </cols>
  <sheetData>
    <row r="1" spans="1:9" ht="15.75" x14ac:dyDescent="0.25">
      <c r="C1" s="651" t="s">
        <v>142</v>
      </c>
      <c r="D1" s="651"/>
      <c r="E1" s="651"/>
      <c r="F1" s="651"/>
      <c r="G1" s="424"/>
      <c r="H1" s="424"/>
      <c r="I1" s="424"/>
    </row>
    <row r="2" spans="1:9" ht="15.75" x14ac:dyDescent="0.25">
      <c r="C2" s="651" t="s">
        <v>1</v>
      </c>
      <c r="D2" s="651"/>
      <c r="E2" s="651"/>
      <c r="F2" s="651"/>
      <c r="G2" s="424"/>
      <c r="H2" s="424"/>
      <c r="I2" s="424"/>
    </row>
    <row r="3" spans="1:9" ht="15.75" x14ac:dyDescent="0.25">
      <c r="C3" s="651" t="s">
        <v>242</v>
      </c>
      <c r="D3" s="651"/>
      <c r="E3" s="651"/>
      <c r="F3" s="651"/>
      <c r="G3" s="424"/>
      <c r="H3" s="424"/>
      <c r="I3" s="424"/>
    </row>
    <row r="4" spans="1:9" x14ac:dyDescent="0.25">
      <c r="G4" s="46"/>
      <c r="H4" s="46"/>
    </row>
    <row r="5" spans="1:9" s="45" customFormat="1" x14ac:dyDescent="0.25">
      <c r="A5"/>
      <c r="B5"/>
    </row>
    <row r="6" spans="1:9" s="45" customFormat="1" x14ac:dyDescent="0.25">
      <c r="A6"/>
      <c r="B6"/>
    </row>
    <row r="7" spans="1:9" s="45" customFormat="1" x14ac:dyDescent="0.25">
      <c r="A7"/>
      <c r="B7"/>
    </row>
    <row r="8" spans="1:9" s="45" customFormat="1" x14ac:dyDescent="0.25">
      <c r="A8"/>
      <c r="B8"/>
    </row>
    <row r="9" spans="1:9" s="45" customFormat="1" x14ac:dyDescent="0.25"/>
    <row r="10" spans="1:9" s="45" customFormat="1" x14ac:dyDescent="0.25"/>
    <row r="11" spans="1:9" s="45" customFormat="1" x14ac:dyDescent="0.25">
      <c r="A11" s="425"/>
      <c r="B11" s="426"/>
      <c r="C11" s="426"/>
      <c r="D11" s="426"/>
    </row>
    <row r="12" spans="1:9" s="45" customFormat="1" x14ac:dyDescent="0.25">
      <c r="A12" s="425"/>
      <c r="B12" s="426"/>
      <c r="C12" s="426"/>
      <c r="D12" s="426"/>
    </row>
    <row r="13" spans="1:9" s="45" customFormat="1" x14ac:dyDescent="0.25">
      <c r="A13" s="425"/>
      <c r="B13" s="426"/>
      <c r="C13" s="426"/>
      <c r="D13" s="426"/>
    </row>
    <row r="14" spans="1:9" s="45" customFormat="1" x14ac:dyDescent="0.25">
      <c r="B14" s="426"/>
      <c r="C14" s="426"/>
      <c r="D14" s="426"/>
    </row>
    <row r="15" spans="1:9" s="45" customFormat="1" x14ac:dyDescent="0.25"/>
    <row r="16" spans="1:9" s="45" customFormat="1" x14ac:dyDescent="0.25"/>
    <row r="17" s="45" customFormat="1" x14ac:dyDescent="0.25"/>
    <row r="18" s="45" customFormat="1" x14ac:dyDescent="0.25"/>
    <row r="19" s="45" customFormat="1" x14ac:dyDescent="0.25"/>
    <row r="20" s="45" customFormat="1" x14ac:dyDescent="0.25"/>
    <row r="21" s="45" customFormat="1" x14ac:dyDescent="0.25"/>
    <row r="22" s="45" customFormat="1" x14ac:dyDescent="0.25"/>
    <row r="23" s="45" customFormat="1" x14ac:dyDescent="0.25"/>
    <row r="24" s="45" customFormat="1" x14ac:dyDescent="0.25"/>
    <row r="25" s="45" customFormat="1" x14ac:dyDescent="0.25"/>
    <row r="26" s="45" customFormat="1" x14ac:dyDescent="0.25"/>
    <row r="27" s="45" customFormat="1" x14ac:dyDescent="0.25"/>
    <row r="28" s="45" customFormat="1" x14ac:dyDescent="0.25"/>
    <row r="29" s="45" customFormat="1" x14ac:dyDescent="0.25"/>
    <row r="30" s="45" customFormat="1" x14ac:dyDescent="0.25"/>
    <row r="31" s="45" customFormat="1" x14ac:dyDescent="0.25"/>
    <row r="32" s="45" customFormat="1" x14ac:dyDescent="0.25"/>
    <row r="33" spans="2:7" s="45" customFormat="1" x14ac:dyDescent="0.25"/>
    <row r="34" spans="2:7" s="45" customFormat="1" x14ac:dyDescent="0.25"/>
    <row r="35" spans="2:7" s="45" customFormat="1" x14ac:dyDescent="0.25">
      <c r="B35" s="427" t="s">
        <v>371</v>
      </c>
    </row>
    <row r="36" spans="2:7" s="45" customFormat="1" x14ac:dyDescent="0.25"/>
    <row r="37" spans="2:7" s="45" customFormat="1" x14ac:dyDescent="0.25"/>
    <row r="38" spans="2:7" s="45" customFormat="1" x14ac:dyDescent="0.25"/>
    <row r="39" spans="2:7" s="45" customFormat="1" x14ac:dyDescent="0.25">
      <c r="B39" s="61"/>
      <c r="C39" s="61"/>
      <c r="D39" s="61"/>
      <c r="E39" s="61"/>
      <c r="F39" s="61"/>
      <c r="G39" s="61"/>
    </row>
    <row r="40" spans="2:7" s="45" customFormat="1" x14ac:dyDescent="0.25">
      <c r="B40" s="61"/>
      <c r="C40" s="61"/>
      <c r="D40" s="61" t="s">
        <v>315</v>
      </c>
      <c r="E40" s="61" t="s">
        <v>372</v>
      </c>
      <c r="F40" s="61" t="s">
        <v>373</v>
      </c>
      <c r="G40" s="61"/>
    </row>
    <row r="41" spans="2:7" x14ac:dyDescent="0.25">
      <c r="B41" s="46"/>
      <c r="C41" s="460" t="s">
        <v>315</v>
      </c>
      <c r="D41" s="461">
        <v>0.14255862279346884</v>
      </c>
      <c r="E41" s="461">
        <v>0.14255862279346884</v>
      </c>
      <c r="F41" s="461">
        <v>0.14255862279346884</v>
      </c>
      <c r="G41" s="46"/>
    </row>
    <row r="42" spans="2:7" x14ac:dyDescent="0.25">
      <c r="B42" s="46"/>
      <c r="C42" s="460" t="s">
        <v>374</v>
      </c>
      <c r="D42" s="61"/>
      <c r="E42" s="461">
        <v>3.6307818577420659E-4</v>
      </c>
      <c r="F42" s="461">
        <v>3.6307818577420659E-4</v>
      </c>
      <c r="G42" s="46"/>
    </row>
    <row r="43" spans="2:7" x14ac:dyDescent="0.25">
      <c r="B43" s="46"/>
      <c r="C43" s="460" t="s">
        <v>251</v>
      </c>
      <c r="D43" s="61"/>
      <c r="E43" s="61"/>
      <c r="F43" s="461">
        <v>6.6337773663555587E-4</v>
      </c>
      <c r="G43" s="46"/>
    </row>
    <row r="44" spans="2:7" x14ac:dyDescent="0.25">
      <c r="B44" s="46"/>
      <c r="C44" s="61"/>
      <c r="D44" s="462">
        <v>0.14255862279346884</v>
      </c>
      <c r="E44" s="462">
        <v>0.14292170097924306</v>
      </c>
      <c r="F44" s="462">
        <v>0.14358507871587861</v>
      </c>
      <c r="G44" s="46"/>
    </row>
    <row r="45" spans="2:7" x14ac:dyDescent="0.25">
      <c r="B45" s="46"/>
      <c r="C45" s="46"/>
      <c r="D45" s="46"/>
      <c r="E45" s="46"/>
      <c r="F45" s="46"/>
      <c r="G45" s="46"/>
    </row>
    <row r="46" spans="2:7" x14ac:dyDescent="0.25">
      <c r="B46" s="46"/>
      <c r="C46" s="46"/>
      <c r="D46" s="46"/>
      <c r="E46" s="46"/>
      <c r="F46" s="46"/>
      <c r="G46" s="46"/>
    </row>
    <row r="47" spans="2:7" x14ac:dyDescent="0.25">
      <c r="B47" s="46"/>
      <c r="C47" s="46"/>
      <c r="D47" s="46"/>
      <c r="E47" s="46"/>
      <c r="F47" s="46"/>
      <c r="G47" s="46"/>
    </row>
    <row r="48" spans="2:7" x14ac:dyDescent="0.25">
      <c r="B48" s="46"/>
      <c r="C48" s="46"/>
      <c r="D48" s="46"/>
      <c r="E48" s="46"/>
      <c r="F48" s="46"/>
      <c r="G48" s="46"/>
    </row>
  </sheetData>
  <mergeCells count="3">
    <mergeCell ref="C1:F1"/>
    <mergeCell ref="C2:F2"/>
    <mergeCell ref="C3:F3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5E511-9608-4632-881A-96CFBF4E108C}">
  <dimension ref="B1:H34"/>
  <sheetViews>
    <sheetView showGridLines="0" zoomScale="80" zoomScaleNormal="80" workbookViewId="0">
      <selection activeCell="L20" sqref="L20"/>
    </sheetView>
  </sheetViews>
  <sheetFormatPr baseColWidth="10" defaultRowHeight="15" x14ac:dyDescent="0.25"/>
  <cols>
    <col min="3" max="4" width="14.42578125" bestFit="1" customWidth="1"/>
    <col min="5" max="5" width="12.42578125" bestFit="1" customWidth="1"/>
    <col min="6" max="6" width="14.42578125" bestFit="1" customWidth="1"/>
    <col min="7" max="7" width="18.85546875" bestFit="1" customWidth="1"/>
    <col min="8" max="8" width="11.140625" bestFit="1" customWidth="1"/>
    <col min="11" max="11" width="20.42578125" bestFit="1" customWidth="1"/>
  </cols>
  <sheetData>
    <row r="1" spans="3:8" ht="15.75" x14ac:dyDescent="0.25">
      <c r="C1" s="651" t="s">
        <v>142</v>
      </c>
      <c r="D1" s="651"/>
      <c r="E1" s="651"/>
      <c r="F1" s="651"/>
      <c r="G1" s="651"/>
      <c r="H1" s="651"/>
    </row>
    <row r="2" spans="3:8" ht="15.75" x14ac:dyDescent="0.25">
      <c r="C2" s="651" t="s">
        <v>1</v>
      </c>
      <c r="D2" s="651"/>
      <c r="E2" s="651"/>
      <c r="F2" s="651"/>
      <c r="G2" s="651"/>
      <c r="H2" s="651"/>
    </row>
    <row r="3" spans="3:8" ht="15.75" x14ac:dyDescent="0.25">
      <c r="C3" s="651" t="s">
        <v>242</v>
      </c>
      <c r="D3" s="651"/>
      <c r="E3" s="651"/>
      <c r="F3" s="651"/>
      <c r="G3" s="651"/>
      <c r="H3" s="651"/>
    </row>
    <row r="28" spans="2:4" x14ac:dyDescent="0.25">
      <c r="C28" s="428" t="s">
        <v>375</v>
      </c>
    </row>
    <row r="30" spans="2:4" x14ac:dyDescent="0.25">
      <c r="B30" s="60"/>
      <c r="C30" s="60" t="s">
        <v>376</v>
      </c>
      <c r="D30" s="60" t="s">
        <v>377</v>
      </c>
    </row>
    <row r="31" spans="2:4" x14ac:dyDescent="0.25">
      <c r="B31" s="60"/>
      <c r="C31" s="463">
        <v>1107951942774.5898</v>
      </c>
      <c r="D31" s="463">
        <v>248643935828.73999</v>
      </c>
    </row>
    <row r="32" spans="2:4" x14ac:dyDescent="0.25">
      <c r="B32" s="60"/>
      <c r="C32" s="60"/>
      <c r="D32" s="60"/>
    </row>
    <row r="33" spans="2:4" x14ac:dyDescent="0.25">
      <c r="B33" s="60"/>
      <c r="C33" s="60"/>
      <c r="D33" s="60"/>
    </row>
    <row r="34" spans="2:4" x14ac:dyDescent="0.25">
      <c r="B34" s="60"/>
      <c r="C34" s="60"/>
      <c r="D34" s="60"/>
    </row>
  </sheetData>
  <mergeCells count="3">
    <mergeCell ref="C1:H1"/>
    <mergeCell ref="C2:H2"/>
    <mergeCell ref="C3:H3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B5AC2-3753-4BFA-9209-A9334F6E0A04}">
  <dimension ref="C1:K18"/>
  <sheetViews>
    <sheetView showGridLines="0" workbookViewId="0">
      <selection activeCell="F27" sqref="F27"/>
    </sheetView>
  </sheetViews>
  <sheetFormatPr baseColWidth="10" defaultRowHeight="15" x14ac:dyDescent="0.25"/>
  <cols>
    <col min="3" max="3" width="61.5703125" bestFit="1" customWidth="1"/>
    <col min="4" max="4" width="14.42578125" bestFit="1" customWidth="1"/>
    <col min="5" max="5" width="12.42578125" bestFit="1" customWidth="1"/>
    <col min="6" max="6" width="14.42578125" bestFit="1" customWidth="1"/>
    <col min="7" max="7" width="18.85546875" bestFit="1" customWidth="1"/>
    <col min="8" max="8" width="11.140625" bestFit="1" customWidth="1"/>
    <col min="11" max="11" width="20.42578125" bestFit="1" customWidth="1"/>
  </cols>
  <sheetData>
    <row r="1" spans="3:11" ht="15.75" x14ac:dyDescent="0.25">
      <c r="C1" s="651" t="s">
        <v>142</v>
      </c>
      <c r="D1" s="651"/>
      <c r="E1" s="651"/>
      <c r="F1" s="651"/>
      <c r="G1" s="651"/>
      <c r="H1" s="651"/>
    </row>
    <row r="2" spans="3:11" ht="15.75" x14ac:dyDescent="0.25">
      <c r="C2" s="651" t="s">
        <v>1</v>
      </c>
      <c r="D2" s="651"/>
      <c r="E2" s="651"/>
      <c r="F2" s="651"/>
      <c r="G2" s="651"/>
      <c r="H2" s="651"/>
    </row>
    <row r="3" spans="3:11" ht="15.75" x14ac:dyDescent="0.25">
      <c r="C3" s="651" t="s">
        <v>242</v>
      </c>
      <c r="D3" s="651"/>
      <c r="E3" s="651"/>
      <c r="F3" s="651"/>
      <c r="G3" s="651"/>
      <c r="H3" s="651"/>
    </row>
    <row r="7" spans="3:11" x14ac:dyDescent="0.25">
      <c r="C7" s="659" t="s">
        <v>591</v>
      </c>
      <c r="D7" s="659"/>
      <c r="E7" s="659"/>
      <c r="F7" s="659"/>
      <c r="G7" s="659"/>
      <c r="H7" s="659"/>
    </row>
    <row r="8" spans="3:11" x14ac:dyDescent="0.25">
      <c r="C8" s="659">
        <v>2026</v>
      </c>
      <c r="D8" s="659"/>
      <c r="E8" s="659"/>
      <c r="F8" s="659"/>
      <c r="G8" s="659"/>
      <c r="H8" s="659"/>
    </row>
    <row r="9" spans="3:11" ht="15.75" thickBot="1" x14ac:dyDescent="0.3">
      <c r="C9" s="662" t="s">
        <v>293</v>
      </c>
      <c r="D9" s="662"/>
      <c r="E9" s="662"/>
      <c r="F9" s="662"/>
      <c r="G9" s="662"/>
      <c r="H9" s="662"/>
    </row>
    <row r="10" spans="3:11" ht="15.75" thickBot="1" x14ac:dyDescent="0.3">
      <c r="C10" s="661" t="s">
        <v>378</v>
      </c>
      <c r="D10" s="464" t="s">
        <v>376</v>
      </c>
      <c r="E10" s="376" t="s">
        <v>377</v>
      </c>
      <c r="F10" s="465" t="s">
        <v>303</v>
      </c>
      <c r="G10" s="466" t="s">
        <v>379</v>
      </c>
      <c r="H10" s="467" t="s">
        <v>255</v>
      </c>
      <c r="J10" s="430" t="s">
        <v>380</v>
      </c>
      <c r="K10" s="429">
        <v>8659730022875.3203</v>
      </c>
    </row>
    <row r="11" spans="3:11" x14ac:dyDescent="0.25">
      <c r="C11" s="661"/>
      <c r="D11" s="468">
        <v>1</v>
      </c>
      <c r="E11" s="468">
        <v>2</v>
      </c>
      <c r="F11" s="367" t="s">
        <v>381</v>
      </c>
      <c r="G11" s="367">
        <v>4</v>
      </c>
      <c r="H11" s="376" t="s">
        <v>382</v>
      </c>
    </row>
    <row r="12" spans="3:11" x14ac:dyDescent="0.25">
      <c r="C12" s="431" t="s">
        <v>315</v>
      </c>
      <c r="D12" s="432">
        <v>533853335349</v>
      </c>
      <c r="E12" s="432">
        <v>139844195084</v>
      </c>
      <c r="F12" s="433">
        <f>D12+E12</f>
        <v>673697530433</v>
      </c>
      <c r="G12" s="434">
        <f>F12/$F$17</f>
        <v>0.5005315195803397</v>
      </c>
      <c r="H12" s="434">
        <f t="shared" ref="H12:H17" si="0">F12/$K$10</f>
        <v>7.7796597428947317E-2</v>
      </c>
    </row>
    <row r="13" spans="3:11" x14ac:dyDescent="0.25">
      <c r="C13" s="431" t="s">
        <v>374</v>
      </c>
      <c r="D13" s="432">
        <v>179757621748</v>
      </c>
      <c r="E13" s="432">
        <v>15352566068</v>
      </c>
      <c r="F13" s="433">
        <f t="shared" ref="F13:F16" si="1">D13+E13</f>
        <v>195110187816</v>
      </c>
      <c r="G13" s="434">
        <f t="shared" ref="G13:G16" si="2">F13/$F$17</f>
        <v>0.14495941335925713</v>
      </c>
      <c r="H13" s="434">
        <f t="shared" si="0"/>
        <v>2.2530747182718393E-2</v>
      </c>
    </row>
    <row r="14" spans="3:11" x14ac:dyDescent="0.25">
      <c r="C14" s="431" t="s">
        <v>250</v>
      </c>
      <c r="D14" s="432">
        <v>77166997919</v>
      </c>
      <c r="E14" s="432">
        <v>1027233838</v>
      </c>
      <c r="F14" s="433">
        <f t="shared" si="1"/>
        <v>78194231757</v>
      </c>
      <c r="G14" s="434">
        <f t="shared" si="2"/>
        <v>5.8095325981962841E-2</v>
      </c>
      <c r="H14" s="434">
        <f t="shared" si="0"/>
        <v>9.02963851649464E-3</v>
      </c>
    </row>
    <row r="15" spans="3:11" x14ac:dyDescent="0.25">
      <c r="C15" s="431" t="s">
        <v>251</v>
      </c>
      <c r="D15" s="432">
        <v>25388189575.59</v>
      </c>
      <c r="E15" s="432">
        <v>7814751514.7399998</v>
      </c>
      <c r="F15" s="433">
        <f t="shared" si="1"/>
        <v>33202941090.330002</v>
      </c>
      <c r="G15" s="434">
        <f t="shared" si="2"/>
        <v>2.4668516370837681E-2</v>
      </c>
      <c r="H15" s="434">
        <f t="shared" si="0"/>
        <v>3.8341773938242838E-3</v>
      </c>
    </row>
    <row r="16" spans="3:11" x14ac:dyDescent="0.25">
      <c r="C16" s="431" t="s">
        <v>383</v>
      </c>
      <c r="D16" s="432">
        <v>281154167741</v>
      </c>
      <c r="E16" s="432">
        <v>84605189324</v>
      </c>
      <c r="F16" s="433">
        <f t="shared" si="1"/>
        <v>365759357065</v>
      </c>
      <c r="G16" s="434">
        <f t="shared" si="2"/>
        <v>0.2717452247076026</v>
      </c>
      <c r="H16" s="434">
        <f t="shared" si="0"/>
        <v>4.2236808318367833E-2</v>
      </c>
    </row>
    <row r="17" spans="3:8" x14ac:dyDescent="0.25">
      <c r="C17" s="430" t="s">
        <v>330</v>
      </c>
      <c r="D17" s="429">
        <f>SUM(D12:D16)</f>
        <v>1097320312332.59</v>
      </c>
      <c r="E17" s="429">
        <f>SUM(E12:E16)</f>
        <v>248643935828.73999</v>
      </c>
      <c r="F17" s="429">
        <f>SUM(F12:F16)</f>
        <v>1345964248161.3301</v>
      </c>
      <c r="G17" s="435">
        <f>F17/$F$17</f>
        <v>1</v>
      </c>
      <c r="H17" s="435">
        <f t="shared" si="0"/>
        <v>0.15542796884035248</v>
      </c>
    </row>
    <row r="18" spans="3:8" x14ac:dyDescent="0.25">
      <c r="C18" s="428" t="s">
        <v>375</v>
      </c>
    </row>
  </sheetData>
  <mergeCells count="7">
    <mergeCell ref="C10:C11"/>
    <mergeCell ref="C1:H1"/>
    <mergeCell ref="C2:H2"/>
    <mergeCell ref="C3:H3"/>
    <mergeCell ref="C7:H7"/>
    <mergeCell ref="C8:H8"/>
    <mergeCell ref="C9:H9"/>
  </mergeCells>
  <pageMargins left="0.7" right="0.7" top="0.75" bottom="0.75" header="0.3" footer="0.3"/>
  <ignoredErrors>
    <ignoredError sqref="D17:F17" formulaRange="1"/>
  </ignoredErrors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6B996-05BD-4371-BCE1-9EDB5F2F83F3}">
  <dimension ref="C1:J19"/>
  <sheetViews>
    <sheetView showGridLines="0" workbookViewId="0">
      <selection activeCell="C8" sqref="C8:J8"/>
    </sheetView>
  </sheetViews>
  <sheetFormatPr baseColWidth="10" defaultRowHeight="15" x14ac:dyDescent="0.25"/>
  <cols>
    <col min="3" max="3" width="61.5703125" bestFit="1" customWidth="1"/>
    <col min="4" max="4" width="18.5703125" bestFit="1" customWidth="1"/>
    <col min="5" max="5" width="15.28515625" bestFit="1" customWidth="1"/>
    <col min="6" max="6" width="17.140625" customWidth="1"/>
    <col min="7" max="7" width="18.5703125" bestFit="1" customWidth="1"/>
    <col min="8" max="8" width="20" customWidth="1"/>
    <col min="9" max="9" width="15.140625" bestFit="1" customWidth="1"/>
    <col min="10" max="10" width="18.85546875" bestFit="1" customWidth="1"/>
    <col min="11" max="11" width="20.42578125" bestFit="1" customWidth="1"/>
    <col min="12" max="12" width="14.42578125" bestFit="1" customWidth="1"/>
  </cols>
  <sheetData>
    <row r="1" spans="3:10" ht="15.75" x14ac:dyDescent="0.25">
      <c r="C1" s="651" t="s">
        <v>142</v>
      </c>
      <c r="D1" s="651"/>
      <c r="E1" s="651"/>
      <c r="F1" s="651"/>
      <c r="G1" s="651"/>
      <c r="H1" s="651"/>
      <c r="I1" s="651"/>
      <c r="J1" s="651"/>
    </row>
    <row r="2" spans="3:10" ht="15.75" x14ac:dyDescent="0.25">
      <c r="C2" s="651" t="s">
        <v>1</v>
      </c>
      <c r="D2" s="651"/>
      <c r="E2" s="651"/>
      <c r="F2" s="651"/>
      <c r="G2" s="651"/>
      <c r="H2" s="651"/>
      <c r="I2" s="651"/>
      <c r="J2" s="651"/>
    </row>
    <row r="3" spans="3:10" ht="15.75" x14ac:dyDescent="0.25">
      <c r="C3" s="651" t="s">
        <v>242</v>
      </c>
      <c r="D3" s="651"/>
      <c r="E3" s="651"/>
      <c r="F3" s="651"/>
      <c r="G3" s="651"/>
      <c r="H3" s="651"/>
      <c r="I3" s="651"/>
      <c r="J3" s="651"/>
    </row>
    <row r="7" spans="3:10" x14ac:dyDescent="0.25">
      <c r="C7" s="659" t="s">
        <v>592</v>
      </c>
      <c r="D7" s="659"/>
      <c r="E7" s="659"/>
      <c r="F7" s="659"/>
      <c r="G7" s="659"/>
      <c r="H7" s="659"/>
      <c r="I7" s="659"/>
      <c r="J7" s="659"/>
    </row>
    <row r="8" spans="3:10" x14ac:dyDescent="0.25">
      <c r="C8" s="659">
        <v>2026</v>
      </c>
      <c r="D8" s="659"/>
      <c r="E8" s="659"/>
      <c r="F8" s="659"/>
      <c r="G8" s="659"/>
      <c r="H8" s="659"/>
      <c r="I8" s="659"/>
      <c r="J8" s="659"/>
    </row>
    <row r="9" spans="3:10" x14ac:dyDescent="0.25">
      <c r="C9" s="662" t="s">
        <v>293</v>
      </c>
      <c r="D9" s="662"/>
      <c r="E9" s="662"/>
      <c r="F9" s="662"/>
      <c r="G9" s="662"/>
      <c r="H9" s="662"/>
      <c r="I9" s="662"/>
      <c r="J9" s="662"/>
    </row>
    <row r="10" spans="3:10" ht="15.75" thickBot="1" x14ac:dyDescent="0.3">
      <c r="C10" s="604" t="s">
        <v>378</v>
      </c>
      <c r="D10" s="762" t="s">
        <v>384</v>
      </c>
      <c r="E10" s="762"/>
      <c r="F10" s="762"/>
      <c r="G10" s="762"/>
      <c r="H10" s="762"/>
      <c r="I10" s="762"/>
      <c r="J10" s="762"/>
    </row>
    <row r="11" spans="3:10" ht="45.75" customHeight="1" thickBot="1" x14ac:dyDescent="0.3">
      <c r="C11" s="604"/>
      <c r="D11" s="469" t="s">
        <v>385</v>
      </c>
      <c r="E11" s="465" t="s">
        <v>386</v>
      </c>
      <c r="F11" s="213" t="s">
        <v>387</v>
      </c>
      <c r="G11" s="213" t="s">
        <v>388</v>
      </c>
      <c r="H11" s="213" t="s">
        <v>389</v>
      </c>
      <c r="I11" s="465" t="s">
        <v>330</v>
      </c>
      <c r="J11" s="467" t="s">
        <v>379</v>
      </c>
    </row>
    <row r="12" spans="3:10" ht="15.75" thickBot="1" x14ac:dyDescent="0.3">
      <c r="C12" s="604"/>
      <c r="D12" s="469">
        <v>1</v>
      </c>
      <c r="E12" s="468">
        <v>2</v>
      </c>
      <c r="F12" s="465">
        <v>3</v>
      </c>
      <c r="G12" s="465">
        <v>4</v>
      </c>
      <c r="H12" s="465">
        <v>5</v>
      </c>
      <c r="I12" s="465">
        <v>6</v>
      </c>
      <c r="J12" s="467">
        <v>7</v>
      </c>
    </row>
    <row r="13" spans="3:10" x14ac:dyDescent="0.25">
      <c r="C13" s="431" t="s">
        <v>248</v>
      </c>
      <c r="D13" s="432">
        <v>309943604911</v>
      </c>
      <c r="E13" s="432">
        <v>26271320885</v>
      </c>
      <c r="F13" s="432">
        <v>668027539</v>
      </c>
      <c r="G13" s="432">
        <v>2706133367</v>
      </c>
      <c r="H13" s="432">
        <v>38183616796</v>
      </c>
      <c r="I13" s="432">
        <v>377772703498</v>
      </c>
      <c r="J13" s="434">
        <f>I13/$I$18</f>
        <v>0.661148514299151</v>
      </c>
    </row>
    <row r="14" spans="3:10" x14ac:dyDescent="0.25">
      <c r="C14" s="431" t="s">
        <v>374</v>
      </c>
      <c r="D14" s="432">
        <v>111981826375</v>
      </c>
      <c r="E14" s="432">
        <v>14509834556</v>
      </c>
      <c r="F14" s="432">
        <v>106373422</v>
      </c>
      <c r="G14" s="432">
        <v>1790914100</v>
      </c>
      <c r="H14" s="432">
        <v>13772487328</v>
      </c>
      <c r="I14" s="432">
        <v>142161435781</v>
      </c>
      <c r="J14" s="434">
        <f t="shared" ref="J14:J18" si="0">I14/$I$18</f>
        <v>0.24879992965860204</v>
      </c>
    </row>
    <row r="15" spans="3:10" x14ac:dyDescent="0.25">
      <c r="C15" s="431" t="s">
        <v>250</v>
      </c>
      <c r="D15" s="432">
        <v>3837572186</v>
      </c>
      <c r="E15" s="432">
        <v>1498389588</v>
      </c>
      <c r="F15" s="432">
        <v>28079808</v>
      </c>
      <c r="G15" s="432">
        <v>618438129</v>
      </c>
      <c r="H15" s="432">
        <v>613759403</v>
      </c>
      <c r="I15" s="432">
        <v>6596239114</v>
      </c>
      <c r="J15" s="434">
        <f t="shared" si="0"/>
        <v>1.15442265939316E-2</v>
      </c>
    </row>
    <row r="16" spans="3:10" x14ac:dyDescent="0.25">
      <c r="C16" s="431" t="s">
        <v>251</v>
      </c>
      <c r="D16" s="432">
        <v>12752911541.860004</v>
      </c>
      <c r="E16" s="432">
        <v>485491261.58999991</v>
      </c>
      <c r="F16" s="432">
        <v>319763139.0999999</v>
      </c>
      <c r="G16" s="432">
        <v>38730703.93</v>
      </c>
      <c r="H16" s="432">
        <v>1392447374.9200001</v>
      </c>
      <c r="I16" s="432">
        <v>14989344021.400005</v>
      </c>
      <c r="J16" s="434">
        <f t="shared" si="0"/>
        <v>2.6233188471013875E-2</v>
      </c>
    </row>
    <row r="17" spans="3:10" x14ac:dyDescent="0.25">
      <c r="C17" s="431" t="s">
        <v>383</v>
      </c>
      <c r="D17" s="432">
        <v>22999061564</v>
      </c>
      <c r="E17" s="432">
        <v>3258847556</v>
      </c>
      <c r="F17" s="432">
        <v>112276991</v>
      </c>
      <c r="G17" s="432">
        <v>771655881</v>
      </c>
      <c r="H17" s="432">
        <v>2727004618</v>
      </c>
      <c r="I17" s="432">
        <v>29868846610</v>
      </c>
      <c r="J17" s="434">
        <f t="shared" si="0"/>
        <v>5.2274140977301403E-2</v>
      </c>
    </row>
    <row r="18" spans="3:10" x14ac:dyDescent="0.25">
      <c r="C18" s="430" t="s">
        <v>330</v>
      </c>
      <c r="D18" s="429">
        <v>461514976577.85999</v>
      </c>
      <c r="E18" s="429">
        <v>46023883846.589996</v>
      </c>
      <c r="F18" s="429">
        <v>1234520899.0999999</v>
      </c>
      <c r="G18" s="429">
        <v>5925872180.9300003</v>
      </c>
      <c r="H18" s="429">
        <v>56689315519.919998</v>
      </c>
      <c r="I18" s="429">
        <v>571388569024.40002</v>
      </c>
      <c r="J18" s="435">
        <f t="shared" si="0"/>
        <v>1</v>
      </c>
    </row>
    <row r="19" spans="3:10" x14ac:dyDescent="0.25">
      <c r="C19" s="428" t="s">
        <v>390</v>
      </c>
    </row>
  </sheetData>
  <mergeCells count="8">
    <mergeCell ref="C10:C12"/>
    <mergeCell ref="D10:J10"/>
    <mergeCell ref="C1:J1"/>
    <mergeCell ref="C2:J2"/>
    <mergeCell ref="C3:J3"/>
    <mergeCell ref="C7:J7"/>
    <mergeCell ref="C8:J8"/>
    <mergeCell ref="C9:J9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C4E09-331F-4E33-B939-995EA267853A}">
  <dimension ref="C1:H34"/>
  <sheetViews>
    <sheetView showGridLines="0" workbookViewId="0">
      <selection activeCell="J35" sqref="J35"/>
    </sheetView>
  </sheetViews>
  <sheetFormatPr baseColWidth="10" defaultRowHeight="15" x14ac:dyDescent="0.25"/>
  <cols>
    <col min="3" max="4" width="14.42578125" bestFit="1" customWidth="1"/>
    <col min="5" max="5" width="12.42578125" bestFit="1" customWidth="1"/>
    <col min="6" max="6" width="14.42578125" bestFit="1" customWidth="1"/>
    <col min="7" max="7" width="18.85546875" bestFit="1" customWidth="1"/>
    <col min="8" max="8" width="11.140625" bestFit="1" customWidth="1"/>
    <col min="11" max="11" width="20.42578125" bestFit="1" customWidth="1"/>
  </cols>
  <sheetData>
    <row r="1" spans="3:8" ht="15.75" x14ac:dyDescent="0.25">
      <c r="C1" s="651" t="s">
        <v>142</v>
      </c>
      <c r="D1" s="651"/>
      <c r="E1" s="651"/>
      <c r="F1" s="651"/>
      <c r="G1" s="651"/>
      <c r="H1" s="651"/>
    </row>
    <row r="2" spans="3:8" ht="15.75" x14ac:dyDescent="0.25">
      <c r="C2" s="651" t="s">
        <v>1</v>
      </c>
      <c r="D2" s="651"/>
      <c r="E2" s="651"/>
      <c r="F2" s="651"/>
      <c r="G2" s="651"/>
      <c r="H2" s="651"/>
    </row>
    <row r="3" spans="3:8" ht="15.75" x14ac:dyDescent="0.25">
      <c r="C3" s="651" t="s">
        <v>242</v>
      </c>
      <c r="D3" s="651"/>
      <c r="E3" s="651"/>
      <c r="F3" s="651"/>
      <c r="G3" s="651"/>
      <c r="H3" s="651"/>
    </row>
    <row r="24" spans="3:6" x14ac:dyDescent="0.25">
      <c r="C24" s="48" t="s">
        <v>391</v>
      </c>
    </row>
    <row r="27" spans="3:6" x14ac:dyDescent="0.25">
      <c r="C27" s="46"/>
      <c r="D27" s="46"/>
      <c r="E27" s="46"/>
      <c r="F27" s="46"/>
    </row>
    <row r="28" spans="3:6" x14ac:dyDescent="0.25">
      <c r="C28" s="180" t="s">
        <v>315</v>
      </c>
      <c r="D28" s="470">
        <v>614389</v>
      </c>
      <c r="E28" s="471">
        <f t="shared" ref="E28:E33" si="0">D28/$D$33</f>
        <v>0.79771716888431854</v>
      </c>
      <c r="F28" s="46"/>
    </row>
    <row r="29" spans="3:6" x14ac:dyDescent="0.25">
      <c r="C29" s="180" t="s">
        <v>374</v>
      </c>
      <c r="D29" s="470">
        <v>61996</v>
      </c>
      <c r="E29" s="471">
        <f t="shared" si="0"/>
        <v>8.0495050533379034E-2</v>
      </c>
      <c r="F29" s="46"/>
    </row>
    <row r="30" spans="3:6" x14ac:dyDescent="0.25">
      <c r="C30" s="180" t="s">
        <v>250</v>
      </c>
      <c r="D30" s="470">
        <v>4954</v>
      </c>
      <c r="E30" s="471">
        <f t="shared" si="0"/>
        <v>6.4322291815981638E-3</v>
      </c>
      <c r="F30" s="46"/>
    </row>
    <row r="31" spans="3:6" x14ac:dyDescent="0.25">
      <c r="C31" s="180" t="s">
        <v>251</v>
      </c>
      <c r="D31" s="470">
        <v>51152</v>
      </c>
      <c r="E31" s="471">
        <f t="shared" si="0"/>
        <v>6.6415298162517011E-2</v>
      </c>
      <c r="F31" s="46"/>
    </row>
    <row r="32" spans="3:6" x14ac:dyDescent="0.25">
      <c r="C32" s="180" t="s">
        <v>383</v>
      </c>
      <c r="D32" s="470">
        <v>37693</v>
      </c>
      <c r="E32" s="471">
        <f t="shared" si="0"/>
        <v>4.8940253238187237E-2</v>
      </c>
      <c r="F32" s="46"/>
    </row>
    <row r="33" spans="3:6" x14ac:dyDescent="0.25">
      <c r="C33" s="180" t="s">
        <v>392</v>
      </c>
      <c r="D33" s="470">
        <f>SUM(D28:D32)</f>
        <v>770184</v>
      </c>
      <c r="E33" s="471">
        <f t="shared" si="0"/>
        <v>1</v>
      </c>
      <c r="F33" s="46"/>
    </row>
    <row r="34" spans="3:6" x14ac:dyDescent="0.25">
      <c r="C34" s="46"/>
      <c r="D34" s="46"/>
      <c r="E34" s="46"/>
      <c r="F34" s="46"/>
    </row>
  </sheetData>
  <mergeCells count="3">
    <mergeCell ref="C1:H1"/>
    <mergeCell ref="C2:H2"/>
    <mergeCell ref="C3:H3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409DF-E288-4508-A142-A684EB6440F2}">
  <dimension ref="C1:N61"/>
  <sheetViews>
    <sheetView showGridLines="0" zoomScale="70" zoomScaleNormal="70" workbookViewId="0">
      <selection activeCell="C6" sqref="C6:F6"/>
    </sheetView>
  </sheetViews>
  <sheetFormatPr baseColWidth="10" defaultColWidth="9.140625" defaultRowHeight="15" x14ac:dyDescent="0.25"/>
  <cols>
    <col min="3" max="3" width="132.5703125" customWidth="1"/>
    <col min="4" max="4" width="17.28515625" style="455" customWidth="1"/>
    <col min="5" max="5" width="16.85546875" bestFit="1" customWidth="1"/>
    <col min="6" max="6" width="13.140625" customWidth="1"/>
    <col min="7" max="7" width="22" customWidth="1"/>
    <col min="8" max="8" width="13" bestFit="1" customWidth="1"/>
    <col min="9" max="9" width="16.42578125" bestFit="1" customWidth="1"/>
  </cols>
  <sheetData>
    <row r="1" spans="3:14" ht="15.75" x14ac:dyDescent="0.25">
      <c r="C1" s="651" t="s">
        <v>142</v>
      </c>
      <c r="D1" s="651"/>
      <c r="E1" s="651"/>
      <c r="F1" s="651"/>
      <c r="G1" s="424"/>
      <c r="H1" s="424"/>
      <c r="I1" s="424"/>
    </row>
    <row r="2" spans="3:14" ht="15.75" x14ac:dyDescent="0.25">
      <c r="C2" s="651" t="s">
        <v>1</v>
      </c>
      <c r="D2" s="651"/>
      <c r="E2" s="651"/>
      <c r="F2" s="651"/>
      <c r="G2" s="424"/>
      <c r="H2" s="424"/>
      <c r="I2" s="424"/>
    </row>
    <row r="3" spans="3:14" ht="15.75" x14ac:dyDescent="0.25">
      <c r="C3" s="651" t="s">
        <v>242</v>
      </c>
      <c r="D3" s="651"/>
      <c r="E3" s="651"/>
      <c r="F3" s="651"/>
      <c r="G3" s="424"/>
      <c r="H3" s="424"/>
      <c r="I3" s="424"/>
    </row>
    <row r="4" spans="3:14" x14ac:dyDescent="0.25">
      <c r="D4"/>
      <c r="G4" s="46"/>
      <c r="H4" s="46"/>
    </row>
    <row r="5" spans="3:14" x14ac:dyDescent="0.25">
      <c r="C5" s="632" t="s">
        <v>593</v>
      </c>
      <c r="D5" s="632"/>
      <c r="E5" s="632"/>
      <c r="F5" s="632"/>
      <c r="G5" s="46"/>
    </row>
    <row r="6" spans="3:14" x14ac:dyDescent="0.25">
      <c r="C6" s="632">
        <v>2026</v>
      </c>
      <c r="D6" s="632"/>
      <c r="E6" s="632"/>
      <c r="F6" s="632"/>
      <c r="G6" s="46"/>
    </row>
    <row r="7" spans="3:14" x14ac:dyDescent="0.25">
      <c r="C7" s="765" t="s">
        <v>293</v>
      </c>
      <c r="D7" s="765"/>
      <c r="E7" s="765"/>
      <c r="F7" s="765"/>
      <c r="G7" s="46"/>
    </row>
    <row r="8" spans="3:14" ht="15.75" x14ac:dyDescent="0.25">
      <c r="C8" s="763" t="s">
        <v>393</v>
      </c>
      <c r="D8" s="472" t="s">
        <v>394</v>
      </c>
      <c r="E8" s="473" t="s">
        <v>395</v>
      </c>
      <c r="F8" s="374" t="s">
        <v>396</v>
      </c>
      <c r="G8" s="46"/>
      <c r="H8" s="436" t="s">
        <v>380</v>
      </c>
      <c r="I8" s="437">
        <v>8659730022875.3203</v>
      </c>
    </row>
    <row r="9" spans="3:14" ht="18.75" x14ac:dyDescent="0.3">
      <c r="C9" s="764"/>
      <c r="D9" s="373">
        <v>1</v>
      </c>
      <c r="E9" s="474">
        <v>2</v>
      </c>
      <c r="F9" s="373">
        <v>3</v>
      </c>
      <c r="G9" s="46"/>
      <c r="H9" s="438"/>
    </row>
    <row r="10" spans="3:14" ht="15" customHeight="1" x14ac:dyDescent="0.25">
      <c r="C10" s="439" t="s">
        <v>248</v>
      </c>
      <c r="D10" s="440">
        <f>SUM(D11:D30)</f>
        <v>33953397362</v>
      </c>
      <c r="E10" s="441">
        <f t="shared" ref="E10:E52" si="0">D10/$D$52</f>
        <v>0.28262781770314865</v>
      </c>
      <c r="F10" s="441">
        <f t="shared" ref="F10:F52" si="1">D10/$I$8</f>
        <v>3.9208378635719101E-3</v>
      </c>
      <c r="J10" s="442"/>
      <c r="K10" s="442"/>
      <c r="L10" s="442"/>
      <c r="M10" s="442"/>
      <c r="N10" s="442"/>
    </row>
    <row r="11" spans="3:14" ht="15" customHeight="1" x14ac:dyDescent="0.25">
      <c r="C11" s="443" t="s">
        <v>397</v>
      </c>
      <c r="D11" s="444">
        <v>4820000000</v>
      </c>
      <c r="E11" s="445">
        <f t="shared" si="0"/>
        <v>4.0121642815449124E-2</v>
      </c>
      <c r="F11" s="445">
        <f t="shared" si="1"/>
        <v>5.5659933823197863E-4</v>
      </c>
      <c r="G11" s="446"/>
      <c r="H11" s="442"/>
      <c r="I11" s="442"/>
      <c r="J11" s="442"/>
      <c r="K11" s="442"/>
    </row>
    <row r="12" spans="3:14" ht="15.75" x14ac:dyDescent="0.25">
      <c r="C12" s="135" t="s">
        <v>398</v>
      </c>
      <c r="D12" s="444">
        <v>2746875661</v>
      </c>
      <c r="E12" s="445">
        <f t="shared" si="0"/>
        <v>2.2864971811015086E-2</v>
      </c>
      <c r="F12" s="445">
        <f t="shared" si="1"/>
        <v>3.1720107367596033E-4</v>
      </c>
      <c r="G12" s="446"/>
    </row>
    <row r="13" spans="3:14" ht="15.75" x14ac:dyDescent="0.25">
      <c r="C13" s="135" t="s">
        <v>399</v>
      </c>
      <c r="D13" s="444">
        <v>2681364285</v>
      </c>
      <c r="E13" s="445">
        <f t="shared" si="0"/>
        <v>2.2319655622587579E-2</v>
      </c>
      <c r="F13" s="445">
        <f t="shared" si="1"/>
        <v>3.0963601381532417E-4</v>
      </c>
      <c r="G13" s="446"/>
    </row>
    <row r="14" spans="3:14" ht="15.75" x14ac:dyDescent="0.25">
      <c r="C14" s="135" t="s">
        <v>400</v>
      </c>
      <c r="D14" s="444">
        <v>2499999999</v>
      </c>
      <c r="E14" s="445">
        <f t="shared" si="0"/>
        <v>2.080998070508323E-2</v>
      </c>
      <c r="F14" s="445">
        <f t="shared" si="1"/>
        <v>2.8869260270193925E-4</v>
      </c>
      <c r="G14" s="446"/>
    </row>
    <row r="15" spans="3:14" ht="15.75" x14ac:dyDescent="0.25">
      <c r="C15" s="135" t="s">
        <v>401</v>
      </c>
      <c r="D15" s="444">
        <v>2082055874</v>
      </c>
      <c r="E15" s="445">
        <f t="shared" si="0"/>
        <v>1.7331017032870488E-2</v>
      </c>
      <c r="F15" s="445">
        <f t="shared" si="1"/>
        <v>2.404296517905402E-4</v>
      </c>
      <c r="G15" s="446"/>
    </row>
    <row r="16" spans="3:14" ht="15.75" x14ac:dyDescent="0.25">
      <c r="C16" s="135" t="s">
        <v>402</v>
      </c>
      <c r="D16" s="444">
        <v>1779081109</v>
      </c>
      <c r="E16" s="445">
        <f t="shared" si="0"/>
        <v>1.4809057426350853E-2</v>
      </c>
      <c r="F16" s="445">
        <f t="shared" si="1"/>
        <v>2.0544302239220219E-4</v>
      </c>
      <c r="G16" s="446"/>
    </row>
    <row r="17" spans="3:9" ht="15.75" x14ac:dyDescent="0.25">
      <c r="C17" s="135" t="s">
        <v>403</v>
      </c>
      <c r="D17" s="444">
        <v>1702505253</v>
      </c>
      <c r="E17" s="445">
        <f t="shared" si="0"/>
        <v>1.4171640591761793E-2</v>
      </c>
      <c r="F17" s="445">
        <f t="shared" si="1"/>
        <v>1.9660026911955751E-4</v>
      </c>
      <c r="G17" s="446"/>
    </row>
    <row r="18" spans="3:9" ht="15.75" x14ac:dyDescent="0.25">
      <c r="C18" s="135" t="s">
        <v>404</v>
      </c>
      <c r="D18" s="444">
        <v>1677327387</v>
      </c>
      <c r="E18" s="445">
        <f t="shared" si="0"/>
        <v>1.3962060229415893E-2</v>
      </c>
      <c r="F18" s="445">
        <f t="shared" si="1"/>
        <v>1.9369280365198627E-4</v>
      </c>
      <c r="G18" s="446"/>
    </row>
    <row r="19" spans="3:9" ht="15.75" x14ac:dyDescent="0.25">
      <c r="C19" s="135" t="s">
        <v>405</v>
      </c>
      <c r="D19" s="444">
        <v>1500000000</v>
      </c>
      <c r="E19" s="445">
        <f t="shared" si="0"/>
        <v>1.2485988428044334E-2</v>
      </c>
      <c r="F19" s="445">
        <f t="shared" si="1"/>
        <v>1.7321556169044977E-4</v>
      </c>
      <c r="G19" s="446"/>
    </row>
    <row r="20" spans="3:9" ht="15.75" x14ac:dyDescent="0.25">
      <c r="C20" s="135" t="s">
        <v>406</v>
      </c>
      <c r="D20" s="444">
        <v>1400000000</v>
      </c>
      <c r="E20" s="445">
        <f t="shared" si="0"/>
        <v>1.1653589199508044E-2</v>
      </c>
      <c r="F20" s="445">
        <f t="shared" si="1"/>
        <v>1.6166785757775311E-4</v>
      </c>
      <c r="G20" s="446"/>
    </row>
    <row r="21" spans="3:9" ht="15.75" x14ac:dyDescent="0.25">
      <c r="C21" s="135" t="s">
        <v>407</v>
      </c>
      <c r="D21" s="444">
        <v>1375500000</v>
      </c>
      <c r="E21" s="445">
        <f t="shared" si="0"/>
        <v>1.1449651388516655E-2</v>
      </c>
      <c r="F21" s="445">
        <f t="shared" si="1"/>
        <v>1.5883867007014242E-4</v>
      </c>
      <c r="G21" s="446"/>
      <c r="I21" s="447"/>
    </row>
    <row r="22" spans="3:9" ht="15.75" x14ac:dyDescent="0.25">
      <c r="C22" s="135" t="s">
        <v>408</v>
      </c>
      <c r="D22" s="444">
        <v>1358059739</v>
      </c>
      <c r="E22" s="445">
        <f t="shared" si="0"/>
        <v>1.1304478790497939E-2</v>
      </c>
      <c r="F22" s="445">
        <f t="shared" si="1"/>
        <v>1.5682472033338042E-4</v>
      </c>
      <c r="G22" s="446"/>
    </row>
    <row r="23" spans="3:9" ht="15.75" x14ac:dyDescent="0.25">
      <c r="C23" s="135" t="s">
        <v>409</v>
      </c>
      <c r="D23" s="444">
        <v>1261207683</v>
      </c>
      <c r="E23" s="445">
        <f t="shared" si="0"/>
        <v>1.0498283023532404E-2</v>
      </c>
      <c r="F23" s="445">
        <f t="shared" si="1"/>
        <v>1.4564053147943714E-4</v>
      </c>
      <c r="G23" s="446"/>
      <c r="I23" s="448"/>
    </row>
    <row r="24" spans="3:9" ht="15.75" x14ac:dyDescent="0.25">
      <c r="C24" s="135" t="s">
        <v>410</v>
      </c>
      <c r="D24" s="444">
        <v>1119370181</v>
      </c>
      <c r="E24" s="445">
        <f t="shared" si="0"/>
        <v>9.3176287511092613E-3</v>
      </c>
      <c r="F24" s="445">
        <f t="shared" si="1"/>
        <v>1.2926155642763694E-4</v>
      </c>
      <c r="G24" s="446"/>
    </row>
    <row r="25" spans="3:9" ht="15.75" x14ac:dyDescent="0.25">
      <c r="C25" s="135" t="s">
        <v>411</v>
      </c>
      <c r="D25" s="444">
        <v>1100000000</v>
      </c>
      <c r="E25" s="445">
        <f t="shared" si="0"/>
        <v>9.1563915138991783E-3</v>
      </c>
      <c r="F25" s="445">
        <f t="shared" si="1"/>
        <v>1.2702474523966316E-4</v>
      </c>
      <c r="G25" s="446"/>
    </row>
    <row r="26" spans="3:9" ht="15.75" x14ac:dyDescent="0.25">
      <c r="C26" s="135" t="s">
        <v>412</v>
      </c>
      <c r="D26" s="444">
        <v>1001596236</v>
      </c>
      <c r="E26" s="445">
        <f t="shared" si="0"/>
        <v>8.337279341512507E-3</v>
      </c>
      <c r="F26" s="445">
        <f t="shared" si="1"/>
        <v>1.1566136973718686E-4</v>
      </c>
      <c r="G26" s="446"/>
    </row>
    <row r="27" spans="3:9" ht="15.75" x14ac:dyDescent="0.25">
      <c r="C27" s="135" t="s">
        <v>413</v>
      </c>
      <c r="D27" s="444">
        <v>1000000000</v>
      </c>
      <c r="E27" s="445">
        <f t="shared" si="0"/>
        <v>8.3239922853628884E-3</v>
      </c>
      <c r="F27" s="445">
        <f t="shared" si="1"/>
        <v>1.1547704112696652E-4</v>
      </c>
      <c r="G27" s="446"/>
    </row>
    <row r="28" spans="3:9" ht="15.75" x14ac:dyDescent="0.25">
      <c r="C28" s="135" t="s">
        <v>414</v>
      </c>
      <c r="D28" s="444">
        <v>991075841</v>
      </c>
      <c r="E28" s="445">
        <f t="shared" si="0"/>
        <v>8.2497076546935375E-3</v>
      </c>
      <c r="F28" s="445">
        <f t="shared" si="1"/>
        <v>1.1444650565109992E-4</v>
      </c>
      <c r="G28" s="446"/>
    </row>
    <row r="29" spans="3:9" ht="15.75" x14ac:dyDescent="0.25">
      <c r="C29" s="135" t="s">
        <v>415</v>
      </c>
      <c r="D29" s="444">
        <v>957378114</v>
      </c>
      <c r="E29" s="445">
        <f t="shared" si="0"/>
        <v>7.9692080351112717E-3</v>
      </c>
      <c r="F29" s="445">
        <f t="shared" si="1"/>
        <v>1.1055519184443563E-4</v>
      </c>
      <c r="G29" s="446"/>
    </row>
    <row r="30" spans="3:9" x14ac:dyDescent="0.25">
      <c r="C30" s="135" t="s">
        <v>416</v>
      </c>
      <c r="D30" s="444">
        <v>900000000</v>
      </c>
      <c r="E30" s="445">
        <f t="shared" si="0"/>
        <v>7.4915930568266002E-3</v>
      </c>
      <c r="F30" s="445">
        <f t="shared" si="1"/>
        <v>1.0392933701426986E-4</v>
      </c>
      <c r="G30" s="46"/>
    </row>
    <row r="31" spans="3:9" x14ac:dyDescent="0.25">
      <c r="C31" s="439" t="s">
        <v>316</v>
      </c>
      <c r="D31" s="449">
        <f>SUM(D32:D36)</f>
        <v>3889923864</v>
      </c>
      <c r="E31" s="441">
        <f t="shared" si="0"/>
        <v>3.2379696234584997E-2</v>
      </c>
      <c r="F31" s="441">
        <f t="shared" si="1"/>
        <v>4.4919689802389647E-4</v>
      </c>
      <c r="G31" s="46"/>
    </row>
    <row r="32" spans="3:9" x14ac:dyDescent="0.25">
      <c r="C32" s="135" t="s">
        <v>417</v>
      </c>
      <c r="D32" s="444">
        <v>1612842512</v>
      </c>
      <c r="E32" s="445">
        <f t="shared" si="0"/>
        <v>1.3425288627393303E-2</v>
      </c>
      <c r="F32" s="445">
        <f t="shared" si="1"/>
        <v>1.8624628108954397E-4</v>
      </c>
      <c r="G32" s="46"/>
    </row>
    <row r="33" spans="3:7" x14ac:dyDescent="0.25">
      <c r="C33" s="135" t="s">
        <v>418</v>
      </c>
      <c r="D33" s="444">
        <v>1072870000</v>
      </c>
      <c r="E33" s="445">
        <f t="shared" si="0"/>
        <v>8.9305616031972821E-3</v>
      </c>
      <c r="F33" s="445">
        <f t="shared" si="1"/>
        <v>1.2389185311388856E-4</v>
      </c>
      <c r="G33" s="46"/>
    </row>
    <row r="34" spans="3:7" x14ac:dyDescent="0.25">
      <c r="C34" s="135" t="s">
        <v>419</v>
      </c>
      <c r="D34" s="444">
        <v>453314214</v>
      </c>
      <c r="E34" s="445">
        <f t="shared" si="0"/>
        <v>3.7733840201813417E-3</v>
      </c>
      <c r="F34" s="445">
        <f t="shared" si="1"/>
        <v>5.2347384133516498E-5</v>
      </c>
      <c r="G34" s="46"/>
    </row>
    <row r="35" spans="3:7" x14ac:dyDescent="0.25">
      <c r="C35" s="135" t="s">
        <v>420</v>
      </c>
      <c r="D35" s="444">
        <v>398032214</v>
      </c>
      <c r="E35" s="445">
        <f t="shared" si="0"/>
        <v>3.3132170786619106E-3</v>
      </c>
      <c r="F35" s="445">
        <f t="shared" si="1"/>
        <v>4.5963582345935532E-5</v>
      </c>
      <c r="G35" s="46" t="str">
        <f t="shared" ref="G35" si="2">+PROPER(C35)</f>
        <v>16304-Construcción De Central Hidroelectrica En La Presa De Monte Grande, Provincia Barahona</v>
      </c>
    </row>
    <row r="36" spans="3:7" x14ac:dyDescent="0.25">
      <c r="C36" s="135" t="s">
        <v>421</v>
      </c>
      <c r="D36" s="444">
        <v>352864924</v>
      </c>
      <c r="E36" s="445">
        <f t="shared" si="0"/>
        <v>2.9372449051511622E-3</v>
      </c>
      <c r="F36" s="445">
        <f t="shared" si="1"/>
        <v>4.0747797341011909E-5</v>
      </c>
    </row>
    <row r="37" spans="3:7" x14ac:dyDescent="0.25">
      <c r="C37" s="439" t="s">
        <v>251</v>
      </c>
      <c r="D37" s="449">
        <f>SUM(D38:D40)</f>
        <v>2479466044.3900003</v>
      </c>
      <c r="E37" s="441">
        <f t="shared" si="0"/>
        <v>2.0639056225321601E-2</v>
      </c>
      <c r="F37" s="441">
        <f t="shared" si="1"/>
        <v>2.8632140238094104E-4</v>
      </c>
    </row>
    <row r="38" spans="3:7" x14ac:dyDescent="0.25">
      <c r="C38" s="135" t="s">
        <v>422</v>
      </c>
      <c r="D38" s="444">
        <v>1580401475.5600004</v>
      </c>
      <c r="E38" s="445">
        <f t="shared" si="0"/>
        <v>1.3155249690337569E-2</v>
      </c>
      <c r="F38" s="445">
        <f t="shared" si="1"/>
        <v>1.8250008619036072E-4</v>
      </c>
    </row>
    <row r="39" spans="3:7" x14ac:dyDescent="0.25">
      <c r="C39" s="135" t="s">
        <v>423</v>
      </c>
      <c r="D39" s="444">
        <v>522234570.67000002</v>
      </c>
      <c r="E39" s="445">
        <f t="shared" si="0"/>
        <v>4.3470765374068803E-3</v>
      </c>
      <c r="F39" s="445">
        <f t="shared" si="1"/>
        <v>6.0306102995183293E-5</v>
      </c>
    </row>
    <row r="40" spans="3:7" x14ac:dyDescent="0.25">
      <c r="C40" s="135" t="s">
        <v>424</v>
      </c>
      <c r="D40" s="444">
        <v>376829998.15999991</v>
      </c>
      <c r="E40" s="445">
        <f t="shared" si="0"/>
        <v>3.1367299975771511E-3</v>
      </c>
      <c r="F40" s="445">
        <f t="shared" si="1"/>
        <v>4.3515213195397025E-5</v>
      </c>
    </row>
    <row r="41" spans="3:7" x14ac:dyDescent="0.25">
      <c r="C41" s="439" t="s">
        <v>425</v>
      </c>
      <c r="D41" s="449">
        <f>SUM(D42:D51)</f>
        <v>6003014875</v>
      </c>
      <c r="E41" s="441">
        <f t="shared" si="0"/>
        <v>4.996904950841867E-2</v>
      </c>
      <c r="F41" s="441">
        <f t="shared" si="1"/>
        <v>6.9321039560616673E-4</v>
      </c>
    </row>
    <row r="42" spans="3:7" x14ac:dyDescent="0.25">
      <c r="C42" s="135" t="s">
        <v>426</v>
      </c>
      <c r="D42" s="444">
        <v>1098142794</v>
      </c>
      <c r="E42" s="445">
        <f t="shared" si="0"/>
        <v>9.1409321454828489E-3</v>
      </c>
      <c r="F42" s="445">
        <f t="shared" si="1"/>
        <v>1.268102805860199E-4</v>
      </c>
    </row>
    <row r="43" spans="3:7" x14ac:dyDescent="0.25">
      <c r="C43" s="135" t="s">
        <v>427</v>
      </c>
      <c r="D43" s="444">
        <v>932377587</v>
      </c>
      <c r="E43" s="445">
        <f t="shared" si="0"/>
        <v>7.7611038412332663E-3</v>
      </c>
      <c r="F43" s="445">
        <f t="shared" si="1"/>
        <v>1.076682049598608E-4</v>
      </c>
    </row>
    <row r="44" spans="3:7" x14ac:dyDescent="0.25">
      <c r="C44" s="135" t="s">
        <v>428</v>
      </c>
      <c r="D44" s="444">
        <v>836293315</v>
      </c>
      <c r="E44" s="445">
        <f t="shared" si="0"/>
        <v>6.9612991023605564E-3</v>
      </c>
      <c r="F44" s="445">
        <f t="shared" si="1"/>
        <v>9.6572677530462164E-5</v>
      </c>
    </row>
    <row r="45" spans="3:7" x14ac:dyDescent="0.25">
      <c r="C45" s="135" t="s">
        <v>429</v>
      </c>
      <c r="D45" s="444">
        <v>589329098</v>
      </c>
      <c r="E45" s="445">
        <f t="shared" si="0"/>
        <v>4.90557086529187E-3</v>
      </c>
      <c r="F45" s="445">
        <f t="shared" si="1"/>
        <v>6.8053980487064078E-5</v>
      </c>
    </row>
    <row r="46" spans="3:7" x14ac:dyDescent="0.25">
      <c r="C46" s="135" t="s">
        <v>430</v>
      </c>
      <c r="D46" s="444">
        <v>556867286</v>
      </c>
      <c r="E46" s="445">
        <f t="shared" si="0"/>
        <v>4.6353589926349699E-3</v>
      </c>
      <c r="F46" s="445">
        <f t="shared" si="1"/>
        <v>6.4305386487684225E-5</v>
      </c>
    </row>
    <row r="47" spans="3:7" x14ac:dyDescent="0.25">
      <c r="C47" s="135" t="s">
        <v>431</v>
      </c>
      <c r="D47" s="444">
        <v>444662319</v>
      </c>
      <c r="E47" s="445">
        <f t="shared" si="0"/>
        <v>3.7013657129475719E-3</v>
      </c>
      <c r="F47" s="445">
        <f t="shared" si="1"/>
        <v>5.1348288898775301E-5</v>
      </c>
    </row>
    <row r="48" spans="3:7" x14ac:dyDescent="0.25">
      <c r="C48" s="135" t="s">
        <v>432</v>
      </c>
      <c r="D48" s="444">
        <v>439157163</v>
      </c>
      <c r="E48" s="445">
        <f t="shared" si="0"/>
        <v>3.6555408368738529E-3</v>
      </c>
      <c r="F48" s="445">
        <f t="shared" si="1"/>
        <v>5.0712569772952938E-5</v>
      </c>
    </row>
    <row r="49" spans="3:7" x14ac:dyDescent="0.25">
      <c r="C49" s="135" t="s">
        <v>433</v>
      </c>
      <c r="D49" s="444">
        <v>389384655</v>
      </c>
      <c r="E49" s="445">
        <f t="shared" si="0"/>
        <v>3.2412348642586902E-3</v>
      </c>
      <c r="F49" s="445">
        <f t="shared" si="1"/>
        <v>4.4964987819644664E-5</v>
      </c>
    </row>
    <row r="50" spans="3:7" x14ac:dyDescent="0.25">
      <c r="C50" s="135" t="s">
        <v>434</v>
      </c>
      <c r="D50" s="444">
        <v>381455437</v>
      </c>
      <c r="E50" s="445">
        <f t="shared" si="0"/>
        <v>3.1752321147977295E-3</v>
      </c>
      <c r="F50" s="445">
        <f t="shared" si="1"/>
        <v>4.404934518655398E-5</v>
      </c>
    </row>
    <row r="51" spans="3:7" x14ac:dyDescent="0.25">
      <c r="C51" s="135" t="s">
        <v>435</v>
      </c>
      <c r="D51" s="444">
        <v>335345221</v>
      </c>
      <c r="E51" s="445">
        <f t="shared" si="0"/>
        <v>2.7914110325373133E-3</v>
      </c>
      <c r="F51" s="445">
        <f t="shared" si="1"/>
        <v>3.8724673877148673E-5</v>
      </c>
    </row>
    <row r="52" spans="3:7" x14ac:dyDescent="0.25">
      <c r="C52" s="450" t="s">
        <v>436</v>
      </c>
      <c r="D52" s="451">
        <v>120134662036.92</v>
      </c>
      <c r="E52" s="452">
        <f t="shared" si="0"/>
        <v>1</v>
      </c>
      <c r="F52" s="452">
        <f t="shared" si="1"/>
        <v>1.3872795308811633E-2</v>
      </c>
    </row>
    <row r="53" spans="3:7" x14ac:dyDescent="0.25">
      <c r="C53" s="453" t="s">
        <v>375</v>
      </c>
      <c r="D53" s="454"/>
      <c r="E53" s="454"/>
      <c r="F53" s="454"/>
    </row>
    <row r="54" spans="3:7" x14ac:dyDescent="0.25">
      <c r="C54" s="48" t="s">
        <v>437</v>
      </c>
    </row>
    <row r="55" spans="3:7" x14ac:dyDescent="0.25">
      <c r="D55" s="456"/>
    </row>
    <row r="59" spans="3:7" s="46" customFormat="1" x14ac:dyDescent="0.25">
      <c r="C59" s="457" t="s">
        <v>316</v>
      </c>
      <c r="D59" s="458"/>
      <c r="G59"/>
    </row>
    <row r="60" spans="3:7" s="46" customFormat="1" x14ac:dyDescent="0.25">
      <c r="C60" s="457" t="s">
        <v>251</v>
      </c>
      <c r="D60" s="458"/>
      <c r="G60"/>
    </row>
    <row r="61" spans="3:7" s="46" customFormat="1" x14ac:dyDescent="0.25">
      <c r="C61" s="457" t="s">
        <v>425</v>
      </c>
      <c r="D61" s="458"/>
      <c r="G61"/>
    </row>
  </sheetData>
  <mergeCells count="7">
    <mergeCell ref="C8:C9"/>
    <mergeCell ref="C1:F1"/>
    <mergeCell ref="C2:F2"/>
    <mergeCell ref="C3:F3"/>
    <mergeCell ref="C5:F5"/>
    <mergeCell ref="C6:F6"/>
    <mergeCell ref="C7:F7"/>
  </mergeCells>
  <pageMargins left="0.7" right="0.7" top="0.75" bottom="0.75" header="0.3" footer="0.3"/>
  <pageSetup orientation="portrait" r:id="rId1"/>
  <ignoredErrors>
    <ignoredError sqref="D41" formulaRange="1"/>
  </ignoredError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1CFAC-E97D-45D0-BE11-989D2795C867}">
  <dimension ref="C1:H32"/>
  <sheetViews>
    <sheetView showGridLines="0" zoomScale="90" zoomScaleNormal="90" workbookViewId="0">
      <selection activeCell="K26" sqref="K26"/>
    </sheetView>
  </sheetViews>
  <sheetFormatPr baseColWidth="10" defaultRowHeight="15" x14ac:dyDescent="0.25"/>
  <cols>
    <col min="3" max="4" width="14.42578125" bestFit="1" customWidth="1"/>
    <col min="5" max="5" width="12.42578125" bestFit="1" customWidth="1"/>
    <col min="6" max="6" width="14.42578125" bestFit="1" customWidth="1"/>
    <col min="7" max="7" width="18.85546875" bestFit="1" customWidth="1"/>
    <col min="8" max="8" width="11.140625" bestFit="1" customWidth="1"/>
    <col min="11" max="11" width="20.42578125" bestFit="1" customWidth="1"/>
  </cols>
  <sheetData>
    <row r="1" spans="3:8" ht="15.75" x14ac:dyDescent="0.25">
      <c r="C1" s="651" t="s">
        <v>142</v>
      </c>
      <c r="D1" s="651"/>
      <c r="E1" s="651"/>
      <c r="F1" s="651"/>
      <c r="G1" s="651"/>
      <c r="H1" s="651"/>
    </row>
    <row r="2" spans="3:8" ht="15.75" x14ac:dyDescent="0.25">
      <c r="C2" s="651" t="s">
        <v>1</v>
      </c>
      <c r="D2" s="651"/>
      <c r="E2" s="651"/>
      <c r="F2" s="651"/>
      <c r="G2" s="651"/>
      <c r="H2" s="651"/>
    </row>
    <row r="3" spans="3:8" ht="15.75" x14ac:dyDescent="0.25">
      <c r="C3" s="651" t="s">
        <v>242</v>
      </c>
      <c r="D3" s="651"/>
      <c r="E3" s="651"/>
      <c r="F3" s="651"/>
      <c r="G3" s="651"/>
      <c r="H3" s="651"/>
    </row>
    <row r="7" spans="3:8" x14ac:dyDescent="0.25">
      <c r="C7" s="659" t="s">
        <v>594</v>
      </c>
      <c r="D7" s="659"/>
      <c r="E7" s="659"/>
      <c r="F7" s="659"/>
      <c r="G7" s="659"/>
      <c r="H7" s="659"/>
    </row>
    <row r="8" spans="3:8" x14ac:dyDescent="0.25">
      <c r="C8" s="659">
        <v>2026</v>
      </c>
      <c r="D8" s="659"/>
      <c r="E8" s="659"/>
      <c r="F8" s="659"/>
      <c r="G8" s="659"/>
      <c r="H8" s="659"/>
    </row>
    <row r="9" spans="3:8" x14ac:dyDescent="0.25">
      <c r="C9" s="662" t="s">
        <v>293</v>
      </c>
      <c r="D9" s="662"/>
      <c r="E9" s="662"/>
      <c r="F9" s="662"/>
      <c r="G9" s="662"/>
      <c r="H9" s="662"/>
    </row>
    <row r="32" spans="3:3" x14ac:dyDescent="0.25">
      <c r="C32" s="428" t="s">
        <v>375</v>
      </c>
    </row>
  </sheetData>
  <mergeCells count="6">
    <mergeCell ref="C9:H9"/>
    <mergeCell ref="C1:H1"/>
    <mergeCell ref="C2:H2"/>
    <mergeCell ref="C3:H3"/>
    <mergeCell ref="C7:H7"/>
    <mergeCell ref="C8:H8"/>
  </mergeCells>
  <pageMargins left="0.7" right="0.7" top="0.75" bottom="0.75" header="0.3" footer="0.3"/>
  <pageSetup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6B572-5C37-48B0-B65C-04E6B8EFF789}">
  <dimension ref="C1:M32"/>
  <sheetViews>
    <sheetView showGridLines="0" zoomScaleNormal="100" workbookViewId="0">
      <selection activeCell="L35" sqref="L35"/>
    </sheetView>
  </sheetViews>
  <sheetFormatPr baseColWidth="10" defaultRowHeight="15" x14ac:dyDescent="0.25"/>
  <cols>
    <col min="3" max="4" width="14.42578125" bestFit="1" customWidth="1"/>
    <col min="5" max="5" width="12.42578125" bestFit="1" customWidth="1"/>
    <col min="6" max="6" width="14.42578125" bestFit="1" customWidth="1"/>
    <col min="7" max="7" width="18.85546875" bestFit="1" customWidth="1"/>
    <col min="8" max="8" width="11.140625" bestFit="1" customWidth="1"/>
    <col min="11" max="11" width="20.42578125" bestFit="1" customWidth="1"/>
  </cols>
  <sheetData>
    <row r="1" spans="3:13" ht="15.75" x14ac:dyDescent="0.25">
      <c r="C1" s="651" t="s">
        <v>142</v>
      </c>
      <c r="D1" s="651"/>
      <c r="E1" s="651"/>
      <c r="F1" s="651"/>
      <c r="G1" s="651"/>
      <c r="H1" s="651"/>
      <c r="I1" s="651"/>
      <c r="J1" s="651"/>
      <c r="K1" s="651"/>
    </row>
    <row r="2" spans="3:13" ht="15.75" x14ac:dyDescent="0.25">
      <c r="C2" s="651" t="s">
        <v>1</v>
      </c>
      <c r="D2" s="651"/>
      <c r="E2" s="651"/>
      <c r="F2" s="651"/>
      <c r="G2" s="651"/>
      <c r="H2" s="651"/>
      <c r="I2" s="651"/>
      <c r="J2" s="651"/>
      <c r="K2" s="651"/>
    </row>
    <row r="3" spans="3:13" ht="15.75" x14ac:dyDescent="0.25">
      <c r="C3" s="651" t="s">
        <v>242</v>
      </c>
      <c r="D3" s="651"/>
      <c r="E3" s="651"/>
      <c r="F3" s="651"/>
      <c r="G3" s="651"/>
      <c r="H3" s="651"/>
      <c r="I3" s="651"/>
      <c r="J3" s="651"/>
      <c r="K3" s="651"/>
    </row>
    <row r="10" spans="3:13" x14ac:dyDescent="0.25">
      <c r="L10" s="46" t="s">
        <v>438</v>
      </c>
      <c r="M10" s="459">
        <v>22732.617865398322</v>
      </c>
    </row>
    <row r="11" spans="3:13" x14ac:dyDescent="0.25">
      <c r="L11" s="46" t="s">
        <v>439</v>
      </c>
      <c r="M11" s="459">
        <v>18798.595660145133</v>
      </c>
    </row>
    <row r="12" spans="3:13" x14ac:dyDescent="0.25">
      <c r="L12" s="46" t="s">
        <v>440</v>
      </c>
      <c r="M12" s="459">
        <v>17941.307850429872</v>
      </c>
    </row>
    <row r="13" spans="3:13" x14ac:dyDescent="0.25">
      <c r="L13" s="46" t="s">
        <v>441</v>
      </c>
      <c r="M13" s="459">
        <v>13225.798147677373</v>
      </c>
    </row>
    <row r="14" spans="3:13" x14ac:dyDescent="0.25">
      <c r="L14" s="46" t="s">
        <v>442</v>
      </c>
      <c r="M14" s="459">
        <v>12172.410465422228</v>
      </c>
    </row>
    <row r="15" spans="3:13" x14ac:dyDescent="0.25">
      <c r="L15" s="46" t="s">
        <v>443</v>
      </c>
      <c r="M15" s="459">
        <v>10137.851998824501</v>
      </c>
    </row>
    <row r="16" spans="3:13" x14ac:dyDescent="0.25">
      <c r="L16" s="46" t="s">
        <v>444</v>
      </c>
      <c r="M16" s="459">
        <v>9140.8986502347761</v>
      </c>
    </row>
    <row r="17" spans="3:13" x14ac:dyDescent="0.25">
      <c r="L17" s="46" t="s">
        <v>445</v>
      </c>
      <c r="M17" s="459">
        <v>8551.8691979094274</v>
      </c>
    </row>
    <row r="18" spans="3:13" x14ac:dyDescent="0.25">
      <c r="L18" s="46" t="s">
        <v>446</v>
      </c>
      <c r="M18" s="459">
        <v>8087.8468842230823</v>
      </c>
    </row>
    <row r="19" spans="3:13" x14ac:dyDescent="0.25">
      <c r="L19" s="46" t="s">
        <v>447</v>
      </c>
      <c r="M19" s="459">
        <v>6953.8670480501341</v>
      </c>
    </row>
    <row r="20" spans="3:13" x14ac:dyDescent="0.25">
      <c r="L20" s="46" t="s">
        <v>448</v>
      </c>
      <c r="M20" s="459">
        <v>6153.451351329667</v>
      </c>
    </row>
    <row r="26" spans="3:13" x14ac:dyDescent="0.25">
      <c r="C26" s="48" t="s">
        <v>449</v>
      </c>
    </row>
    <row r="32" spans="3:13" x14ac:dyDescent="0.25">
      <c r="C32" s="428"/>
    </row>
  </sheetData>
  <mergeCells count="3">
    <mergeCell ref="C1:K1"/>
    <mergeCell ref="C2:K2"/>
    <mergeCell ref="C3:K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4F4F2-A2C5-4BB2-88D9-6165E1CD6514}">
  <dimension ref="C1:R113"/>
  <sheetViews>
    <sheetView showGridLines="0" zoomScale="60" zoomScaleNormal="60" workbookViewId="0">
      <selection activeCell="R24" sqref="R24"/>
    </sheetView>
  </sheetViews>
  <sheetFormatPr baseColWidth="10" defaultColWidth="11.5703125" defaultRowHeight="15" x14ac:dyDescent="0.25"/>
  <cols>
    <col min="1" max="3" width="11.5703125" style="85"/>
    <col min="4" max="4" width="24.5703125" style="85" customWidth="1"/>
    <col min="5" max="5" width="21.85546875" style="85" customWidth="1"/>
    <col min="6" max="6" width="35.85546875" style="85" customWidth="1"/>
    <col min="7" max="7" width="24.140625" style="85" customWidth="1"/>
    <col min="8" max="16384" width="11.5703125" style="85"/>
  </cols>
  <sheetData>
    <row r="1" spans="3:18" s="15" customFormat="1" ht="23.25" customHeight="1" x14ac:dyDescent="0.25">
      <c r="C1" s="620" t="s">
        <v>142</v>
      </c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  <c r="O1" s="102"/>
      <c r="P1" s="102"/>
      <c r="Q1" s="102"/>
      <c r="R1" s="102"/>
    </row>
    <row r="2" spans="3:18" s="15" customFormat="1" ht="18.75" x14ac:dyDescent="0.25">
      <c r="C2" s="621" t="s">
        <v>1</v>
      </c>
      <c r="D2" s="621"/>
      <c r="E2" s="621"/>
      <c r="F2" s="621"/>
      <c r="G2" s="621"/>
      <c r="H2" s="621"/>
      <c r="I2" s="621"/>
      <c r="J2" s="621"/>
      <c r="K2" s="621"/>
      <c r="L2" s="621"/>
      <c r="M2" s="621"/>
      <c r="N2" s="621"/>
      <c r="O2" s="105"/>
      <c r="P2" s="105"/>
      <c r="Q2" s="105"/>
      <c r="R2" s="105"/>
    </row>
    <row r="3" spans="3:18" s="15" customFormat="1" ht="15.75" customHeight="1" x14ac:dyDescent="0.25">
      <c r="C3" s="595" t="s">
        <v>2</v>
      </c>
      <c r="D3" s="595"/>
      <c r="E3" s="595"/>
      <c r="F3" s="595"/>
      <c r="G3" s="595"/>
      <c r="H3" s="595"/>
      <c r="I3" s="595"/>
      <c r="J3" s="595"/>
      <c r="K3" s="595"/>
      <c r="L3" s="595"/>
      <c r="M3" s="595"/>
      <c r="N3" s="595"/>
      <c r="O3" s="109"/>
      <c r="P3" s="109"/>
      <c r="Q3" s="109"/>
      <c r="R3" s="109"/>
    </row>
    <row r="4" spans="3:18" s="15" customFormat="1" x14ac:dyDescent="0.25"/>
    <row r="7" spans="3:18" ht="60" customHeight="1" x14ac:dyDescent="0.25">
      <c r="E7" s="596" t="s">
        <v>57</v>
      </c>
      <c r="F7" s="596"/>
      <c r="G7" s="596"/>
      <c r="H7" s="596"/>
      <c r="I7" s="596"/>
      <c r="J7" s="596"/>
    </row>
    <row r="9" spans="3:18" x14ac:dyDescent="0.25">
      <c r="R9" s="122"/>
    </row>
    <row r="10" spans="3:18" x14ac:dyDescent="0.25">
      <c r="N10" s="625"/>
    </row>
    <row r="11" spans="3:18" x14ac:dyDescent="0.25">
      <c r="N11" s="625"/>
    </row>
    <row r="12" spans="3:18" x14ac:dyDescent="0.25">
      <c r="N12" s="625"/>
    </row>
    <row r="13" spans="3:18" x14ac:dyDescent="0.25">
      <c r="N13" s="625"/>
    </row>
    <row r="14" spans="3:18" x14ac:dyDescent="0.25">
      <c r="N14" s="625"/>
    </row>
    <row r="15" spans="3:18" x14ac:dyDescent="0.25">
      <c r="N15" s="625"/>
    </row>
    <row r="16" spans="3:18" x14ac:dyDescent="0.25">
      <c r="N16" s="625"/>
    </row>
    <row r="17" spans="5:14" x14ac:dyDescent="0.25">
      <c r="N17" s="625"/>
    </row>
    <row r="18" spans="5:14" x14ac:dyDescent="0.25">
      <c r="N18" s="625"/>
    </row>
    <row r="19" spans="5:14" x14ac:dyDescent="0.25">
      <c r="N19" s="625"/>
    </row>
    <row r="20" spans="5:14" x14ac:dyDescent="0.25">
      <c r="N20" s="625"/>
    </row>
    <row r="21" spans="5:14" x14ac:dyDescent="0.25">
      <c r="N21" s="625"/>
    </row>
    <row r="22" spans="5:14" x14ac:dyDescent="0.25">
      <c r="N22" s="625"/>
    </row>
    <row r="23" spans="5:14" x14ac:dyDescent="0.25">
      <c r="N23" s="625"/>
    </row>
    <row r="24" spans="5:14" x14ac:dyDescent="0.25">
      <c r="N24" s="625"/>
    </row>
    <row r="25" spans="5:14" x14ac:dyDescent="0.25">
      <c r="N25" s="625"/>
    </row>
    <row r="26" spans="5:14" x14ac:dyDescent="0.25">
      <c r="N26" s="625"/>
    </row>
    <row r="27" spans="5:14" x14ac:dyDescent="0.25">
      <c r="E27" s="48"/>
      <c r="N27" s="625"/>
    </row>
    <row r="28" spans="5:14" x14ac:dyDescent="0.25">
      <c r="N28" s="625"/>
    </row>
    <row r="29" spans="5:14" x14ac:dyDescent="0.25">
      <c r="N29" s="625"/>
    </row>
    <row r="30" spans="5:14" x14ac:dyDescent="0.25">
      <c r="N30" s="625"/>
    </row>
    <row r="31" spans="5:14" x14ac:dyDescent="0.25">
      <c r="N31" s="625"/>
    </row>
    <row r="32" spans="5:14" x14ac:dyDescent="0.25">
      <c r="N32" s="625"/>
    </row>
    <row r="33" spans="4:14" x14ac:dyDescent="0.25">
      <c r="N33" s="625"/>
    </row>
    <row r="38" spans="4:14" x14ac:dyDescent="0.25">
      <c r="E38" s="49" t="s">
        <v>38</v>
      </c>
    </row>
    <row r="46" spans="4:14" x14ac:dyDescent="0.25">
      <c r="D46" s="46"/>
      <c r="E46" s="46"/>
      <c r="F46" s="46"/>
      <c r="G46" s="46"/>
      <c r="H46" s="46"/>
      <c r="I46" s="46"/>
      <c r="J46" s="46"/>
      <c r="K46" s="46"/>
    </row>
    <row r="47" spans="4:14" s="46" customFormat="1" x14ac:dyDescent="0.25"/>
    <row r="48" spans="4:14" s="46" customFormat="1" x14ac:dyDescent="0.25">
      <c r="D48" s="46" t="s">
        <v>58</v>
      </c>
      <c r="F48" s="46" t="s">
        <v>59</v>
      </c>
    </row>
    <row r="49" spans="4:8" s="46" customFormat="1" x14ac:dyDescent="0.25">
      <c r="D49" s="46" t="s">
        <v>60</v>
      </c>
      <c r="F49" s="46" t="s">
        <v>61</v>
      </c>
    </row>
    <row r="50" spans="4:8" s="46" customFormat="1" x14ac:dyDescent="0.25">
      <c r="F50" s="46" t="s">
        <v>62</v>
      </c>
      <c r="G50" s="46" t="s">
        <v>63</v>
      </c>
      <c r="H50" s="46" t="s">
        <v>64</v>
      </c>
    </row>
    <row r="51" spans="4:8" s="46" customFormat="1" x14ac:dyDescent="0.25">
      <c r="D51" s="626">
        <v>2021</v>
      </c>
      <c r="E51" s="46" t="s">
        <v>158</v>
      </c>
      <c r="F51" s="88">
        <v>0</v>
      </c>
      <c r="G51" s="88">
        <v>0.25</v>
      </c>
      <c r="H51" s="46">
        <v>0.09</v>
      </c>
    </row>
    <row r="52" spans="4:8" s="46" customFormat="1" x14ac:dyDescent="0.25">
      <c r="D52" s="626"/>
      <c r="E52" s="46" t="s">
        <v>159</v>
      </c>
      <c r="F52" s="88">
        <v>0</v>
      </c>
      <c r="G52" s="88">
        <v>0.25</v>
      </c>
      <c r="H52" s="46">
        <v>0.08</v>
      </c>
    </row>
    <row r="53" spans="4:8" s="46" customFormat="1" x14ac:dyDescent="0.25">
      <c r="D53" s="626"/>
      <c r="E53" s="46" t="s">
        <v>160</v>
      </c>
      <c r="F53" s="88">
        <v>0</v>
      </c>
      <c r="G53" s="88">
        <v>0.25</v>
      </c>
      <c r="H53" s="46">
        <v>7.0000000000000007E-2</v>
      </c>
    </row>
    <row r="54" spans="4:8" s="46" customFormat="1" x14ac:dyDescent="0.25">
      <c r="D54" s="626"/>
      <c r="E54" s="46" t="s">
        <v>161</v>
      </c>
      <c r="F54" s="88">
        <v>0</v>
      </c>
      <c r="G54" s="88">
        <v>0.25</v>
      </c>
      <c r="H54" s="46">
        <v>7.0000000000000007E-2</v>
      </c>
    </row>
    <row r="55" spans="4:8" s="46" customFormat="1" x14ac:dyDescent="0.25">
      <c r="D55" s="626"/>
      <c r="E55" s="46" t="s">
        <v>162</v>
      </c>
      <c r="F55" s="88">
        <v>0</v>
      </c>
      <c r="G55" s="88">
        <v>0.25</v>
      </c>
      <c r="H55" s="46">
        <v>0.06</v>
      </c>
    </row>
    <row r="56" spans="4:8" s="46" customFormat="1" x14ac:dyDescent="0.25">
      <c r="D56" s="626"/>
      <c r="E56" s="46" t="s">
        <v>163</v>
      </c>
      <c r="F56" s="88">
        <v>0</v>
      </c>
      <c r="G56" s="88">
        <v>0.25</v>
      </c>
      <c r="H56" s="46">
        <v>0.08</v>
      </c>
    </row>
    <row r="57" spans="4:8" s="46" customFormat="1" x14ac:dyDescent="0.25">
      <c r="D57" s="626"/>
      <c r="E57" s="46" t="s">
        <v>164</v>
      </c>
      <c r="F57" s="88">
        <v>0</v>
      </c>
      <c r="G57" s="88">
        <v>0.25</v>
      </c>
      <c r="H57" s="46">
        <v>0.1</v>
      </c>
    </row>
    <row r="58" spans="4:8" s="46" customFormat="1" x14ac:dyDescent="0.25">
      <c r="D58" s="626"/>
      <c r="E58" s="46" t="s">
        <v>165</v>
      </c>
      <c r="F58" s="88">
        <v>0</v>
      </c>
      <c r="G58" s="88">
        <v>0.25</v>
      </c>
      <c r="H58" s="46">
        <v>0.09</v>
      </c>
    </row>
    <row r="59" spans="4:8" s="46" customFormat="1" x14ac:dyDescent="0.25">
      <c r="D59" s="626"/>
      <c r="E59" s="46" t="s">
        <v>166</v>
      </c>
      <c r="F59" s="88">
        <v>0</v>
      </c>
      <c r="G59" s="88">
        <v>0.25</v>
      </c>
      <c r="H59" s="46">
        <v>0.08</v>
      </c>
    </row>
    <row r="60" spans="4:8" s="46" customFormat="1" x14ac:dyDescent="0.25">
      <c r="D60" s="626"/>
      <c r="E60" s="46" t="s">
        <v>167</v>
      </c>
      <c r="F60" s="88">
        <v>0</v>
      </c>
      <c r="G60" s="88">
        <v>0.25</v>
      </c>
      <c r="H60" s="46">
        <v>0.08</v>
      </c>
    </row>
    <row r="61" spans="4:8" s="46" customFormat="1" x14ac:dyDescent="0.25">
      <c r="D61" s="626"/>
      <c r="E61" s="46" t="s">
        <v>168</v>
      </c>
      <c r="F61" s="88">
        <v>0</v>
      </c>
      <c r="G61" s="88">
        <v>0.25</v>
      </c>
      <c r="H61" s="46">
        <v>0.08</v>
      </c>
    </row>
    <row r="62" spans="4:8" s="46" customFormat="1" x14ac:dyDescent="0.25">
      <c r="D62" s="626"/>
      <c r="E62" s="46" t="s">
        <v>169</v>
      </c>
      <c r="F62" s="88">
        <v>0</v>
      </c>
      <c r="G62" s="88">
        <v>0.25</v>
      </c>
      <c r="H62" s="46">
        <v>0.08</v>
      </c>
    </row>
    <row r="63" spans="4:8" s="46" customFormat="1" x14ac:dyDescent="0.25">
      <c r="D63" s="626">
        <v>2022</v>
      </c>
      <c r="E63" s="46" t="s">
        <v>158</v>
      </c>
      <c r="F63" s="88">
        <v>0</v>
      </c>
      <c r="G63" s="88">
        <v>0.25</v>
      </c>
      <c r="H63" s="46">
        <v>0.08</v>
      </c>
    </row>
    <row r="64" spans="4:8" s="46" customFormat="1" x14ac:dyDescent="0.25">
      <c r="D64" s="626"/>
      <c r="E64" s="46" t="s">
        <v>159</v>
      </c>
      <c r="F64" s="88">
        <v>0</v>
      </c>
      <c r="G64" s="88">
        <v>0.25</v>
      </c>
      <c r="H64" s="46">
        <v>0.08</v>
      </c>
    </row>
    <row r="65" spans="4:8" s="46" customFormat="1" x14ac:dyDescent="0.25">
      <c r="D65" s="626"/>
      <c r="E65" s="46" t="s">
        <v>160</v>
      </c>
      <c r="F65" s="88">
        <v>0.25</v>
      </c>
      <c r="G65" s="88">
        <v>0.5</v>
      </c>
      <c r="H65" s="46">
        <v>0.2</v>
      </c>
    </row>
    <row r="66" spans="4:8" s="46" customFormat="1" x14ac:dyDescent="0.25">
      <c r="D66" s="626"/>
      <c r="E66" s="46" t="s">
        <v>161</v>
      </c>
      <c r="F66" s="88">
        <v>0.25</v>
      </c>
      <c r="G66" s="88">
        <v>0.5</v>
      </c>
      <c r="H66" s="46">
        <v>0.33</v>
      </c>
    </row>
    <row r="67" spans="4:8" s="46" customFormat="1" x14ac:dyDescent="0.25">
      <c r="D67" s="626"/>
      <c r="E67" s="46" t="s">
        <v>162</v>
      </c>
      <c r="F67" s="88">
        <v>0.75</v>
      </c>
      <c r="G67" s="88">
        <v>1</v>
      </c>
      <c r="H67" s="46">
        <v>0.77</v>
      </c>
    </row>
    <row r="68" spans="4:8" s="46" customFormat="1" x14ac:dyDescent="0.25">
      <c r="D68" s="626"/>
      <c r="E68" s="46" t="s">
        <v>163</v>
      </c>
      <c r="F68" s="88">
        <v>1.5</v>
      </c>
      <c r="G68" s="88">
        <v>1.75</v>
      </c>
      <c r="H68" s="46">
        <v>1.21</v>
      </c>
    </row>
    <row r="69" spans="4:8" s="46" customFormat="1" x14ac:dyDescent="0.25">
      <c r="D69" s="626"/>
      <c r="E69" s="46" t="s">
        <v>164</v>
      </c>
      <c r="F69" s="88">
        <v>2.25</v>
      </c>
      <c r="G69" s="88">
        <v>2.5</v>
      </c>
      <c r="H69" s="46">
        <v>1.68</v>
      </c>
    </row>
    <row r="70" spans="4:8" s="46" customFormat="1" x14ac:dyDescent="0.25">
      <c r="D70" s="626"/>
      <c r="E70" s="46" t="s">
        <v>165</v>
      </c>
      <c r="F70" s="88">
        <v>2.25</v>
      </c>
      <c r="G70" s="88">
        <v>2.5</v>
      </c>
      <c r="H70" s="46">
        <v>2.33</v>
      </c>
    </row>
    <row r="71" spans="4:8" s="46" customFormat="1" x14ac:dyDescent="0.25">
      <c r="D71" s="626"/>
      <c r="E71" s="46" t="s">
        <v>166</v>
      </c>
      <c r="F71" s="88">
        <v>3</v>
      </c>
      <c r="G71" s="88">
        <v>3.25</v>
      </c>
      <c r="H71" s="46">
        <v>2.56</v>
      </c>
    </row>
    <row r="72" spans="4:8" s="46" customFormat="1" x14ac:dyDescent="0.25">
      <c r="D72" s="626"/>
      <c r="E72" s="46" t="s">
        <v>167</v>
      </c>
      <c r="F72" s="88">
        <v>3</v>
      </c>
      <c r="G72" s="88">
        <v>3.25</v>
      </c>
      <c r="H72" s="46">
        <v>3.08</v>
      </c>
    </row>
    <row r="73" spans="4:8" s="46" customFormat="1" x14ac:dyDescent="0.25">
      <c r="D73" s="626"/>
      <c r="E73" s="46" t="s">
        <v>168</v>
      </c>
      <c r="F73" s="88">
        <v>3.75</v>
      </c>
      <c r="G73" s="88">
        <v>4</v>
      </c>
      <c r="H73" s="46">
        <v>3.78</v>
      </c>
    </row>
    <row r="74" spans="4:8" s="46" customFormat="1" x14ac:dyDescent="0.25">
      <c r="D74" s="626"/>
      <c r="E74" s="46" t="s">
        <v>169</v>
      </c>
      <c r="F74" s="88">
        <v>4.25</v>
      </c>
      <c r="G74" s="88">
        <v>4.5</v>
      </c>
      <c r="H74" s="46">
        <v>4.0999999999999996</v>
      </c>
    </row>
    <row r="75" spans="4:8" s="46" customFormat="1" x14ac:dyDescent="0.25">
      <c r="D75" s="626">
        <v>2023</v>
      </c>
      <c r="E75" s="46" t="s">
        <v>158</v>
      </c>
      <c r="F75" s="88">
        <v>4.25</v>
      </c>
      <c r="G75" s="88">
        <v>4.5</v>
      </c>
      <c r="H75" s="46">
        <v>4.33</v>
      </c>
    </row>
    <row r="76" spans="4:8" s="46" customFormat="1" x14ac:dyDescent="0.25">
      <c r="D76" s="626"/>
      <c r="E76" s="46" t="s">
        <v>159</v>
      </c>
      <c r="F76" s="88">
        <v>4.5</v>
      </c>
      <c r="G76" s="88">
        <v>4.75</v>
      </c>
      <c r="H76" s="46">
        <v>4.57</v>
      </c>
    </row>
    <row r="77" spans="4:8" s="46" customFormat="1" x14ac:dyDescent="0.25">
      <c r="D77" s="626"/>
      <c r="E77" s="46" t="s">
        <v>160</v>
      </c>
      <c r="F77" s="88">
        <v>4.75</v>
      </c>
      <c r="G77" s="88">
        <v>5</v>
      </c>
      <c r="H77" s="46">
        <v>4.6500000000000004</v>
      </c>
    </row>
    <row r="78" spans="4:8" s="46" customFormat="1" x14ac:dyDescent="0.25">
      <c r="D78" s="626"/>
      <c r="E78" s="46" t="s">
        <v>161</v>
      </c>
      <c r="F78" s="88">
        <v>4.75</v>
      </c>
      <c r="G78" s="88">
        <v>5</v>
      </c>
      <c r="H78" s="46">
        <v>4.83</v>
      </c>
    </row>
    <row r="79" spans="4:8" s="46" customFormat="1" x14ac:dyDescent="0.25">
      <c r="D79" s="626"/>
      <c r="E79" s="46" t="s">
        <v>162</v>
      </c>
      <c r="F79" s="88">
        <v>5</v>
      </c>
      <c r="G79" s="88">
        <v>5.25</v>
      </c>
      <c r="H79" s="46">
        <v>5.0599999999999996</v>
      </c>
    </row>
    <row r="80" spans="4:8" s="46" customFormat="1" x14ac:dyDescent="0.25">
      <c r="D80" s="626"/>
      <c r="E80" s="46" t="s">
        <v>163</v>
      </c>
      <c r="F80" s="88">
        <v>5</v>
      </c>
      <c r="G80" s="88">
        <v>5.25</v>
      </c>
      <c r="H80" s="46">
        <v>5.08</v>
      </c>
    </row>
    <row r="81" spans="4:8" s="46" customFormat="1" x14ac:dyDescent="0.25">
      <c r="D81" s="626"/>
      <c r="E81" s="46" t="s">
        <v>164</v>
      </c>
      <c r="F81" s="88">
        <v>5.25</v>
      </c>
      <c r="G81" s="88">
        <v>5.5</v>
      </c>
      <c r="H81" s="46">
        <v>5.12</v>
      </c>
    </row>
    <row r="82" spans="4:8" s="46" customFormat="1" x14ac:dyDescent="0.25">
      <c r="D82" s="626"/>
      <c r="E82" s="46" t="s">
        <v>165</v>
      </c>
      <c r="F82" s="88">
        <v>5.25</v>
      </c>
      <c r="G82" s="88">
        <v>5.5</v>
      </c>
      <c r="H82" s="46">
        <v>5.33</v>
      </c>
    </row>
    <row r="83" spans="4:8" s="46" customFormat="1" x14ac:dyDescent="0.25">
      <c r="D83" s="626"/>
      <c r="E83" s="46" t="s">
        <v>166</v>
      </c>
      <c r="F83" s="88">
        <v>5.25</v>
      </c>
      <c r="G83" s="88">
        <v>5.5</v>
      </c>
      <c r="H83" s="46">
        <v>5.33</v>
      </c>
    </row>
    <row r="84" spans="4:8" s="46" customFormat="1" x14ac:dyDescent="0.25">
      <c r="D84" s="626"/>
      <c r="E84" s="46" t="s">
        <v>167</v>
      </c>
      <c r="F84" s="88">
        <v>5.25</v>
      </c>
      <c r="G84" s="88">
        <v>5.5</v>
      </c>
      <c r="H84" s="46">
        <v>5.33</v>
      </c>
    </row>
    <row r="85" spans="4:8" s="46" customFormat="1" x14ac:dyDescent="0.25">
      <c r="D85" s="626"/>
      <c r="E85" s="46" t="s">
        <v>168</v>
      </c>
      <c r="F85" s="88">
        <v>5.25</v>
      </c>
      <c r="G85" s="88">
        <v>5.5</v>
      </c>
      <c r="H85" s="46">
        <v>5.33</v>
      </c>
    </row>
    <row r="86" spans="4:8" s="46" customFormat="1" x14ac:dyDescent="0.25">
      <c r="D86" s="626"/>
      <c r="E86" s="46" t="s">
        <v>169</v>
      </c>
      <c r="F86" s="88">
        <v>5.25</v>
      </c>
      <c r="G86" s="88">
        <v>5.5</v>
      </c>
      <c r="H86" s="46">
        <v>5.33</v>
      </c>
    </row>
    <row r="87" spans="4:8" s="46" customFormat="1" x14ac:dyDescent="0.25">
      <c r="D87" s="626">
        <v>2024</v>
      </c>
      <c r="E87" s="46" t="s">
        <v>158</v>
      </c>
      <c r="F87" s="88">
        <v>5.25</v>
      </c>
      <c r="G87" s="88">
        <v>5.5</v>
      </c>
      <c r="H87" s="46">
        <v>5.33</v>
      </c>
    </row>
    <row r="88" spans="4:8" s="46" customFormat="1" x14ac:dyDescent="0.25">
      <c r="D88" s="626"/>
      <c r="E88" s="46" t="s">
        <v>159</v>
      </c>
      <c r="F88" s="88">
        <v>5.25</v>
      </c>
      <c r="G88" s="88">
        <v>5.5</v>
      </c>
      <c r="H88" s="46">
        <v>5.33</v>
      </c>
    </row>
    <row r="89" spans="4:8" s="46" customFormat="1" x14ac:dyDescent="0.25">
      <c r="D89" s="626"/>
      <c r="E89" s="46" t="s">
        <v>160</v>
      </c>
      <c r="F89" s="88">
        <v>5.25</v>
      </c>
      <c r="G89" s="88">
        <v>5.5</v>
      </c>
      <c r="H89" s="46">
        <v>5.33</v>
      </c>
    </row>
    <row r="90" spans="4:8" s="46" customFormat="1" x14ac:dyDescent="0.25">
      <c r="D90" s="626"/>
      <c r="E90" s="46" t="s">
        <v>161</v>
      </c>
      <c r="F90" s="88">
        <v>5.25</v>
      </c>
      <c r="G90" s="88">
        <v>5.5</v>
      </c>
      <c r="H90" s="46">
        <v>5.33</v>
      </c>
    </row>
    <row r="91" spans="4:8" s="46" customFormat="1" x14ac:dyDescent="0.25">
      <c r="D91" s="626"/>
      <c r="E91" s="46" t="s">
        <v>162</v>
      </c>
      <c r="F91" s="88">
        <v>5.25</v>
      </c>
      <c r="G91" s="88">
        <v>5.5</v>
      </c>
      <c r="H91" s="46">
        <v>5.33</v>
      </c>
    </row>
    <row r="92" spans="4:8" s="46" customFormat="1" x14ac:dyDescent="0.25">
      <c r="D92" s="626"/>
      <c r="E92" s="46" t="s">
        <v>163</v>
      </c>
      <c r="F92" s="88">
        <v>5.25</v>
      </c>
      <c r="G92" s="88">
        <v>5.5</v>
      </c>
      <c r="H92" s="46">
        <v>5.33</v>
      </c>
    </row>
    <row r="93" spans="4:8" s="46" customFormat="1" x14ac:dyDescent="0.25">
      <c r="D93" s="626"/>
      <c r="E93" s="46" t="s">
        <v>164</v>
      </c>
      <c r="F93" s="88">
        <v>5.25</v>
      </c>
      <c r="G93" s="88">
        <v>5.5</v>
      </c>
      <c r="H93" s="46">
        <v>5.33</v>
      </c>
    </row>
    <row r="94" spans="4:8" s="46" customFormat="1" x14ac:dyDescent="0.25">
      <c r="D94" s="626"/>
      <c r="E94" s="46" t="s">
        <v>165</v>
      </c>
      <c r="F94" s="88">
        <v>5.25</v>
      </c>
      <c r="G94" s="88">
        <v>5.5</v>
      </c>
      <c r="H94" s="46">
        <v>5.33</v>
      </c>
    </row>
    <row r="95" spans="4:8" s="46" customFormat="1" x14ac:dyDescent="0.25">
      <c r="D95" s="626"/>
      <c r="E95" s="46" t="s">
        <v>166</v>
      </c>
      <c r="F95" s="88">
        <v>4.75</v>
      </c>
      <c r="G95" s="88">
        <v>5</v>
      </c>
      <c r="H95" s="46">
        <v>5.13</v>
      </c>
    </row>
    <row r="96" spans="4:8" s="46" customFormat="1" x14ac:dyDescent="0.25">
      <c r="D96" s="626"/>
      <c r="E96" s="46" t="s">
        <v>167</v>
      </c>
      <c r="F96" s="88">
        <v>4.75</v>
      </c>
      <c r="G96" s="88">
        <v>5</v>
      </c>
      <c r="H96" s="46">
        <v>4.83</v>
      </c>
    </row>
    <row r="97" spans="4:8" s="46" customFormat="1" x14ac:dyDescent="0.25">
      <c r="D97" s="626"/>
      <c r="E97" s="46" t="s">
        <v>168</v>
      </c>
      <c r="F97" s="88">
        <v>4.5</v>
      </c>
      <c r="G97" s="88">
        <v>4.75</v>
      </c>
      <c r="H97" s="46">
        <v>4.6399999999999997</v>
      </c>
    </row>
    <row r="98" spans="4:8" s="46" customFormat="1" x14ac:dyDescent="0.25">
      <c r="D98" s="626"/>
      <c r="E98" s="46" t="s">
        <v>169</v>
      </c>
      <c r="F98" s="88">
        <v>4.25</v>
      </c>
      <c r="G98" s="88">
        <v>4.5</v>
      </c>
      <c r="H98" s="46">
        <v>4.4800000000000004</v>
      </c>
    </row>
    <row r="99" spans="4:8" s="46" customFormat="1" x14ac:dyDescent="0.25">
      <c r="D99" s="46">
        <v>2025</v>
      </c>
      <c r="E99" s="46" t="s">
        <v>158</v>
      </c>
      <c r="F99" s="88">
        <v>4.25</v>
      </c>
      <c r="G99" s="88">
        <v>4.5</v>
      </c>
      <c r="H99" s="46">
        <v>4.33</v>
      </c>
    </row>
    <row r="100" spans="4:8" s="46" customFormat="1" x14ac:dyDescent="0.25">
      <c r="E100" s="46" t="s">
        <v>159</v>
      </c>
      <c r="F100" s="88">
        <v>4.25</v>
      </c>
      <c r="G100" s="88">
        <v>4.5</v>
      </c>
      <c r="H100" s="46">
        <v>4.33</v>
      </c>
    </row>
    <row r="101" spans="4:8" s="46" customFormat="1" x14ac:dyDescent="0.25">
      <c r="E101" s="46" t="s">
        <v>160</v>
      </c>
      <c r="F101" s="88">
        <v>4.25</v>
      </c>
      <c r="G101" s="88">
        <v>4.5</v>
      </c>
      <c r="H101" s="46">
        <v>4.33</v>
      </c>
    </row>
    <row r="102" spans="4:8" s="46" customFormat="1" x14ac:dyDescent="0.25">
      <c r="E102" s="46" t="s">
        <v>161</v>
      </c>
      <c r="F102" s="88">
        <v>4.25</v>
      </c>
      <c r="G102" s="88">
        <v>4.5</v>
      </c>
      <c r="H102" s="46">
        <v>4.33</v>
      </c>
    </row>
    <row r="103" spans="4:8" s="46" customFormat="1" x14ac:dyDescent="0.25">
      <c r="E103" s="46" t="s">
        <v>162</v>
      </c>
      <c r="F103" s="88">
        <v>4.25</v>
      </c>
      <c r="G103" s="88">
        <v>4.5</v>
      </c>
      <c r="H103" s="46">
        <v>4.33</v>
      </c>
    </row>
    <row r="104" spans="4:8" s="46" customFormat="1" x14ac:dyDescent="0.25">
      <c r="E104" s="46" t="s">
        <v>163</v>
      </c>
      <c r="F104" s="88">
        <v>4.25</v>
      </c>
      <c r="G104" s="88">
        <v>4.5</v>
      </c>
      <c r="H104" s="46">
        <v>4.33</v>
      </c>
    </row>
    <row r="105" spans="4:8" s="46" customFormat="1" x14ac:dyDescent="0.25">
      <c r="E105" s="46" t="s">
        <v>164</v>
      </c>
      <c r="F105" s="88">
        <v>4.25</v>
      </c>
      <c r="G105" s="88">
        <v>4.5</v>
      </c>
      <c r="H105" s="46">
        <v>4.33</v>
      </c>
    </row>
    <row r="106" spans="4:8" s="46" customFormat="1" x14ac:dyDescent="0.25">
      <c r="E106" s="46" t="s">
        <v>165</v>
      </c>
      <c r="F106" s="88">
        <v>4.25</v>
      </c>
      <c r="G106" s="88">
        <v>4.5</v>
      </c>
      <c r="H106" s="46">
        <v>4.33</v>
      </c>
    </row>
    <row r="107" spans="4:8" s="46" customFormat="1" x14ac:dyDescent="0.25">
      <c r="E107" s="46" t="s">
        <v>166</v>
      </c>
      <c r="F107" s="88">
        <v>4.1399999999999997</v>
      </c>
      <c r="G107" s="88">
        <v>4.3899999999999997</v>
      </c>
      <c r="H107" s="46">
        <v>4.2300000000000004</v>
      </c>
    </row>
    <row r="108" spans="4:8" s="46" customFormat="1" x14ac:dyDescent="0.25">
      <c r="E108" s="46" t="s">
        <v>167</v>
      </c>
      <c r="F108" s="88">
        <v>3.98</v>
      </c>
      <c r="G108" s="88">
        <v>4.2300000000000004</v>
      </c>
      <c r="H108" s="46">
        <v>4.08</v>
      </c>
    </row>
    <row r="109" spans="4:8" s="46" customFormat="1" x14ac:dyDescent="0.25">
      <c r="E109" s="46" t="s">
        <v>168</v>
      </c>
      <c r="F109" s="88">
        <v>3.75</v>
      </c>
      <c r="G109" s="88">
        <v>4</v>
      </c>
      <c r="H109" s="46">
        <v>3.88</v>
      </c>
    </row>
    <row r="110" spans="4:8" s="46" customFormat="1" x14ac:dyDescent="0.25">
      <c r="E110" s="46" t="s">
        <v>169</v>
      </c>
      <c r="F110" s="88">
        <v>3.58</v>
      </c>
      <c r="G110" s="88">
        <v>3.83</v>
      </c>
      <c r="H110" s="46">
        <v>3.73</v>
      </c>
    </row>
    <row r="111" spans="4:8" s="46" customFormat="1" x14ac:dyDescent="0.25"/>
    <row r="112" spans="4:8" s="46" customFormat="1" x14ac:dyDescent="0.25"/>
    <row r="113" s="46" customFormat="1" x14ac:dyDescent="0.25"/>
  </sheetData>
  <mergeCells count="10">
    <mergeCell ref="D87:D98"/>
    <mergeCell ref="N22:N33"/>
    <mergeCell ref="D51:D62"/>
    <mergeCell ref="D63:D74"/>
    <mergeCell ref="D75:D86"/>
    <mergeCell ref="C1:N1"/>
    <mergeCell ref="C2:N2"/>
    <mergeCell ref="C3:N3"/>
    <mergeCell ref="E7:J7"/>
    <mergeCell ref="N10:N21"/>
  </mergeCell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59529-01E3-45F7-815D-5A506C567A23}">
  <dimension ref="C1:N38"/>
  <sheetViews>
    <sheetView showGridLines="0" zoomScale="90" zoomScaleNormal="90" workbookViewId="0">
      <selection activeCell="P29" sqref="P29"/>
    </sheetView>
  </sheetViews>
  <sheetFormatPr baseColWidth="10" defaultRowHeight="15" x14ac:dyDescent="0.25"/>
  <cols>
    <col min="3" max="4" width="14.42578125" bestFit="1" customWidth="1"/>
    <col min="5" max="5" width="12.42578125" bestFit="1" customWidth="1"/>
    <col min="6" max="6" width="14.42578125" bestFit="1" customWidth="1"/>
    <col min="7" max="7" width="18.85546875" bestFit="1" customWidth="1"/>
    <col min="8" max="8" width="11.140625" bestFit="1" customWidth="1"/>
    <col min="11" max="11" width="20.42578125" bestFit="1" customWidth="1"/>
    <col min="13" max="14" width="11.5703125" style="46"/>
  </cols>
  <sheetData>
    <row r="1" spans="3:14" ht="15.75" x14ac:dyDescent="0.25">
      <c r="C1" s="651" t="s">
        <v>142</v>
      </c>
      <c r="D1" s="651"/>
      <c r="E1" s="651"/>
      <c r="F1" s="651"/>
      <c r="G1" s="651"/>
      <c r="H1" s="651"/>
      <c r="I1" s="651"/>
      <c r="J1" s="651"/>
      <c r="K1" s="651"/>
    </row>
    <row r="2" spans="3:14" ht="15.75" x14ac:dyDescent="0.25">
      <c r="C2" s="651" t="s">
        <v>1</v>
      </c>
      <c r="D2" s="651"/>
      <c r="E2" s="651"/>
      <c r="F2" s="651"/>
      <c r="G2" s="651"/>
      <c r="H2" s="651"/>
      <c r="I2" s="651"/>
      <c r="J2" s="651"/>
      <c r="K2" s="651"/>
    </row>
    <row r="3" spans="3:14" ht="15.75" x14ac:dyDescent="0.25">
      <c r="C3" s="651" t="s">
        <v>242</v>
      </c>
      <c r="D3" s="651"/>
      <c r="E3" s="651"/>
      <c r="F3" s="651"/>
      <c r="G3" s="651"/>
      <c r="H3" s="651"/>
      <c r="I3" s="651"/>
      <c r="J3" s="651"/>
      <c r="K3" s="651"/>
    </row>
    <row r="6" spans="3:14" x14ac:dyDescent="0.25">
      <c r="M6" s="46" t="s">
        <v>450</v>
      </c>
      <c r="N6" s="476">
        <v>383528969</v>
      </c>
    </row>
    <row r="7" spans="3:14" x14ac:dyDescent="0.25">
      <c r="M7" s="46" t="s">
        <v>451</v>
      </c>
      <c r="N7" s="476">
        <v>666112337.23000002</v>
      </c>
    </row>
    <row r="8" spans="3:14" x14ac:dyDescent="0.25">
      <c r="M8" s="46" t="s">
        <v>452</v>
      </c>
      <c r="N8" s="476">
        <v>777729407.49000001</v>
      </c>
    </row>
    <row r="9" spans="3:14" x14ac:dyDescent="0.25">
      <c r="M9" s="46" t="s">
        <v>453</v>
      </c>
      <c r="N9" s="476">
        <v>830616085.32000005</v>
      </c>
    </row>
    <row r="10" spans="3:14" x14ac:dyDescent="0.25">
      <c r="M10" s="46" t="s">
        <v>454</v>
      </c>
      <c r="N10" s="476">
        <v>893942634</v>
      </c>
    </row>
    <row r="11" spans="3:14" x14ac:dyDescent="0.25">
      <c r="M11" s="46" t="s">
        <v>455</v>
      </c>
      <c r="N11" s="476">
        <v>945286720</v>
      </c>
    </row>
    <row r="12" spans="3:14" x14ac:dyDescent="0.25">
      <c r="M12" s="46" t="s">
        <v>456</v>
      </c>
      <c r="N12" s="476">
        <v>1061149910.02</v>
      </c>
    </row>
    <row r="13" spans="3:14" x14ac:dyDescent="0.25">
      <c r="M13" s="46" t="s">
        <v>457</v>
      </c>
      <c r="N13" s="476">
        <v>1061557060.66</v>
      </c>
    </row>
    <row r="14" spans="3:14" x14ac:dyDescent="0.25">
      <c r="M14" s="46" t="s">
        <v>458</v>
      </c>
      <c r="N14" s="476">
        <v>1189065414.9300001</v>
      </c>
    </row>
    <row r="15" spans="3:14" x14ac:dyDescent="0.25">
      <c r="M15" s="46" t="s">
        <v>459</v>
      </c>
      <c r="N15" s="476">
        <v>1219527480</v>
      </c>
    </row>
    <row r="16" spans="3:14" x14ac:dyDescent="0.25">
      <c r="M16" s="46" t="s">
        <v>460</v>
      </c>
      <c r="N16" s="476">
        <v>1246280522</v>
      </c>
    </row>
    <row r="17" spans="3:14" x14ac:dyDescent="0.25">
      <c r="M17" s="46" t="s">
        <v>461</v>
      </c>
      <c r="N17" s="476">
        <v>1272032662.47</v>
      </c>
    </row>
    <row r="18" spans="3:14" x14ac:dyDescent="0.25">
      <c r="M18" s="46" t="s">
        <v>462</v>
      </c>
      <c r="N18" s="476">
        <v>1421013820</v>
      </c>
    </row>
    <row r="19" spans="3:14" x14ac:dyDescent="0.25">
      <c r="M19" s="46" t="s">
        <v>463</v>
      </c>
      <c r="N19" s="476">
        <v>1501005336</v>
      </c>
    </row>
    <row r="20" spans="3:14" x14ac:dyDescent="0.25">
      <c r="M20" s="46" t="s">
        <v>464</v>
      </c>
      <c r="N20" s="476">
        <v>1594705691.3399999</v>
      </c>
    </row>
    <row r="21" spans="3:14" x14ac:dyDescent="0.25">
      <c r="M21" s="46" t="s">
        <v>465</v>
      </c>
      <c r="N21" s="476">
        <v>1657680112</v>
      </c>
    </row>
    <row r="22" spans="3:14" x14ac:dyDescent="0.25">
      <c r="M22" s="46" t="s">
        <v>466</v>
      </c>
      <c r="N22" s="476">
        <v>1992296061</v>
      </c>
    </row>
    <row r="23" spans="3:14" x14ac:dyDescent="0.25">
      <c r="M23" s="46" t="s">
        <v>467</v>
      </c>
      <c r="N23" s="476">
        <v>2132006726.1199999</v>
      </c>
    </row>
    <row r="24" spans="3:14" x14ac:dyDescent="0.25">
      <c r="M24" s="46" t="s">
        <v>468</v>
      </c>
      <c r="N24" s="476">
        <v>2595231206.0799999</v>
      </c>
    </row>
    <row r="25" spans="3:14" x14ac:dyDescent="0.25">
      <c r="M25" s="46" t="s">
        <v>469</v>
      </c>
      <c r="N25" s="476">
        <v>2674742093.6900001</v>
      </c>
    </row>
    <row r="26" spans="3:14" x14ac:dyDescent="0.25">
      <c r="M26" s="46" t="s">
        <v>470</v>
      </c>
      <c r="N26" s="476">
        <v>3192518887.8499999</v>
      </c>
    </row>
    <row r="27" spans="3:14" x14ac:dyDescent="0.25">
      <c r="M27" s="46" t="s">
        <v>471</v>
      </c>
      <c r="N27" s="476">
        <v>3339238066.1300001</v>
      </c>
    </row>
    <row r="28" spans="3:14" x14ac:dyDescent="0.25">
      <c r="M28" s="46" t="s">
        <v>472</v>
      </c>
      <c r="N28" s="476">
        <v>3482336210.0500002</v>
      </c>
    </row>
    <row r="29" spans="3:14" x14ac:dyDescent="0.25">
      <c r="M29" s="46" t="s">
        <v>473</v>
      </c>
      <c r="N29" s="476">
        <v>3576850288</v>
      </c>
    </row>
    <row r="30" spans="3:14" x14ac:dyDescent="0.25">
      <c r="M30" s="46" t="s">
        <v>442</v>
      </c>
      <c r="N30" s="476">
        <v>3640444304.1490903</v>
      </c>
    </row>
    <row r="31" spans="3:14" x14ac:dyDescent="0.25">
      <c r="M31" s="46" t="s">
        <v>474</v>
      </c>
      <c r="N31" s="476">
        <v>3665808770.1999998</v>
      </c>
    </row>
    <row r="32" spans="3:14" x14ac:dyDescent="0.25">
      <c r="C32" s="428"/>
      <c r="M32" s="46" t="s">
        <v>475</v>
      </c>
      <c r="N32" s="476">
        <v>3700011633.0100002</v>
      </c>
    </row>
    <row r="33" spans="3:14" x14ac:dyDescent="0.25">
      <c r="M33" s="46" t="s">
        <v>476</v>
      </c>
      <c r="N33" s="476">
        <v>3941940188</v>
      </c>
    </row>
    <row r="34" spans="3:14" x14ac:dyDescent="0.25">
      <c r="M34" s="46" t="s">
        <v>477</v>
      </c>
      <c r="N34" s="476">
        <v>4203517055.48</v>
      </c>
    </row>
    <row r="35" spans="3:14" x14ac:dyDescent="0.25">
      <c r="M35" s="46" t="s">
        <v>478</v>
      </c>
      <c r="N35" s="476">
        <v>5227516942.3500004</v>
      </c>
    </row>
    <row r="36" spans="3:14" x14ac:dyDescent="0.25">
      <c r="M36" s="46" t="s">
        <v>479</v>
      </c>
      <c r="N36" s="476">
        <v>7593346310.9099998</v>
      </c>
    </row>
    <row r="37" spans="3:14" x14ac:dyDescent="0.25">
      <c r="C37" s="48" t="s">
        <v>449</v>
      </c>
      <c r="M37" s="46" t="s">
        <v>480</v>
      </c>
      <c r="N37" s="476">
        <v>12157103424</v>
      </c>
    </row>
    <row r="38" spans="3:14" x14ac:dyDescent="0.25">
      <c r="M38" s="46" t="s">
        <v>481</v>
      </c>
      <c r="N38" s="476">
        <v>26971827608.59</v>
      </c>
    </row>
  </sheetData>
  <mergeCells count="3">
    <mergeCell ref="C1:K1"/>
    <mergeCell ref="C2:K2"/>
    <mergeCell ref="C3:K3"/>
  </mergeCell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6DAEA-DD11-41EE-87AC-E08EAE866F56}">
  <dimension ref="C1:N38"/>
  <sheetViews>
    <sheetView showGridLines="0" zoomScale="80" zoomScaleNormal="80" workbookViewId="0">
      <selection activeCell="P24" sqref="P24"/>
    </sheetView>
  </sheetViews>
  <sheetFormatPr baseColWidth="10" defaultRowHeight="15" x14ac:dyDescent="0.25"/>
  <cols>
    <col min="3" max="4" width="14.42578125" bestFit="1" customWidth="1"/>
    <col min="5" max="5" width="12.42578125" bestFit="1" customWidth="1"/>
    <col min="6" max="6" width="14.42578125" bestFit="1" customWidth="1"/>
    <col min="7" max="7" width="18.85546875" bestFit="1" customWidth="1"/>
    <col min="8" max="8" width="11.140625" bestFit="1" customWidth="1"/>
    <col min="11" max="11" width="20.42578125" bestFit="1" customWidth="1"/>
    <col min="13" max="14" width="11.5703125" style="46"/>
  </cols>
  <sheetData>
    <row r="1" spans="3:14" ht="15.75" x14ac:dyDescent="0.25">
      <c r="C1" s="651" t="s">
        <v>142</v>
      </c>
      <c r="D1" s="651"/>
      <c r="E1" s="651"/>
      <c r="F1" s="651"/>
      <c r="G1" s="651"/>
      <c r="H1" s="651"/>
      <c r="I1" s="651"/>
      <c r="J1" s="651"/>
      <c r="K1" s="651"/>
    </row>
    <row r="2" spans="3:14" ht="15.75" x14ac:dyDescent="0.25">
      <c r="C2" s="651" t="s">
        <v>1</v>
      </c>
      <c r="D2" s="651"/>
      <c r="E2" s="651"/>
      <c r="F2" s="651"/>
      <c r="G2" s="651"/>
      <c r="H2" s="651"/>
      <c r="I2" s="651"/>
      <c r="J2" s="651"/>
      <c r="K2" s="651"/>
    </row>
    <row r="3" spans="3:14" ht="15.75" x14ac:dyDescent="0.25">
      <c r="C3" s="651" t="s">
        <v>242</v>
      </c>
      <c r="D3" s="651"/>
      <c r="E3" s="651"/>
      <c r="F3" s="651"/>
      <c r="G3" s="651"/>
      <c r="H3" s="651"/>
      <c r="I3" s="651"/>
      <c r="J3" s="651"/>
      <c r="K3" s="651"/>
    </row>
    <row r="6" spans="3:14" x14ac:dyDescent="0.25">
      <c r="M6" s="46" t="s">
        <v>459</v>
      </c>
      <c r="N6" s="475">
        <v>4236.6475827855984</v>
      </c>
    </row>
    <row r="7" spans="3:14" x14ac:dyDescent="0.25">
      <c r="M7" s="46" t="s">
        <v>454</v>
      </c>
      <c r="N7" s="475">
        <v>4245.3264409629055</v>
      </c>
    </row>
    <row r="8" spans="3:14" x14ac:dyDescent="0.25">
      <c r="M8" s="46" t="s">
        <v>457</v>
      </c>
      <c r="N8" s="475">
        <v>5195.9680704244656</v>
      </c>
    </row>
    <row r="9" spans="3:14" x14ac:dyDescent="0.25">
      <c r="M9" s="46" t="s">
        <v>455</v>
      </c>
      <c r="N9" s="475">
        <v>5295.8129268279017</v>
      </c>
    </row>
    <row r="10" spans="3:14" x14ac:dyDescent="0.25">
      <c r="M10" s="46" t="s">
        <v>453</v>
      </c>
      <c r="N10" s="475">
        <v>5947.1176822012358</v>
      </c>
    </row>
    <row r="11" spans="3:14" x14ac:dyDescent="0.25">
      <c r="M11" s="46" t="s">
        <v>468</v>
      </c>
      <c r="N11" s="475">
        <v>6202.692149405837</v>
      </c>
    </row>
    <row r="12" spans="3:14" x14ac:dyDescent="0.25">
      <c r="M12" s="46" t="s">
        <v>451</v>
      </c>
      <c r="N12" s="475">
        <v>6482.6558565686646</v>
      </c>
    </row>
    <row r="13" spans="3:14" x14ac:dyDescent="0.25">
      <c r="M13" s="46" t="s">
        <v>450</v>
      </c>
      <c r="N13" s="475">
        <v>6759.291676212968</v>
      </c>
    </row>
    <row r="14" spans="3:14" x14ac:dyDescent="0.25">
      <c r="M14" s="46" t="s">
        <v>479</v>
      </c>
      <c r="N14" s="475">
        <v>6959.9555555749057</v>
      </c>
    </row>
    <row r="15" spans="3:14" x14ac:dyDescent="0.25">
      <c r="M15" s="46" t="s">
        <v>456</v>
      </c>
      <c r="N15" s="475">
        <v>7031.301170304404</v>
      </c>
    </row>
    <row r="16" spans="3:14" x14ac:dyDescent="0.25">
      <c r="M16" s="46" t="s">
        <v>478</v>
      </c>
      <c r="N16" s="475">
        <v>7701.9207111380247</v>
      </c>
    </row>
    <row r="17" spans="3:14" x14ac:dyDescent="0.25">
      <c r="M17" s="46" t="s">
        <v>463</v>
      </c>
      <c r="N17" s="475">
        <v>8143.2984093227142</v>
      </c>
    </row>
    <row r="18" spans="3:14" x14ac:dyDescent="0.25">
      <c r="M18" s="46" t="s">
        <v>481</v>
      </c>
      <c r="N18" s="475">
        <v>8314.3376103154915</v>
      </c>
    </row>
    <row r="19" spans="3:14" x14ac:dyDescent="0.25">
      <c r="M19" s="46" t="s">
        <v>452</v>
      </c>
      <c r="N19" s="475">
        <v>8529.605258719017</v>
      </c>
    </row>
    <row r="20" spans="3:14" x14ac:dyDescent="0.25">
      <c r="M20" s="46" t="s">
        <v>467</v>
      </c>
      <c r="N20" s="475">
        <v>8761.5754599401644</v>
      </c>
    </row>
    <row r="21" spans="3:14" x14ac:dyDescent="0.25">
      <c r="M21" s="46" t="s">
        <v>476</v>
      </c>
      <c r="N21" s="475">
        <v>9730.7829869168108</v>
      </c>
    </row>
    <row r="22" spans="3:14" x14ac:dyDescent="0.25">
      <c r="M22" s="46" t="s">
        <v>470</v>
      </c>
      <c r="N22" s="475">
        <v>10257.088796305221</v>
      </c>
    </row>
    <row r="23" spans="3:14" x14ac:dyDescent="0.25">
      <c r="M23" s="46" t="s">
        <v>475</v>
      </c>
      <c r="N23" s="475">
        <v>10967.937065018912</v>
      </c>
    </row>
    <row r="24" spans="3:14" x14ac:dyDescent="0.25">
      <c r="M24" s="46" t="s">
        <v>480</v>
      </c>
      <c r="N24" s="475">
        <v>11200.440223214573</v>
      </c>
    </row>
    <row r="25" spans="3:14" x14ac:dyDescent="0.25">
      <c r="M25" s="46" t="s">
        <v>473</v>
      </c>
      <c r="N25" s="475">
        <v>11812.076390379541</v>
      </c>
    </row>
    <row r="26" spans="3:14" x14ac:dyDescent="0.25">
      <c r="M26" s="46" t="s">
        <v>462</v>
      </c>
      <c r="N26" s="475">
        <v>12044.735628676533</v>
      </c>
    </row>
    <row r="27" spans="3:14" x14ac:dyDescent="0.25">
      <c r="M27" s="46" t="s">
        <v>469</v>
      </c>
      <c r="N27" s="475">
        <v>14224.70334613237</v>
      </c>
    </row>
    <row r="28" spans="3:14" x14ac:dyDescent="0.25">
      <c r="M28" s="46" t="s">
        <v>442</v>
      </c>
      <c r="N28" s="475">
        <v>14293.599462114786</v>
      </c>
    </row>
    <row r="29" spans="3:14" x14ac:dyDescent="0.25">
      <c r="M29" s="46" t="s">
        <v>461</v>
      </c>
      <c r="N29" s="475">
        <v>14888.022734901686</v>
      </c>
    </row>
    <row r="30" spans="3:14" x14ac:dyDescent="0.25">
      <c r="M30" s="46" t="s">
        <v>472</v>
      </c>
      <c r="N30" s="475">
        <v>15547.254313031288</v>
      </c>
    </row>
    <row r="31" spans="3:14" x14ac:dyDescent="0.25">
      <c r="M31" s="46" t="s">
        <v>464</v>
      </c>
      <c r="N31" s="475">
        <v>16428.240064900947</v>
      </c>
    </row>
    <row r="32" spans="3:14" x14ac:dyDescent="0.25">
      <c r="C32" s="428"/>
      <c r="M32" s="46" t="s">
        <v>471</v>
      </c>
      <c r="N32" s="475">
        <v>17270.164239137743</v>
      </c>
    </row>
    <row r="33" spans="3:14" x14ac:dyDescent="0.25">
      <c r="M33" s="46" t="s">
        <v>460</v>
      </c>
      <c r="N33" s="475">
        <v>19965.405177661723</v>
      </c>
    </row>
    <row r="34" spans="3:14" x14ac:dyDescent="0.25">
      <c r="M34" s="46" t="s">
        <v>458</v>
      </c>
      <c r="N34" s="475">
        <v>23690.809406666536</v>
      </c>
    </row>
    <row r="35" spans="3:14" x14ac:dyDescent="0.25">
      <c r="M35" s="46" t="s">
        <v>474</v>
      </c>
      <c r="N35" s="475">
        <v>30418.36789557973</v>
      </c>
    </row>
    <row r="36" spans="3:14" x14ac:dyDescent="0.25">
      <c r="M36" s="46" t="s">
        <v>466</v>
      </c>
      <c r="N36" s="475">
        <v>32140.028086081176</v>
      </c>
    </row>
    <row r="37" spans="3:14" x14ac:dyDescent="0.25">
      <c r="M37" s="46" t="s">
        <v>465</v>
      </c>
      <c r="N37" s="475">
        <v>44955.256061181317</v>
      </c>
    </row>
    <row r="38" spans="3:14" x14ac:dyDescent="0.25">
      <c r="C38" s="48" t="s">
        <v>449</v>
      </c>
      <c r="M38" s="46" t="s">
        <v>477</v>
      </c>
      <c r="N38" s="475">
        <v>62046.363811182615</v>
      </c>
    </row>
  </sheetData>
  <mergeCells count="3">
    <mergeCell ref="C1:K1"/>
    <mergeCell ref="C2:K2"/>
    <mergeCell ref="C3:K3"/>
  </mergeCell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C940E-9EA0-456C-ABCB-EDA85A0E01A3}">
  <dimension ref="B1:T40"/>
  <sheetViews>
    <sheetView showGridLines="0" zoomScale="70" zoomScaleNormal="70" workbookViewId="0">
      <selection activeCell="Q32" sqref="Q32"/>
    </sheetView>
  </sheetViews>
  <sheetFormatPr baseColWidth="10" defaultColWidth="11.42578125" defaultRowHeight="12.75" x14ac:dyDescent="0.2"/>
  <cols>
    <col min="1" max="1" width="11.42578125" style="295" customWidth="1"/>
    <col min="2" max="2" width="42.7109375" style="295" customWidth="1"/>
    <col min="3" max="3" width="17" style="295" customWidth="1"/>
    <col min="4" max="4" width="18.5703125" style="295" customWidth="1"/>
    <col min="5" max="5" width="17.5703125" style="295" customWidth="1"/>
    <col min="6" max="6" width="18.42578125" style="295" customWidth="1"/>
    <col min="7" max="7" width="17.5703125" style="295" customWidth="1"/>
    <col min="8" max="8" width="17.140625" style="295" customWidth="1"/>
    <col min="9" max="9" width="16" style="295" customWidth="1"/>
    <col min="10" max="10" width="18.85546875" style="295" customWidth="1"/>
    <col min="11" max="11" width="18.5703125" style="295" customWidth="1"/>
    <col min="12" max="12" width="13.28515625" style="295" customWidth="1"/>
    <col min="13" max="13" width="15.85546875" style="295" customWidth="1"/>
    <col min="14" max="14" width="15.42578125" style="295" bestFit="1" customWidth="1"/>
    <col min="15" max="15" width="17.5703125" style="295" customWidth="1"/>
    <col min="16" max="17" width="16.7109375" style="295" customWidth="1"/>
    <col min="18" max="18" width="18.7109375" style="295" customWidth="1"/>
    <col min="19" max="19" width="15.28515625" style="295" customWidth="1"/>
    <col min="20" max="20" width="17.7109375" style="295" customWidth="1"/>
    <col min="21" max="16384" width="11.42578125" style="295"/>
  </cols>
  <sheetData>
    <row r="1" spans="2:20" ht="28.15" customHeight="1" x14ac:dyDescent="0.2">
      <c r="B1" s="750" t="s">
        <v>142</v>
      </c>
      <c r="C1" s="751"/>
      <c r="D1" s="751"/>
      <c r="E1" s="751"/>
      <c r="F1" s="751"/>
      <c r="G1" s="751"/>
      <c r="H1" s="751"/>
      <c r="I1" s="751"/>
      <c r="J1" s="751"/>
      <c r="K1" s="751"/>
    </row>
    <row r="2" spans="2:20" ht="20.25" x14ac:dyDescent="0.2">
      <c r="B2" s="730" t="s">
        <v>1</v>
      </c>
      <c r="C2" s="731"/>
      <c r="D2" s="731"/>
      <c r="E2" s="731"/>
      <c r="F2" s="731"/>
      <c r="G2" s="731"/>
      <c r="H2" s="731"/>
      <c r="I2" s="731"/>
      <c r="J2" s="731"/>
      <c r="K2" s="731"/>
    </row>
    <row r="3" spans="2:20" ht="15.75" customHeight="1" x14ac:dyDescent="0.2">
      <c r="B3" s="631" t="s">
        <v>2</v>
      </c>
      <c r="C3" s="616"/>
      <c r="D3" s="616"/>
      <c r="E3" s="616"/>
      <c r="F3" s="616"/>
      <c r="G3" s="616"/>
      <c r="H3" s="616"/>
      <c r="I3" s="616"/>
      <c r="J3" s="616"/>
      <c r="K3" s="735"/>
    </row>
    <row r="4" spans="2:20" ht="15" x14ac:dyDescent="0.25">
      <c r="B4" s="294"/>
      <c r="C4" s="294"/>
      <c r="D4" s="294"/>
      <c r="E4" s="294"/>
      <c r="F4" s="294"/>
      <c r="G4" s="294"/>
      <c r="H4" s="296"/>
      <c r="I4" s="296"/>
      <c r="J4" s="296"/>
      <c r="K4" s="296"/>
    </row>
    <row r="5" spans="2:20" ht="18.75" x14ac:dyDescent="0.3">
      <c r="B5" s="732" t="s">
        <v>604</v>
      </c>
      <c r="C5" s="732"/>
      <c r="D5" s="732"/>
      <c r="E5" s="732"/>
      <c r="F5" s="732"/>
      <c r="G5" s="732"/>
      <c r="H5" s="732"/>
      <c r="I5" s="732"/>
      <c r="J5" s="732"/>
      <c r="K5" s="732"/>
      <c r="L5" s="732"/>
      <c r="M5" s="732"/>
      <c r="N5" s="732"/>
      <c r="O5" s="732"/>
      <c r="P5" s="732"/>
      <c r="Q5" s="732"/>
      <c r="R5" s="732"/>
      <c r="S5" s="732"/>
      <c r="T5" s="732"/>
    </row>
    <row r="6" spans="2:20" ht="18.75" x14ac:dyDescent="0.3">
      <c r="B6" s="732" t="s">
        <v>313</v>
      </c>
      <c r="C6" s="732"/>
      <c r="D6" s="732"/>
      <c r="E6" s="732"/>
      <c r="F6" s="732"/>
      <c r="G6" s="732"/>
      <c r="H6" s="732"/>
      <c r="I6" s="732"/>
      <c r="J6" s="732"/>
      <c r="K6" s="732"/>
      <c r="L6" s="732"/>
      <c r="M6" s="732"/>
      <c r="N6" s="732"/>
      <c r="O6" s="732"/>
      <c r="P6" s="732"/>
      <c r="Q6" s="732"/>
      <c r="R6" s="732"/>
      <c r="S6" s="732"/>
      <c r="T6" s="732"/>
    </row>
    <row r="7" spans="2:20" ht="18.75" x14ac:dyDescent="0.3">
      <c r="B7" s="732">
        <v>2026</v>
      </c>
      <c r="C7" s="732"/>
      <c r="D7" s="732"/>
      <c r="E7" s="732"/>
      <c r="F7" s="732"/>
      <c r="G7" s="732"/>
      <c r="H7" s="732"/>
      <c r="I7" s="732"/>
      <c r="J7" s="732"/>
      <c r="K7" s="732"/>
      <c r="L7" s="732"/>
      <c r="M7" s="732"/>
      <c r="N7" s="732"/>
      <c r="O7" s="732"/>
      <c r="P7" s="732"/>
      <c r="Q7" s="732"/>
      <c r="R7" s="732"/>
      <c r="S7" s="732"/>
      <c r="T7" s="732"/>
    </row>
    <row r="8" spans="2:20" ht="15.75" x14ac:dyDescent="0.25">
      <c r="B8" s="724" t="s">
        <v>293</v>
      </c>
      <c r="C8" s="724"/>
      <c r="D8" s="724"/>
      <c r="E8" s="724"/>
      <c r="F8" s="724"/>
      <c r="G8" s="724"/>
      <c r="H8" s="724"/>
      <c r="I8" s="724"/>
      <c r="J8" s="724"/>
      <c r="K8" s="724"/>
      <c r="L8" s="724"/>
      <c r="M8" s="724"/>
      <c r="N8" s="724"/>
      <c r="O8" s="724"/>
      <c r="P8" s="724"/>
      <c r="Q8" s="724"/>
      <c r="R8" s="724"/>
      <c r="S8" s="724"/>
      <c r="T8" s="724"/>
    </row>
    <row r="9" spans="2:20" ht="15.75" x14ac:dyDescent="0.25">
      <c r="B9" s="297"/>
      <c r="C9" s="297"/>
      <c r="D9" s="297"/>
      <c r="E9" s="297"/>
      <c r="F9" s="297"/>
      <c r="G9" s="297"/>
      <c r="H9" s="297"/>
      <c r="I9" s="297"/>
      <c r="J9" s="297"/>
      <c r="K9" s="297"/>
    </row>
    <row r="10" spans="2:20" ht="41.25" customHeight="1" thickBot="1" x14ac:dyDescent="0.25">
      <c r="B10" s="766" t="s">
        <v>378</v>
      </c>
      <c r="C10" s="768" t="s">
        <v>315</v>
      </c>
      <c r="D10" s="769"/>
      <c r="E10" s="767"/>
      <c r="F10" s="768" t="s">
        <v>316</v>
      </c>
      <c r="G10" s="769"/>
      <c r="H10" s="767"/>
      <c r="I10" s="768" t="s">
        <v>250</v>
      </c>
      <c r="J10" s="769"/>
      <c r="K10" s="767"/>
      <c r="L10" s="768" t="s">
        <v>251</v>
      </c>
      <c r="M10" s="769"/>
      <c r="N10" s="767"/>
      <c r="O10" s="768" t="s">
        <v>383</v>
      </c>
      <c r="P10" s="769"/>
      <c r="Q10" s="767"/>
      <c r="R10" s="768" t="s">
        <v>303</v>
      </c>
      <c r="S10" s="769"/>
      <c r="T10" s="767"/>
    </row>
    <row r="11" spans="2:20" ht="30.75" thickBot="1" x14ac:dyDescent="0.25">
      <c r="B11" s="766"/>
      <c r="C11" s="542" t="s">
        <v>595</v>
      </c>
      <c r="D11" s="542" t="s">
        <v>596</v>
      </c>
      <c r="E11" s="542" t="s">
        <v>597</v>
      </c>
      <c r="F11" s="542" t="s">
        <v>595</v>
      </c>
      <c r="G11" s="542" t="s">
        <v>596</v>
      </c>
      <c r="H11" s="542" t="s">
        <v>597</v>
      </c>
      <c r="I11" s="542" t="s">
        <v>595</v>
      </c>
      <c r="J11" s="542" t="s">
        <v>596</v>
      </c>
      <c r="K11" s="542" t="s">
        <v>597</v>
      </c>
      <c r="L11" s="543" t="s">
        <v>595</v>
      </c>
      <c r="M11" s="543" t="s">
        <v>596</v>
      </c>
      <c r="N11" s="542" t="s">
        <v>597</v>
      </c>
      <c r="O11" s="542" t="s">
        <v>595</v>
      </c>
      <c r="P11" s="542" t="s">
        <v>596</v>
      </c>
      <c r="Q11" s="542" t="s">
        <v>597</v>
      </c>
      <c r="R11" s="542" t="s">
        <v>595</v>
      </c>
      <c r="S11" s="542" t="s">
        <v>596</v>
      </c>
      <c r="T11" s="542" t="s">
        <v>597</v>
      </c>
    </row>
    <row r="12" spans="2:20" ht="15.75" thickBot="1" x14ac:dyDescent="0.25">
      <c r="B12" s="767"/>
      <c r="C12" s="544">
        <v>1</v>
      </c>
      <c r="D12" s="544">
        <v>2</v>
      </c>
      <c r="E12" s="544" t="s">
        <v>598</v>
      </c>
      <c r="F12" s="544">
        <v>4</v>
      </c>
      <c r="G12" s="544">
        <v>5</v>
      </c>
      <c r="H12" s="544" t="s">
        <v>599</v>
      </c>
      <c r="I12" s="544">
        <v>7</v>
      </c>
      <c r="J12" s="544">
        <v>8</v>
      </c>
      <c r="K12" s="544" t="s">
        <v>600</v>
      </c>
      <c r="L12" s="544">
        <v>1</v>
      </c>
      <c r="M12" s="544">
        <v>2</v>
      </c>
      <c r="N12" s="544" t="s">
        <v>601</v>
      </c>
      <c r="O12" s="544">
        <v>4</v>
      </c>
      <c r="P12" s="544">
        <v>5</v>
      </c>
      <c r="Q12" s="544" t="s">
        <v>602</v>
      </c>
      <c r="R12" s="544">
        <v>4</v>
      </c>
      <c r="S12" s="544">
        <v>5</v>
      </c>
      <c r="T12" s="544" t="s">
        <v>602</v>
      </c>
    </row>
    <row r="13" spans="2:20" ht="15" x14ac:dyDescent="0.2">
      <c r="B13" s="545" t="s">
        <v>318</v>
      </c>
      <c r="C13" s="546">
        <f>SUM(C14:C20)</f>
        <v>1340556923171</v>
      </c>
      <c r="D13" s="299">
        <f>SUM(D14:D20)</f>
        <v>2309913508.6399999</v>
      </c>
      <c r="E13" s="299">
        <f t="shared" ref="E13:E24" si="0">C13-D13</f>
        <v>1338247009662.3601</v>
      </c>
      <c r="F13" s="546">
        <f>SUM(F14:F20)</f>
        <v>199399845735</v>
      </c>
      <c r="G13" s="299">
        <f>SUM(G14:G20)</f>
        <v>154753933795</v>
      </c>
      <c r="H13" s="299">
        <f t="shared" ref="H13:H24" si="1">F13-G13</f>
        <v>44645911940</v>
      </c>
      <c r="I13" s="546">
        <f>SUM(I14:I20)</f>
        <v>105198449531</v>
      </c>
      <c r="J13" s="299">
        <f>SUM(J14:J20)</f>
        <v>52207266226</v>
      </c>
      <c r="K13" s="299">
        <f t="shared" ref="K13:K24" si="2">I13-J13</f>
        <v>52991183305</v>
      </c>
      <c r="L13" s="546">
        <f>SUM(L14:L20)</f>
        <v>30334303852.939999</v>
      </c>
      <c r="M13" s="299">
        <f>SUM(M14:M20)</f>
        <v>18534432845.240002</v>
      </c>
      <c r="N13" s="299">
        <f t="shared" ref="N13:N25" si="3">L13-M13</f>
        <v>11799871007.699997</v>
      </c>
      <c r="O13" s="546">
        <f>SUM(O14:O20)</f>
        <v>367999477191</v>
      </c>
      <c r="P13" s="299">
        <f>SUM(P14:P20)</f>
        <v>111586270400.20999</v>
      </c>
      <c r="Q13" s="299">
        <f t="shared" ref="Q13:Q25" si="4">O13-P13</f>
        <v>256413206790.79001</v>
      </c>
      <c r="R13" s="546">
        <f>SUM(R14:R20)</f>
        <v>2043488999480.9399</v>
      </c>
      <c r="S13" s="299">
        <f>SUM(S14:S20)</f>
        <v>339391816775.08997</v>
      </c>
      <c r="T13" s="299">
        <f t="shared" ref="T13:T25" si="5">R13-S13</f>
        <v>1704097182705.8501</v>
      </c>
    </row>
    <row r="14" spans="2:20" ht="15" x14ac:dyDescent="0.2">
      <c r="B14" s="547" t="s">
        <v>319</v>
      </c>
      <c r="C14" s="301">
        <v>1236829099333</v>
      </c>
      <c r="D14" s="301">
        <v>2309913508.6399999</v>
      </c>
      <c r="E14" s="301">
        <f t="shared" si="0"/>
        <v>1234519185824.3601</v>
      </c>
      <c r="F14" s="301">
        <v>3144159066</v>
      </c>
      <c r="G14" s="301"/>
      <c r="H14" s="301">
        <f t="shared" si="1"/>
        <v>3144159066</v>
      </c>
      <c r="I14" s="301"/>
      <c r="J14" s="301"/>
      <c r="K14" s="301">
        <f t="shared" si="2"/>
        <v>0</v>
      </c>
      <c r="L14" s="301">
        <v>5744672102.4499998</v>
      </c>
      <c r="M14" s="301"/>
      <c r="N14" s="301">
        <f t="shared" si="3"/>
        <v>5744672102.4499998</v>
      </c>
      <c r="O14" s="301"/>
      <c r="P14" s="301"/>
      <c r="Q14" s="301">
        <f t="shared" si="4"/>
        <v>0</v>
      </c>
      <c r="R14" s="301">
        <f>C14+F14+I14+L14+O14</f>
        <v>1245717930501.45</v>
      </c>
      <c r="S14" s="301">
        <f>D14+G14+J14+M14+P14</f>
        <v>2309913508.6399999</v>
      </c>
      <c r="T14" s="301">
        <f t="shared" si="5"/>
        <v>1243408016992.8101</v>
      </c>
    </row>
    <row r="15" spans="2:20" ht="30" x14ac:dyDescent="0.2">
      <c r="B15" s="547" t="s">
        <v>320</v>
      </c>
      <c r="C15" s="301">
        <v>5411413074</v>
      </c>
      <c r="D15" s="301"/>
      <c r="E15" s="301">
        <f t="shared" si="0"/>
        <v>5411413074</v>
      </c>
      <c r="F15" s="301"/>
      <c r="G15" s="301"/>
      <c r="H15" s="301">
        <f t="shared" si="1"/>
        <v>0</v>
      </c>
      <c r="I15" s="301">
        <v>6798367988</v>
      </c>
      <c r="J15" s="301"/>
      <c r="K15" s="301">
        <f t="shared" si="2"/>
        <v>6798367988</v>
      </c>
      <c r="L15" s="301"/>
      <c r="M15" s="301"/>
      <c r="N15" s="301">
        <f t="shared" si="3"/>
        <v>0</v>
      </c>
      <c r="O15" s="301"/>
      <c r="P15" s="301"/>
      <c r="Q15" s="301">
        <f t="shared" si="4"/>
        <v>0</v>
      </c>
      <c r="R15" s="301">
        <f t="shared" ref="R15:S20" si="6">C15+F15+I15+L15+O15</f>
        <v>12209781062</v>
      </c>
      <c r="S15" s="301">
        <f t="shared" si="6"/>
        <v>0</v>
      </c>
      <c r="T15" s="301">
        <f t="shared" si="5"/>
        <v>12209781062</v>
      </c>
    </row>
    <row r="16" spans="2:20" ht="15" x14ac:dyDescent="0.2">
      <c r="B16" s="547" t="s">
        <v>321</v>
      </c>
      <c r="C16" s="301">
        <v>44882435275</v>
      </c>
      <c r="D16" s="301"/>
      <c r="E16" s="301">
        <f t="shared" si="0"/>
        <v>44882435275</v>
      </c>
      <c r="F16" s="301">
        <v>38940718002</v>
      </c>
      <c r="G16" s="301"/>
      <c r="H16" s="301">
        <f t="shared" si="1"/>
        <v>38940718002</v>
      </c>
      <c r="I16" s="301">
        <v>46159829568</v>
      </c>
      <c r="J16" s="301"/>
      <c r="K16" s="301">
        <f t="shared" si="2"/>
        <v>46159829568</v>
      </c>
      <c r="L16" s="301">
        <v>4410013830.2600012</v>
      </c>
      <c r="M16" s="301"/>
      <c r="N16" s="301">
        <f t="shared" si="3"/>
        <v>4410013830.2600012</v>
      </c>
      <c r="O16" s="301">
        <v>209811571230</v>
      </c>
      <c r="P16" s="301">
        <v>12486196529.209999</v>
      </c>
      <c r="Q16" s="301">
        <f t="shared" si="4"/>
        <v>197325374700.79001</v>
      </c>
      <c r="R16" s="301">
        <f t="shared" si="6"/>
        <v>344204567905.26001</v>
      </c>
      <c r="S16" s="301">
        <f t="shared" si="6"/>
        <v>12486196529.209999</v>
      </c>
      <c r="T16" s="301">
        <f t="shared" si="5"/>
        <v>331718371376.04999</v>
      </c>
    </row>
    <row r="17" spans="2:20" ht="15" x14ac:dyDescent="0.2">
      <c r="B17" s="547" t="s">
        <v>322</v>
      </c>
      <c r="C17" s="301">
        <v>19925149306</v>
      </c>
      <c r="D17" s="301"/>
      <c r="E17" s="301">
        <f t="shared" si="0"/>
        <v>19925149306</v>
      </c>
      <c r="F17" s="301">
        <v>2055047698</v>
      </c>
      <c r="G17" s="301"/>
      <c r="H17" s="301">
        <f t="shared" si="1"/>
        <v>2055047698</v>
      </c>
      <c r="I17" s="301">
        <v>2700000</v>
      </c>
      <c r="J17" s="301"/>
      <c r="K17" s="301">
        <f t="shared" si="2"/>
        <v>2700000</v>
      </c>
      <c r="L17" s="301">
        <v>566854961.24000001</v>
      </c>
      <c r="M17" s="301"/>
      <c r="N17" s="301">
        <f t="shared" si="3"/>
        <v>566854961.24000001</v>
      </c>
      <c r="O17" s="301">
        <v>1920000</v>
      </c>
      <c r="P17" s="301"/>
      <c r="Q17" s="301">
        <f t="shared" si="4"/>
        <v>1920000</v>
      </c>
      <c r="R17" s="301">
        <f t="shared" si="6"/>
        <v>22551671965.240002</v>
      </c>
      <c r="S17" s="301">
        <f t="shared" si="6"/>
        <v>0</v>
      </c>
      <c r="T17" s="301">
        <f t="shared" si="5"/>
        <v>22551671965.240002</v>
      </c>
    </row>
    <row r="18" spans="2:20" ht="30" x14ac:dyDescent="0.2">
      <c r="B18" s="547" t="s">
        <v>323</v>
      </c>
      <c r="C18" s="301">
        <v>18984267147</v>
      </c>
      <c r="D18" s="301"/>
      <c r="E18" s="301">
        <f t="shared" si="0"/>
        <v>18984267147</v>
      </c>
      <c r="F18" s="301">
        <v>154753933795</v>
      </c>
      <c r="G18" s="301">
        <v>154753933795</v>
      </c>
      <c r="H18" s="301">
        <f t="shared" si="1"/>
        <v>0</v>
      </c>
      <c r="I18" s="301">
        <v>52207266226</v>
      </c>
      <c r="J18" s="301">
        <v>52207266226</v>
      </c>
      <c r="K18" s="301">
        <f t="shared" si="2"/>
        <v>0</v>
      </c>
      <c r="L18" s="301">
        <v>19301703974.239998</v>
      </c>
      <c r="M18" s="301">
        <v>18534432845.240002</v>
      </c>
      <c r="N18" s="301">
        <f t="shared" si="3"/>
        <v>767271128.99999619</v>
      </c>
      <c r="O18" s="301">
        <v>99100073871</v>
      </c>
      <c r="P18" s="301">
        <v>99100073871</v>
      </c>
      <c r="Q18" s="301">
        <f t="shared" si="4"/>
        <v>0</v>
      </c>
      <c r="R18" s="301">
        <f t="shared" si="6"/>
        <v>344347245013.23999</v>
      </c>
      <c r="S18" s="301">
        <f t="shared" si="6"/>
        <v>324595706737.23999</v>
      </c>
      <c r="T18" s="301">
        <f t="shared" si="5"/>
        <v>19751538276</v>
      </c>
    </row>
    <row r="19" spans="2:20" ht="30" x14ac:dyDescent="0.2">
      <c r="B19" s="547" t="s">
        <v>324</v>
      </c>
      <c r="C19" s="301">
        <v>604907803</v>
      </c>
      <c r="D19" s="301"/>
      <c r="E19" s="301">
        <f t="shared" si="0"/>
        <v>604907803</v>
      </c>
      <c r="F19" s="301">
        <v>15000000</v>
      </c>
      <c r="G19" s="301"/>
      <c r="H19" s="301">
        <f t="shared" si="1"/>
        <v>15000000</v>
      </c>
      <c r="I19" s="301"/>
      <c r="J19" s="301"/>
      <c r="K19" s="301">
        <f t="shared" si="2"/>
        <v>0</v>
      </c>
      <c r="L19" s="301">
        <v>234593653.5</v>
      </c>
      <c r="M19" s="301"/>
      <c r="N19" s="301">
        <f t="shared" si="3"/>
        <v>234593653.5</v>
      </c>
      <c r="O19" s="301"/>
      <c r="P19" s="301"/>
      <c r="Q19" s="301">
        <f t="shared" si="4"/>
        <v>0</v>
      </c>
      <c r="R19" s="301">
        <f t="shared" si="6"/>
        <v>854501456.5</v>
      </c>
      <c r="S19" s="301">
        <f t="shared" si="6"/>
        <v>0</v>
      </c>
      <c r="T19" s="301">
        <f t="shared" si="5"/>
        <v>854501456.5</v>
      </c>
    </row>
    <row r="20" spans="2:20" ht="15" x14ac:dyDescent="0.2">
      <c r="B20" s="547" t="s">
        <v>325</v>
      </c>
      <c r="C20" s="301">
        <v>13919651233</v>
      </c>
      <c r="D20" s="301"/>
      <c r="E20" s="301">
        <f t="shared" si="0"/>
        <v>13919651233</v>
      </c>
      <c r="F20" s="301">
        <v>490987174</v>
      </c>
      <c r="G20" s="301"/>
      <c r="H20" s="301">
        <f t="shared" si="1"/>
        <v>490987174</v>
      </c>
      <c r="I20" s="301">
        <v>30285749</v>
      </c>
      <c r="J20" s="301"/>
      <c r="K20" s="301">
        <f t="shared" si="2"/>
        <v>30285749</v>
      </c>
      <c r="L20" s="301">
        <v>76465331.25</v>
      </c>
      <c r="M20" s="301"/>
      <c r="N20" s="301">
        <f t="shared" si="3"/>
        <v>76465331.25</v>
      </c>
      <c r="O20" s="301">
        <v>59085912090</v>
      </c>
      <c r="P20" s="301"/>
      <c r="Q20" s="301">
        <f t="shared" si="4"/>
        <v>59085912090</v>
      </c>
      <c r="R20" s="301">
        <f t="shared" si="6"/>
        <v>73603301577.25</v>
      </c>
      <c r="S20" s="301">
        <f t="shared" si="6"/>
        <v>0</v>
      </c>
      <c r="T20" s="301">
        <f t="shared" si="5"/>
        <v>73603301577.25</v>
      </c>
    </row>
    <row r="21" spans="2:20" ht="15" x14ac:dyDescent="0.2">
      <c r="B21" s="548" t="s">
        <v>326</v>
      </c>
      <c r="C21" s="299">
        <f>SUM(C22:C24)</f>
        <v>1701230375</v>
      </c>
      <c r="D21" s="299">
        <f>SUM(D22:D24)</f>
        <v>0</v>
      </c>
      <c r="E21" s="299">
        <f t="shared" si="0"/>
        <v>1701230375</v>
      </c>
      <c r="F21" s="299">
        <f>SUM(F22:F24)</f>
        <v>7104204024</v>
      </c>
      <c r="G21" s="299">
        <f>SUM(G22:G24)</f>
        <v>7104204024</v>
      </c>
      <c r="H21" s="299">
        <f>F21-G21</f>
        <v>0</v>
      </c>
      <c r="I21" s="299">
        <f>SUM(I22:I24)</f>
        <v>38331100</v>
      </c>
      <c r="J21" s="299">
        <f>SUM(J22:J24)</f>
        <v>0</v>
      </c>
      <c r="K21" s="299">
        <f t="shared" si="2"/>
        <v>38331100</v>
      </c>
      <c r="L21" s="299">
        <f>SUM(L22:L24)</f>
        <v>6489550016.3999996</v>
      </c>
      <c r="M21" s="299">
        <f>SUM(M22:M24)</f>
        <v>6234270854.4099998</v>
      </c>
      <c r="N21" s="299">
        <f t="shared" si="3"/>
        <v>255279161.98999977</v>
      </c>
      <c r="O21" s="299">
        <f>SUM(O22:O24)</f>
        <v>17086404792</v>
      </c>
      <c r="P21" s="299">
        <f>SUM(P22:P24)</f>
        <v>17086404792</v>
      </c>
      <c r="Q21" s="299">
        <f t="shared" si="4"/>
        <v>0</v>
      </c>
      <c r="R21" s="299">
        <f>SUM(R22:R24)</f>
        <v>32419720307.400002</v>
      </c>
      <c r="S21" s="299">
        <f>SUM(S22:S24)</f>
        <v>30424879670.41</v>
      </c>
      <c r="T21" s="299">
        <f t="shared" si="5"/>
        <v>1994840636.9900017</v>
      </c>
    </row>
    <row r="22" spans="2:20" ht="30" x14ac:dyDescent="0.2">
      <c r="B22" s="549" t="s">
        <v>327</v>
      </c>
      <c r="C22" s="304"/>
      <c r="D22" s="304"/>
      <c r="E22" s="304">
        <f t="shared" si="0"/>
        <v>0</v>
      </c>
      <c r="F22" s="304"/>
      <c r="G22" s="304"/>
      <c r="H22" s="304">
        <f t="shared" si="1"/>
        <v>0</v>
      </c>
      <c r="I22" s="304">
        <v>37414000</v>
      </c>
      <c r="J22" s="304"/>
      <c r="K22" s="304">
        <f t="shared" si="2"/>
        <v>37414000</v>
      </c>
      <c r="L22" s="304">
        <v>233253288.08000001</v>
      </c>
      <c r="M22" s="304"/>
      <c r="N22" s="304">
        <f t="shared" si="3"/>
        <v>233253288.08000001</v>
      </c>
      <c r="O22" s="304"/>
      <c r="P22" s="304"/>
      <c r="Q22" s="304">
        <f t="shared" si="4"/>
        <v>0</v>
      </c>
      <c r="R22" s="304">
        <f t="shared" ref="R22:S24" si="7">C22+F22+I22+L22+O22</f>
        <v>270667288.08000004</v>
      </c>
      <c r="S22" s="304">
        <f t="shared" si="7"/>
        <v>0</v>
      </c>
      <c r="T22" s="304">
        <f t="shared" si="5"/>
        <v>270667288.08000004</v>
      </c>
    </row>
    <row r="23" spans="2:20" ht="30" x14ac:dyDescent="0.2">
      <c r="B23" s="549" t="s">
        <v>328</v>
      </c>
      <c r="C23" s="304">
        <v>1701230375</v>
      </c>
      <c r="D23" s="304"/>
      <c r="E23" s="304">
        <f t="shared" si="0"/>
        <v>1701230375</v>
      </c>
      <c r="F23" s="304">
        <v>7104204024</v>
      </c>
      <c r="G23" s="304">
        <v>7104204024</v>
      </c>
      <c r="H23" s="304">
        <f t="shared" si="1"/>
        <v>0</v>
      </c>
      <c r="I23" s="304"/>
      <c r="J23" s="304"/>
      <c r="K23" s="304">
        <f t="shared" si="2"/>
        <v>0</v>
      </c>
      <c r="L23" s="304">
        <v>6256296728.3199997</v>
      </c>
      <c r="M23" s="304">
        <v>6234270854.4099998</v>
      </c>
      <c r="N23" s="304">
        <f t="shared" si="3"/>
        <v>22025873.909999847</v>
      </c>
      <c r="O23" s="304">
        <v>17086404792</v>
      </c>
      <c r="P23" s="304">
        <v>17086404792</v>
      </c>
      <c r="Q23" s="304">
        <f t="shared" si="4"/>
        <v>0</v>
      </c>
      <c r="R23" s="304">
        <f t="shared" si="7"/>
        <v>32148135919.32</v>
      </c>
      <c r="S23" s="304">
        <f t="shared" si="7"/>
        <v>30424879670.41</v>
      </c>
      <c r="T23" s="304">
        <f t="shared" si="5"/>
        <v>1723256248.9099998</v>
      </c>
    </row>
    <row r="24" spans="2:20" ht="45" x14ac:dyDescent="0.2">
      <c r="B24" s="549" t="s">
        <v>329</v>
      </c>
      <c r="C24" s="304"/>
      <c r="D24" s="304"/>
      <c r="E24" s="304">
        <f t="shared" si="0"/>
        <v>0</v>
      </c>
      <c r="F24" s="304"/>
      <c r="G24" s="304"/>
      <c r="H24" s="304">
        <f t="shared" si="1"/>
        <v>0</v>
      </c>
      <c r="I24" s="304">
        <v>917100</v>
      </c>
      <c r="J24" s="304"/>
      <c r="K24" s="304">
        <f t="shared" si="2"/>
        <v>917100</v>
      </c>
      <c r="L24" s="304"/>
      <c r="M24" s="304"/>
      <c r="N24" s="304">
        <f t="shared" si="3"/>
        <v>0</v>
      </c>
      <c r="O24" s="304"/>
      <c r="P24" s="304"/>
      <c r="Q24" s="304">
        <f t="shared" si="4"/>
        <v>0</v>
      </c>
      <c r="R24" s="304">
        <f t="shared" si="7"/>
        <v>917100</v>
      </c>
      <c r="S24" s="304">
        <f t="shared" si="7"/>
        <v>0</v>
      </c>
      <c r="T24" s="304">
        <f t="shared" si="5"/>
        <v>917100</v>
      </c>
    </row>
    <row r="25" spans="2:20" ht="15.75" thickBot="1" x14ac:dyDescent="0.3">
      <c r="B25" s="550" t="s">
        <v>603</v>
      </c>
      <c r="C25" s="551">
        <f>C13+C21</f>
        <v>1342258153546</v>
      </c>
      <c r="D25" s="552">
        <f>D13+D21</f>
        <v>2309913508.6399999</v>
      </c>
      <c r="E25" s="552">
        <f>C25-D25</f>
        <v>1339948240037.3601</v>
      </c>
      <c r="F25" s="552">
        <f>F13+F21</f>
        <v>206504049759</v>
      </c>
      <c r="G25" s="552">
        <f>G13+G21</f>
        <v>161858137819</v>
      </c>
      <c r="H25" s="552">
        <f>F25-G25</f>
        <v>44645911940</v>
      </c>
      <c r="I25" s="552">
        <f>I13+I21</f>
        <v>105236780631</v>
      </c>
      <c r="J25" s="552">
        <f>J13+J21</f>
        <v>52207266226</v>
      </c>
      <c r="K25" s="552">
        <f>I25-J25</f>
        <v>53029514405</v>
      </c>
      <c r="L25" s="551">
        <f>L13+L21</f>
        <v>36823853869.339996</v>
      </c>
      <c r="M25" s="551">
        <f>M13+M21</f>
        <v>24768703699.650002</v>
      </c>
      <c r="N25" s="551">
        <f t="shared" si="3"/>
        <v>12055150169.689995</v>
      </c>
      <c r="O25" s="551">
        <f>O13+O21</f>
        <v>385085881983</v>
      </c>
      <c r="P25" s="551">
        <f>P13+P21</f>
        <v>128672675192.20999</v>
      </c>
      <c r="Q25" s="551">
        <f t="shared" si="4"/>
        <v>256413206790.79001</v>
      </c>
      <c r="R25" s="551">
        <f>R13+R21</f>
        <v>2075908719788.3398</v>
      </c>
      <c r="S25" s="551">
        <f>S13+S21</f>
        <v>369816696445.49994</v>
      </c>
      <c r="T25" s="551">
        <f t="shared" si="5"/>
        <v>1706092023342.8398</v>
      </c>
    </row>
    <row r="26" spans="2:20" ht="15" x14ac:dyDescent="0.25">
      <c r="B26" s="553" t="s">
        <v>254</v>
      </c>
      <c r="C26"/>
      <c r="D26"/>
      <c r="E26"/>
      <c r="F26"/>
      <c r="G26"/>
      <c r="H26"/>
      <c r="I26"/>
      <c r="J26"/>
      <c r="K26"/>
    </row>
    <row r="27" spans="2:20" ht="15" x14ac:dyDescent="0.25">
      <c r="B27"/>
      <c r="C27"/>
      <c r="D27"/>
      <c r="E27"/>
      <c r="F27"/>
      <c r="G27" s="288"/>
      <c r="H27"/>
      <c r="I27"/>
      <c r="J27"/>
      <c r="K27"/>
    </row>
    <row r="28" spans="2:20" ht="15" x14ac:dyDescent="0.25">
      <c r="E28"/>
      <c r="F28"/>
      <c r="G28" s="288"/>
      <c r="H28"/>
      <c r="I28"/>
      <c r="J28"/>
      <c r="K28"/>
    </row>
    <row r="29" spans="2:20" ht="15" x14ac:dyDescent="0.25">
      <c r="F29"/>
      <c r="G29" s="288"/>
      <c r="H29"/>
      <c r="I29"/>
      <c r="J29"/>
      <c r="K29"/>
    </row>
    <row r="30" spans="2:20" ht="15" x14ac:dyDescent="0.25">
      <c r="F30"/>
      <c r="G30"/>
      <c r="H30"/>
      <c r="I30"/>
      <c r="J30"/>
      <c r="K30"/>
    </row>
    <row r="31" spans="2:20" ht="15" x14ac:dyDescent="0.25">
      <c r="F31"/>
      <c r="G31"/>
      <c r="H31"/>
      <c r="I31"/>
      <c r="J31"/>
      <c r="K31"/>
    </row>
    <row r="34" spans="2:11" ht="15" x14ac:dyDescent="0.25">
      <c r="C34"/>
      <c r="D34"/>
      <c r="E34"/>
      <c r="F34"/>
      <c r="G34"/>
      <c r="H34"/>
      <c r="I34"/>
      <c r="J34"/>
      <c r="K34"/>
    </row>
    <row r="35" spans="2:11" ht="15" x14ac:dyDescent="0.25">
      <c r="B35" s="294"/>
      <c r="C35"/>
      <c r="D35"/>
      <c r="E35"/>
      <c r="F35"/>
      <c r="G35"/>
      <c r="H35"/>
      <c r="I35"/>
      <c r="J35"/>
      <c r="K35"/>
    </row>
    <row r="36" spans="2:11" ht="15" x14ac:dyDescent="0.25">
      <c r="C36"/>
      <c r="D36"/>
      <c r="E36"/>
      <c r="F36"/>
      <c r="G36"/>
      <c r="H36"/>
      <c r="I36"/>
      <c r="J36"/>
      <c r="K36"/>
    </row>
    <row r="40" spans="2:11" ht="15" x14ac:dyDescent="0.25">
      <c r="E40" s="310"/>
    </row>
  </sheetData>
  <mergeCells count="14">
    <mergeCell ref="B7:T7"/>
    <mergeCell ref="B1:K1"/>
    <mergeCell ref="B2:K2"/>
    <mergeCell ref="B3:K3"/>
    <mergeCell ref="B5:T5"/>
    <mergeCell ref="B6:T6"/>
    <mergeCell ref="B8:T8"/>
    <mergeCell ref="B10:B12"/>
    <mergeCell ref="C10:E10"/>
    <mergeCell ref="F10:H10"/>
    <mergeCell ref="I10:K10"/>
    <mergeCell ref="L10:N10"/>
    <mergeCell ref="O10:Q10"/>
    <mergeCell ref="R10:T10"/>
  </mergeCells>
  <pageMargins left="0.7" right="0.7" top="0.75" bottom="0.75" header="0.3" footer="0.3"/>
  <ignoredErrors>
    <ignoredError sqref="E21:H21 E13:R13 K21 N21:T21" formula="1"/>
  </ignoredErrors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89ED0-677E-422E-A3E3-BF02DF5CCD1C}">
  <dimension ref="C2:Y52"/>
  <sheetViews>
    <sheetView showGridLines="0" zoomScale="60" zoomScaleNormal="60" workbookViewId="0">
      <selection activeCell="R30" sqref="R30"/>
    </sheetView>
  </sheetViews>
  <sheetFormatPr baseColWidth="10" defaultColWidth="9.140625" defaultRowHeight="15" x14ac:dyDescent="0.25"/>
  <cols>
    <col min="1" max="2" width="9.140625" style="135"/>
    <col min="3" max="3" width="55.42578125" style="135" customWidth="1"/>
    <col min="4" max="4" width="16" style="135" customWidth="1"/>
    <col min="5" max="5" width="17" style="135" customWidth="1"/>
    <col min="6" max="6" width="17.7109375" style="135" customWidth="1"/>
    <col min="7" max="7" width="18.7109375" style="135" customWidth="1"/>
    <col min="8" max="8" width="17" style="135" customWidth="1"/>
    <col min="9" max="9" width="18.140625" style="135" customWidth="1"/>
    <col min="10" max="10" width="17.5703125" style="135" customWidth="1"/>
    <col min="11" max="11" width="17.42578125" style="135" customWidth="1"/>
    <col min="12" max="12" width="17" style="135" customWidth="1"/>
    <col min="13" max="13" width="18.140625" style="135" customWidth="1"/>
    <col min="14" max="14" width="17" style="135" customWidth="1"/>
    <col min="15" max="15" width="16.7109375" style="135" customWidth="1"/>
    <col min="16" max="16" width="17" style="135" customWidth="1"/>
    <col min="17" max="17" width="18.28515625" style="135" customWidth="1"/>
    <col min="18" max="21" width="16.5703125" style="135" customWidth="1"/>
    <col min="22" max="22" width="17.140625" style="135" customWidth="1"/>
    <col min="23" max="23" width="9.140625" style="135"/>
    <col min="24" max="24" width="12" style="135" bestFit="1" customWidth="1"/>
    <col min="25" max="25" width="23.5703125" style="135" bestFit="1" customWidth="1"/>
    <col min="26" max="16384" width="9.140625" style="135"/>
  </cols>
  <sheetData>
    <row r="2" spans="3:25" ht="27.75" customHeight="1" x14ac:dyDescent="0.25">
      <c r="C2" s="743" t="s">
        <v>142</v>
      </c>
      <c r="D2" s="744"/>
      <c r="E2" s="744"/>
      <c r="F2" s="744"/>
      <c r="G2" s="744"/>
      <c r="H2" s="744"/>
      <c r="I2" s="744"/>
      <c r="J2" s="744"/>
      <c r="K2" s="744"/>
      <c r="L2" s="744"/>
      <c r="M2" s="744"/>
      <c r="N2" s="744"/>
      <c r="O2" s="744"/>
      <c r="P2" s="744"/>
      <c r="Q2" s="744"/>
      <c r="R2" s="744"/>
      <c r="S2" s="744"/>
      <c r="T2" s="744"/>
      <c r="U2" s="744"/>
      <c r="V2" s="744"/>
    </row>
    <row r="3" spans="3:25" ht="20.25" x14ac:dyDescent="0.25">
      <c r="C3" s="745" t="s">
        <v>1</v>
      </c>
      <c r="D3" s="746"/>
      <c r="E3" s="746"/>
      <c r="F3" s="746"/>
      <c r="G3" s="746"/>
      <c r="H3" s="746"/>
      <c r="I3" s="746"/>
      <c r="J3" s="746"/>
      <c r="K3" s="746"/>
      <c r="L3" s="746"/>
      <c r="M3" s="746"/>
      <c r="N3" s="746"/>
      <c r="O3" s="746"/>
      <c r="P3" s="746"/>
      <c r="Q3" s="746"/>
      <c r="R3" s="746"/>
      <c r="S3" s="746"/>
      <c r="T3" s="746"/>
      <c r="U3" s="746"/>
      <c r="V3" s="746"/>
    </row>
    <row r="4" spans="3:25" ht="15.75" customHeight="1" x14ac:dyDescent="0.25">
      <c r="C4" s="631" t="s">
        <v>2</v>
      </c>
      <c r="D4" s="616"/>
      <c r="E4" s="616"/>
      <c r="F4" s="616"/>
      <c r="G4" s="616"/>
      <c r="H4" s="616"/>
      <c r="I4" s="616"/>
      <c r="J4" s="616"/>
      <c r="K4" s="616"/>
      <c r="L4" s="616"/>
      <c r="M4" s="616"/>
      <c r="N4" s="616"/>
      <c r="O4" s="616"/>
      <c r="P4" s="616"/>
      <c r="Q4" s="616"/>
      <c r="R4" s="616"/>
      <c r="S4" s="616"/>
      <c r="T4" s="616"/>
      <c r="U4" s="616"/>
      <c r="V4" s="616"/>
    </row>
    <row r="5" spans="3:25" ht="15.75" customHeight="1" x14ac:dyDescent="0.25"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</row>
    <row r="6" spans="3:25" ht="18.75" x14ac:dyDescent="0.3">
      <c r="C6" s="781" t="s">
        <v>626</v>
      </c>
      <c r="D6" s="781"/>
      <c r="E6" s="781"/>
      <c r="F6" s="781"/>
      <c r="G6" s="781"/>
      <c r="H6" s="781"/>
      <c r="I6" s="781"/>
      <c r="J6" s="781"/>
      <c r="K6" s="781"/>
      <c r="L6" s="781"/>
      <c r="M6" s="781"/>
      <c r="N6" s="781"/>
      <c r="O6" s="781"/>
      <c r="P6" s="781"/>
      <c r="Q6" s="781"/>
      <c r="R6" s="781"/>
      <c r="S6" s="781"/>
      <c r="T6" s="781"/>
      <c r="U6" s="781"/>
      <c r="V6" s="781"/>
      <c r="X6" s="180"/>
    </row>
    <row r="7" spans="3:25" ht="15" customHeight="1" x14ac:dyDescent="0.3">
      <c r="C7" s="781" t="s">
        <v>605</v>
      </c>
      <c r="D7" s="781"/>
      <c r="E7" s="781"/>
      <c r="F7" s="781"/>
      <c r="G7" s="781"/>
      <c r="H7" s="781"/>
      <c r="I7" s="781"/>
      <c r="J7" s="781"/>
      <c r="K7" s="781"/>
      <c r="L7" s="781"/>
      <c r="M7" s="781"/>
      <c r="N7" s="781"/>
      <c r="O7" s="781"/>
      <c r="P7" s="781"/>
      <c r="Q7" s="781"/>
      <c r="R7" s="781"/>
      <c r="S7" s="781"/>
      <c r="T7" s="781"/>
      <c r="U7" s="781"/>
      <c r="V7" s="781"/>
      <c r="X7" s="436" t="s">
        <v>380</v>
      </c>
      <c r="Y7" s="554">
        <v>8659730022875.3203</v>
      </c>
    </row>
    <row r="8" spans="3:25" ht="15" customHeight="1" x14ac:dyDescent="0.3">
      <c r="C8" s="781">
        <v>2026</v>
      </c>
      <c r="D8" s="781"/>
      <c r="E8" s="781"/>
      <c r="F8" s="781"/>
      <c r="G8" s="781"/>
      <c r="H8" s="781"/>
      <c r="I8" s="781"/>
      <c r="J8" s="781"/>
      <c r="K8" s="781"/>
      <c r="L8" s="781"/>
      <c r="M8" s="781"/>
      <c r="N8" s="781"/>
      <c r="O8" s="781"/>
      <c r="P8" s="781"/>
      <c r="Q8" s="781"/>
      <c r="R8" s="781"/>
      <c r="S8" s="781"/>
      <c r="T8" s="781"/>
      <c r="U8" s="781"/>
      <c r="V8" s="781"/>
    </row>
    <row r="9" spans="3:25" ht="15" customHeight="1" x14ac:dyDescent="0.25">
      <c r="C9" s="770" t="s">
        <v>293</v>
      </c>
      <c r="D9" s="770"/>
      <c r="E9" s="770"/>
      <c r="F9" s="770"/>
      <c r="G9" s="770"/>
      <c r="H9" s="770"/>
      <c r="I9" s="770"/>
      <c r="J9" s="770"/>
      <c r="K9" s="770"/>
      <c r="L9" s="770"/>
      <c r="M9" s="770"/>
      <c r="N9" s="770"/>
      <c r="O9" s="770"/>
      <c r="P9" s="770"/>
      <c r="Q9" s="770"/>
      <c r="R9" s="770"/>
      <c r="S9" s="770"/>
      <c r="T9" s="770"/>
      <c r="U9" s="770"/>
      <c r="V9" s="770"/>
    </row>
    <row r="10" spans="3:25" ht="15" customHeight="1" x14ac:dyDescent="0.25">
      <c r="C10" s="556"/>
      <c r="D10" s="555"/>
      <c r="E10" s="555"/>
      <c r="F10" s="555"/>
      <c r="G10" s="555"/>
      <c r="H10" s="555"/>
      <c r="I10" s="555"/>
      <c r="J10" s="555"/>
      <c r="K10" s="555"/>
      <c r="L10" s="555"/>
      <c r="M10" s="555"/>
      <c r="N10" s="555"/>
      <c r="O10" s="555"/>
      <c r="P10" s="555"/>
      <c r="Q10" s="555"/>
      <c r="R10" s="555"/>
      <c r="S10" s="556"/>
      <c r="T10" s="556"/>
      <c r="U10" s="556"/>
      <c r="V10" s="556"/>
    </row>
    <row r="11" spans="3:25" ht="30.6" customHeight="1" x14ac:dyDescent="0.25">
      <c r="C11" s="771" t="s">
        <v>314</v>
      </c>
      <c r="D11" s="773" t="s">
        <v>248</v>
      </c>
      <c r="E11" s="771"/>
      <c r="F11" s="774"/>
      <c r="G11" s="773" t="s">
        <v>316</v>
      </c>
      <c r="H11" s="771"/>
      <c r="I11" s="774"/>
      <c r="J11" s="773" t="s">
        <v>250</v>
      </c>
      <c r="K11" s="771"/>
      <c r="L11" s="774"/>
      <c r="M11" s="773" t="s">
        <v>251</v>
      </c>
      <c r="N11" s="771"/>
      <c r="O11" s="774"/>
      <c r="P11" s="773" t="s">
        <v>252</v>
      </c>
      <c r="Q11" s="771"/>
      <c r="R11" s="774"/>
      <c r="S11" s="773" t="s">
        <v>303</v>
      </c>
      <c r="T11" s="771"/>
      <c r="U11" s="774"/>
      <c r="V11" s="778" t="s">
        <v>606</v>
      </c>
    </row>
    <row r="12" spans="3:25" x14ac:dyDescent="0.25">
      <c r="C12" s="772"/>
      <c r="D12" s="775"/>
      <c r="E12" s="776"/>
      <c r="F12" s="777"/>
      <c r="G12" s="775"/>
      <c r="H12" s="776"/>
      <c r="I12" s="777"/>
      <c r="J12" s="775"/>
      <c r="K12" s="776"/>
      <c r="L12" s="777"/>
      <c r="M12" s="775"/>
      <c r="N12" s="776"/>
      <c r="O12" s="777"/>
      <c r="P12" s="775"/>
      <c r="Q12" s="776"/>
      <c r="R12" s="777"/>
      <c r="S12" s="775"/>
      <c r="T12" s="776"/>
      <c r="U12" s="777"/>
      <c r="V12" s="779"/>
    </row>
    <row r="13" spans="3:25" ht="60" customHeight="1" x14ac:dyDescent="0.25">
      <c r="C13" s="772"/>
      <c r="D13" s="557" t="s">
        <v>607</v>
      </c>
      <c r="E13" s="557" t="s">
        <v>596</v>
      </c>
      <c r="F13" s="557" t="s">
        <v>608</v>
      </c>
      <c r="G13" s="557" t="s">
        <v>607</v>
      </c>
      <c r="H13" s="557" t="s">
        <v>596</v>
      </c>
      <c r="I13" s="557" t="s">
        <v>608</v>
      </c>
      <c r="J13" s="557" t="s">
        <v>607</v>
      </c>
      <c r="K13" s="557" t="s">
        <v>596</v>
      </c>
      <c r="L13" s="557" t="s">
        <v>608</v>
      </c>
      <c r="M13" s="557" t="s">
        <v>607</v>
      </c>
      <c r="N13" s="557" t="s">
        <v>596</v>
      </c>
      <c r="O13" s="557" t="s">
        <v>608</v>
      </c>
      <c r="P13" s="557" t="s">
        <v>607</v>
      </c>
      <c r="Q13" s="557" t="s">
        <v>596</v>
      </c>
      <c r="R13" s="557" t="s">
        <v>608</v>
      </c>
      <c r="S13" s="557" t="s">
        <v>607</v>
      </c>
      <c r="T13" s="557" t="s">
        <v>596</v>
      </c>
      <c r="U13" s="557" t="s">
        <v>608</v>
      </c>
      <c r="V13" s="780"/>
    </row>
    <row r="14" spans="3:25" ht="15" customHeight="1" x14ac:dyDescent="0.25">
      <c r="C14" s="772"/>
      <c r="D14" s="558"/>
      <c r="E14" s="558"/>
      <c r="F14" s="558" t="s">
        <v>609</v>
      </c>
      <c r="G14" s="558">
        <v>4</v>
      </c>
      <c r="H14" s="558">
        <v>5</v>
      </c>
      <c r="I14" s="558" t="s">
        <v>610</v>
      </c>
      <c r="J14" s="558">
        <v>7</v>
      </c>
      <c r="K14" s="558">
        <v>8</v>
      </c>
      <c r="L14" s="558" t="s">
        <v>611</v>
      </c>
      <c r="M14" s="558">
        <v>10</v>
      </c>
      <c r="N14" s="558">
        <v>11</v>
      </c>
      <c r="O14" s="558" t="s">
        <v>612</v>
      </c>
      <c r="P14" s="558">
        <v>13</v>
      </c>
      <c r="Q14" s="558">
        <v>14</v>
      </c>
      <c r="R14" s="558" t="s">
        <v>613</v>
      </c>
      <c r="S14" s="558">
        <v>16</v>
      </c>
      <c r="T14" s="558">
        <v>17</v>
      </c>
      <c r="U14" s="558" t="s">
        <v>614</v>
      </c>
      <c r="V14" s="559" t="s">
        <v>615</v>
      </c>
    </row>
    <row r="15" spans="3:25" x14ac:dyDescent="0.25">
      <c r="C15" s="560" t="s">
        <v>482</v>
      </c>
      <c r="D15" s="561">
        <v>1407548685832</v>
      </c>
      <c r="E15" s="561">
        <v>304170987792.65002</v>
      </c>
      <c r="F15" s="561">
        <f>D15-E15</f>
        <v>1103377698039.3501</v>
      </c>
      <c r="G15" s="561">
        <v>186801662570</v>
      </c>
      <c r="H15" s="561">
        <v>1722280118</v>
      </c>
      <c r="I15" s="561">
        <f>G15-H15</f>
        <v>185079382452</v>
      </c>
      <c r="J15" s="561">
        <v>103669346793</v>
      </c>
      <c r="K15" s="561">
        <v>23485365555</v>
      </c>
      <c r="L15" s="561">
        <f>J15-K15</f>
        <v>80183981238</v>
      </c>
      <c r="M15" s="561">
        <v>27617163505.189995</v>
      </c>
      <c r="N15" s="561">
        <v>593740673.85000002</v>
      </c>
      <c r="O15" s="561">
        <f>M15-N15</f>
        <v>27023422831.339996</v>
      </c>
      <c r="P15" s="561">
        <v>302306511499</v>
      </c>
      <c r="Q15" s="561">
        <v>7046797602</v>
      </c>
      <c r="R15" s="561">
        <f>P15-Q15</f>
        <v>295259713897</v>
      </c>
      <c r="S15" s="561">
        <f>D15+G15+J15+M15+P15</f>
        <v>2027943370199.1899</v>
      </c>
      <c r="T15" s="561">
        <f>E15+H15+K15+N15+Q15</f>
        <v>337019171741.5</v>
      </c>
      <c r="U15" s="561">
        <f>S15-T15</f>
        <v>1690924198457.6899</v>
      </c>
      <c r="V15" s="562">
        <f>U15/$Y$7</f>
        <v>0.19526292320788155</v>
      </c>
    </row>
    <row r="16" spans="3:25" ht="21" customHeight="1" x14ac:dyDescent="0.25">
      <c r="C16" s="563" t="s">
        <v>521</v>
      </c>
      <c r="D16" s="564"/>
      <c r="E16" s="564">
        <v>0</v>
      </c>
      <c r="F16" s="564">
        <f t="shared" ref="F16:F49" si="0">D16-E16</f>
        <v>0</v>
      </c>
      <c r="G16" s="564"/>
      <c r="H16" s="564">
        <v>0</v>
      </c>
      <c r="I16" s="564">
        <f t="shared" ref="I16:I49" si="1">G16-H16</f>
        <v>0</v>
      </c>
      <c r="J16" s="564"/>
      <c r="K16" s="564">
        <v>0</v>
      </c>
      <c r="L16" s="564">
        <f t="shared" ref="L16:L49" si="2">J16-K16</f>
        <v>0</v>
      </c>
      <c r="M16" s="564">
        <v>2663080</v>
      </c>
      <c r="N16" s="564">
        <v>0</v>
      </c>
      <c r="O16" s="564">
        <f t="shared" ref="O16:O48" si="3">M16-N16</f>
        <v>2663080</v>
      </c>
      <c r="P16" s="564">
        <v>295031098517</v>
      </c>
      <c r="Q16" s="564">
        <v>7046797602</v>
      </c>
      <c r="R16" s="564">
        <f t="shared" ref="R16:R49" si="4">P16-Q16</f>
        <v>287984300915</v>
      </c>
      <c r="S16" s="564">
        <f t="shared" ref="S16:T49" si="5">D16+G16+J16+M16+P16</f>
        <v>295033761597</v>
      </c>
      <c r="T16" s="564">
        <f t="shared" si="5"/>
        <v>7046797602</v>
      </c>
      <c r="U16" s="564">
        <f t="shared" ref="U16:U49" si="6">S16-T16</f>
        <v>287986963995</v>
      </c>
      <c r="V16" s="565">
        <f t="shared" ref="V16:V49" si="7">U16/$Y$7</f>
        <v>3.3255882485280837E-2</v>
      </c>
    </row>
    <row r="17" spans="3:22" x14ac:dyDescent="0.25">
      <c r="C17" s="566" t="s">
        <v>523</v>
      </c>
      <c r="D17" s="567"/>
      <c r="E17" s="567">
        <v>0</v>
      </c>
      <c r="F17" s="567"/>
      <c r="G17" s="567"/>
      <c r="H17" s="567">
        <v>0</v>
      </c>
      <c r="I17" s="567"/>
      <c r="J17" s="567"/>
      <c r="K17" s="567">
        <v>0</v>
      </c>
      <c r="L17" s="567">
        <f t="shared" si="2"/>
        <v>0</v>
      </c>
      <c r="M17" s="567"/>
      <c r="N17" s="567">
        <v>0</v>
      </c>
      <c r="O17" s="567"/>
      <c r="P17" s="567">
        <v>29854446610</v>
      </c>
      <c r="Q17" s="567">
        <v>0</v>
      </c>
      <c r="R17" s="567">
        <f t="shared" si="4"/>
        <v>29854446610</v>
      </c>
      <c r="S17" s="567">
        <f t="shared" si="5"/>
        <v>29854446610</v>
      </c>
      <c r="T17" s="567">
        <f t="shared" si="5"/>
        <v>0</v>
      </c>
      <c r="U17" s="567">
        <f t="shared" si="6"/>
        <v>29854446610</v>
      </c>
      <c r="V17" s="568">
        <f t="shared" si="7"/>
        <v>3.4475031590057957E-3</v>
      </c>
    </row>
    <row r="18" spans="3:22" x14ac:dyDescent="0.25">
      <c r="C18" s="566" t="s">
        <v>524</v>
      </c>
      <c r="D18" s="567"/>
      <c r="E18" s="567">
        <v>0</v>
      </c>
      <c r="F18" s="567"/>
      <c r="G18" s="567"/>
      <c r="H18" s="567">
        <v>0</v>
      </c>
      <c r="I18" s="567"/>
      <c r="J18" s="567"/>
      <c r="K18" s="567">
        <v>0</v>
      </c>
      <c r="L18" s="567">
        <f t="shared" si="2"/>
        <v>0</v>
      </c>
      <c r="M18" s="567">
        <v>2663080</v>
      </c>
      <c r="N18" s="567">
        <v>583026962.21000004</v>
      </c>
      <c r="O18" s="567">
        <f t="shared" si="3"/>
        <v>-580363882.21000004</v>
      </c>
      <c r="P18" s="567">
        <v>256631168862</v>
      </c>
      <c r="Q18" s="567">
        <v>5331447731</v>
      </c>
      <c r="R18" s="567">
        <f t="shared" si="4"/>
        <v>251299721131</v>
      </c>
      <c r="S18" s="567">
        <f t="shared" si="5"/>
        <v>256633831942</v>
      </c>
      <c r="T18" s="567">
        <f t="shared" si="5"/>
        <v>5914474693.21</v>
      </c>
      <c r="U18" s="567">
        <f t="shared" si="6"/>
        <v>250719357248.79001</v>
      </c>
      <c r="V18" s="568">
        <f t="shared" si="7"/>
        <v>2.8952329528345134E-2</v>
      </c>
    </row>
    <row r="19" spans="3:22" ht="30" x14ac:dyDescent="0.25">
      <c r="C19" s="566" t="s">
        <v>616</v>
      </c>
      <c r="D19" s="567"/>
      <c r="E19" s="567">
        <v>0</v>
      </c>
      <c r="F19" s="567"/>
      <c r="G19" s="567"/>
      <c r="H19" s="567">
        <v>0</v>
      </c>
      <c r="I19" s="567"/>
      <c r="J19" s="567"/>
      <c r="K19" s="567">
        <v>0</v>
      </c>
      <c r="L19" s="567">
        <f t="shared" si="2"/>
        <v>0</v>
      </c>
      <c r="M19" s="567"/>
      <c r="N19" s="567">
        <v>10713711.640000001</v>
      </c>
      <c r="O19" s="567"/>
      <c r="P19" s="567">
        <v>1715349871</v>
      </c>
      <c r="Q19" s="567">
        <v>1715349871</v>
      </c>
      <c r="R19" s="567">
        <f t="shared" si="4"/>
        <v>0</v>
      </c>
      <c r="S19" s="567">
        <f t="shared" si="5"/>
        <v>1715349871</v>
      </c>
      <c r="T19" s="567">
        <f t="shared" si="5"/>
        <v>1726063582.6400001</v>
      </c>
      <c r="U19" s="567">
        <f t="shared" si="6"/>
        <v>-10713711.640000105</v>
      </c>
      <c r="V19" s="568">
        <f t="shared" si="7"/>
        <v>-1.237187719674752E-6</v>
      </c>
    </row>
    <row r="20" spans="3:22" x14ac:dyDescent="0.25">
      <c r="C20" s="566" t="s">
        <v>525</v>
      </c>
      <c r="D20" s="567"/>
      <c r="E20" s="567">
        <v>0</v>
      </c>
      <c r="F20" s="567"/>
      <c r="G20" s="567"/>
      <c r="H20" s="567">
        <v>0</v>
      </c>
      <c r="I20" s="567"/>
      <c r="J20" s="567"/>
      <c r="K20" s="567">
        <v>0</v>
      </c>
      <c r="L20" s="567">
        <f t="shared" si="2"/>
        <v>0</v>
      </c>
      <c r="M20" s="567"/>
      <c r="N20" s="567">
        <v>0</v>
      </c>
      <c r="O20" s="567"/>
      <c r="P20" s="567">
        <v>6830133174</v>
      </c>
      <c r="Q20" s="567">
        <v>0</v>
      </c>
      <c r="R20" s="567">
        <f t="shared" si="4"/>
        <v>6830133174</v>
      </c>
      <c r="S20" s="567">
        <f t="shared" si="5"/>
        <v>6830133174</v>
      </c>
      <c r="T20" s="567">
        <f t="shared" si="5"/>
        <v>0</v>
      </c>
      <c r="U20" s="567">
        <f t="shared" si="6"/>
        <v>6830133174</v>
      </c>
      <c r="V20" s="568">
        <f t="shared" si="7"/>
        <v>7.8872356943665632E-4</v>
      </c>
    </row>
    <row r="21" spans="3:22" x14ac:dyDescent="0.25">
      <c r="C21" s="563" t="s">
        <v>526</v>
      </c>
      <c r="D21" s="564">
        <v>542875526448</v>
      </c>
      <c r="E21" s="564">
        <v>5220694081</v>
      </c>
      <c r="F21" s="564">
        <f t="shared" si="0"/>
        <v>537654832367</v>
      </c>
      <c r="G21" s="564">
        <v>181479902116</v>
      </c>
      <c r="H21" s="564">
        <v>1722280118</v>
      </c>
      <c r="I21" s="564">
        <f t="shared" si="1"/>
        <v>179757621998</v>
      </c>
      <c r="J21" s="564">
        <v>77374181734</v>
      </c>
      <c r="K21" s="564">
        <v>207183815</v>
      </c>
      <c r="L21" s="564">
        <f t="shared" si="2"/>
        <v>77166997919</v>
      </c>
      <c r="M21" s="564">
        <v>25979267169.439995</v>
      </c>
      <c r="N21" s="564">
        <v>0</v>
      </c>
      <c r="O21" s="564">
        <f t="shared" si="3"/>
        <v>25979267169.439995</v>
      </c>
      <c r="P21" s="564"/>
      <c r="Q21" s="564">
        <v>0</v>
      </c>
      <c r="R21" s="564">
        <f t="shared" si="4"/>
        <v>0</v>
      </c>
      <c r="S21" s="564">
        <f t="shared" si="5"/>
        <v>827708877467.43994</v>
      </c>
      <c r="T21" s="564">
        <f t="shared" si="5"/>
        <v>7150158014</v>
      </c>
      <c r="U21" s="564">
        <f t="shared" si="6"/>
        <v>820558719453.43994</v>
      </c>
      <c r="V21" s="565">
        <f t="shared" si="7"/>
        <v>9.4755692993415852E-2</v>
      </c>
    </row>
    <row r="22" spans="3:22" x14ac:dyDescent="0.25">
      <c r="C22" s="566" t="s">
        <v>527</v>
      </c>
      <c r="D22" s="567">
        <v>376964195659</v>
      </c>
      <c r="E22" s="567">
        <v>0</v>
      </c>
      <c r="F22" s="567">
        <f t="shared" si="0"/>
        <v>376964195659</v>
      </c>
      <c r="G22" s="567">
        <v>142089288330</v>
      </c>
      <c r="H22" s="567">
        <v>0</v>
      </c>
      <c r="I22" s="567">
        <f t="shared" si="1"/>
        <v>142089288330</v>
      </c>
      <c r="J22" s="567">
        <v>6596239114</v>
      </c>
      <c r="K22" s="567">
        <v>0</v>
      </c>
      <c r="L22" s="567">
        <f t="shared" si="2"/>
        <v>6596239114</v>
      </c>
      <c r="M22" s="567">
        <v>14899763326.819992</v>
      </c>
      <c r="N22" s="567">
        <v>0</v>
      </c>
      <c r="O22" s="567">
        <f t="shared" si="3"/>
        <v>14899763326.819992</v>
      </c>
      <c r="P22" s="567"/>
      <c r="Q22" s="567">
        <v>0</v>
      </c>
      <c r="R22" s="567">
        <f t="shared" si="4"/>
        <v>0</v>
      </c>
      <c r="S22" s="567">
        <f t="shared" si="5"/>
        <v>540549486429.82001</v>
      </c>
      <c r="T22" s="567">
        <f t="shared" si="5"/>
        <v>0</v>
      </c>
      <c r="U22" s="567">
        <f t="shared" si="6"/>
        <v>540549486429.82001</v>
      </c>
      <c r="V22" s="568">
        <f t="shared" si="7"/>
        <v>6.2421055275616949E-2</v>
      </c>
    </row>
    <row r="23" spans="3:22" x14ac:dyDescent="0.25">
      <c r="C23" s="566" t="s">
        <v>528</v>
      </c>
      <c r="D23" s="567">
        <v>161794237426</v>
      </c>
      <c r="E23" s="567">
        <v>4905097736</v>
      </c>
      <c r="F23" s="567">
        <f t="shared" si="0"/>
        <v>156889139690</v>
      </c>
      <c r="G23" s="567">
        <v>39228383755</v>
      </c>
      <c r="H23" s="567">
        <v>1560050337</v>
      </c>
      <c r="I23" s="567">
        <f t="shared" si="1"/>
        <v>37668333418</v>
      </c>
      <c r="J23" s="567">
        <v>70671918820</v>
      </c>
      <c r="K23" s="567">
        <v>101160015</v>
      </c>
      <c r="L23" s="567">
        <f t="shared" si="2"/>
        <v>70570758805</v>
      </c>
      <c r="M23" s="567">
        <v>11068790130.980001</v>
      </c>
      <c r="N23" s="567">
        <v>0</v>
      </c>
      <c r="O23" s="567">
        <f t="shared" si="3"/>
        <v>11068790130.980001</v>
      </c>
      <c r="P23" s="567"/>
      <c r="Q23" s="567">
        <v>0</v>
      </c>
      <c r="R23" s="567">
        <f t="shared" si="4"/>
        <v>0</v>
      </c>
      <c r="S23" s="567">
        <f t="shared" si="5"/>
        <v>282763330131.97998</v>
      </c>
      <c r="T23" s="567">
        <f t="shared" si="5"/>
        <v>6566308088</v>
      </c>
      <c r="U23" s="567">
        <f t="shared" si="6"/>
        <v>276197022043.97998</v>
      </c>
      <c r="V23" s="568">
        <f t="shared" si="7"/>
        <v>3.1894414873718351E-2</v>
      </c>
    </row>
    <row r="24" spans="3:22" ht="30" x14ac:dyDescent="0.25">
      <c r="C24" s="566" t="s">
        <v>617</v>
      </c>
      <c r="D24" s="567">
        <v>315596345</v>
      </c>
      <c r="E24" s="567">
        <v>315596345</v>
      </c>
      <c r="F24" s="567">
        <f t="shared" si="0"/>
        <v>0</v>
      </c>
      <c r="G24" s="567">
        <v>162229781</v>
      </c>
      <c r="H24" s="567">
        <v>162229781</v>
      </c>
      <c r="I24" s="567">
        <f t="shared" si="1"/>
        <v>0</v>
      </c>
      <c r="J24" s="567">
        <v>106023800</v>
      </c>
      <c r="K24" s="567">
        <v>106023800</v>
      </c>
      <c r="L24" s="567">
        <f t="shared" si="2"/>
        <v>0</v>
      </c>
      <c r="M24" s="567">
        <v>10713711.640000001</v>
      </c>
      <c r="N24" s="567">
        <v>0</v>
      </c>
      <c r="O24" s="567">
        <f t="shared" si="3"/>
        <v>10713711.640000001</v>
      </c>
      <c r="P24" s="567"/>
      <c r="Q24" s="567">
        <v>0</v>
      </c>
      <c r="R24" s="567">
        <f t="shared" si="4"/>
        <v>0</v>
      </c>
      <c r="S24" s="567">
        <f t="shared" si="5"/>
        <v>594563637.63999999</v>
      </c>
      <c r="T24" s="567">
        <f t="shared" si="5"/>
        <v>583849926</v>
      </c>
      <c r="U24" s="567">
        <f t="shared" si="6"/>
        <v>10713711.639999986</v>
      </c>
      <c r="V24" s="568">
        <f t="shared" si="7"/>
        <v>1.2371877196747382E-6</v>
      </c>
    </row>
    <row r="25" spans="3:22" ht="30" x14ac:dyDescent="0.25">
      <c r="C25" s="566" t="s">
        <v>529</v>
      </c>
      <c r="D25" s="567">
        <v>3385145672</v>
      </c>
      <c r="E25" s="567">
        <v>0</v>
      </c>
      <c r="F25" s="567">
        <f t="shared" si="0"/>
        <v>3385145672</v>
      </c>
      <c r="G25" s="567"/>
      <c r="H25" s="567">
        <v>0</v>
      </c>
      <c r="I25" s="567"/>
      <c r="J25" s="567"/>
      <c r="K25" s="567">
        <v>0</v>
      </c>
      <c r="L25" s="567">
        <f t="shared" si="2"/>
        <v>0</v>
      </c>
      <c r="M25" s="567"/>
      <c r="N25" s="567">
        <v>0</v>
      </c>
      <c r="O25" s="567"/>
      <c r="P25" s="567"/>
      <c r="Q25" s="567">
        <v>0</v>
      </c>
      <c r="R25" s="567">
        <f t="shared" si="4"/>
        <v>0</v>
      </c>
      <c r="S25" s="567">
        <f t="shared" si="5"/>
        <v>3385145672</v>
      </c>
      <c r="T25" s="567">
        <f t="shared" si="5"/>
        <v>0</v>
      </c>
      <c r="U25" s="567">
        <f t="shared" si="6"/>
        <v>3385145672</v>
      </c>
      <c r="V25" s="568">
        <f t="shared" si="7"/>
        <v>3.9090660598631668E-4</v>
      </c>
    </row>
    <row r="26" spans="3:22" ht="30" x14ac:dyDescent="0.25">
      <c r="C26" s="566" t="s">
        <v>530</v>
      </c>
      <c r="D26" s="567">
        <v>416351346</v>
      </c>
      <c r="E26" s="567">
        <v>0</v>
      </c>
      <c r="F26" s="567">
        <f t="shared" si="0"/>
        <v>416351346</v>
      </c>
      <c r="G26" s="567">
        <v>250</v>
      </c>
      <c r="H26" s="567">
        <v>0</v>
      </c>
      <c r="I26" s="567"/>
      <c r="J26" s="567"/>
      <c r="K26" s="567">
        <v>0</v>
      </c>
      <c r="L26" s="567">
        <f t="shared" si="2"/>
        <v>0</v>
      </c>
      <c r="M26" s="567"/>
      <c r="N26" s="567">
        <v>0</v>
      </c>
      <c r="O26" s="567"/>
      <c r="P26" s="567"/>
      <c r="Q26" s="567">
        <v>0</v>
      </c>
      <c r="R26" s="567">
        <f t="shared" si="4"/>
        <v>0</v>
      </c>
      <c r="S26" s="567">
        <f t="shared" si="5"/>
        <v>416351596</v>
      </c>
      <c r="T26" s="567">
        <f t="shared" si="5"/>
        <v>0</v>
      </c>
      <c r="U26" s="567">
        <f t="shared" si="6"/>
        <v>416351596</v>
      </c>
      <c r="V26" s="568">
        <f t="shared" si="7"/>
        <v>4.8079050374570148E-5</v>
      </c>
    </row>
    <row r="27" spans="3:22" x14ac:dyDescent="0.25">
      <c r="C27" s="563" t="s">
        <v>531</v>
      </c>
      <c r="D27" s="564">
        <v>101897864549</v>
      </c>
      <c r="E27" s="564">
        <v>0</v>
      </c>
      <c r="F27" s="564">
        <f t="shared" si="0"/>
        <v>101897864549</v>
      </c>
      <c r="G27" s="564">
        <v>3638185318</v>
      </c>
      <c r="H27" s="564">
        <v>0</v>
      </c>
      <c r="I27" s="564"/>
      <c r="J27" s="564"/>
      <c r="K27" s="564">
        <v>0</v>
      </c>
      <c r="L27" s="564">
        <f t="shared" si="2"/>
        <v>0</v>
      </c>
      <c r="M27" s="564">
        <v>50951300.799999997</v>
      </c>
      <c r="N27" s="564">
        <v>0</v>
      </c>
      <c r="O27" s="564"/>
      <c r="P27" s="564">
        <v>24291204</v>
      </c>
      <c r="Q27" s="564">
        <v>0</v>
      </c>
      <c r="R27" s="564">
        <f t="shared" si="4"/>
        <v>24291204</v>
      </c>
      <c r="S27" s="564">
        <f t="shared" si="5"/>
        <v>105611292371.8</v>
      </c>
      <c r="T27" s="564">
        <f t="shared" si="5"/>
        <v>0</v>
      </c>
      <c r="U27" s="564">
        <f t="shared" si="6"/>
        <v>105611292371.8</v>
      </c>
      <c r="V27" s="565">
        <f t="shared" si="7"/>
        <v>1.2195679552690433E-2</v>
      </c>
    </row>
    <row r="28" spans="3:22" x14ac:dyDescent="0.25">
      <c r="C28" s="563" t="s">
        <v>347</v>
      </c>
      <c r="D28" s="564">
        <v>324257115564</v>
      </c>
      <c r="E28" s="564">
        <v>0</v>
      </c>
      <c r="F28" s="564">
        <f t="shared" si="0"/>
        <v>324257115564</v>
      </c>
      <c r="G28" s="564">
        <v>73168665</v>
      </c>
      <c r="H28" s="564">
        <v>0</v>
      </c>
      <c r="I28" s="564"/>
      <c r="J28" s="564"/>
      <c r="K28" s="564">
        <v>0</v>
      </c>
      <c r="L28" s="564">
        <f t="shared" si="2"/>
        <v>0</v>
      </c>
      <c r="M28" s="564">
        <v>51480370.109999999</v>
      </c>
      <c r="N28" s="564">
        <v>0</v>
      </c>
      <c r="O28" s="564"/>
      <c r="P28" s="564">
        <v>1938801146</v>
      </c>
      <c r="Q28" s="564">
        <v>0</v>
      </c>
      <c r="R28" s="564">
        <f t="shared" si="4"/>
        <v>1938801146</v>
      </c>
      <c r="S28" s="564">
        <f t="shared" si="5"/>
        <v>326320565745.10999</v>
      </c>
      <c r="T28" s="564">
        <f t="shared" si="5"/>
        <v>0</v>
      </c>
      <c r="U28" s="564">
        <f t="shared" si="6"/>
        <v>326320565745.10999</v>
      </c>
      <c r="V28" s="565">
        <f t="shared" si="7"/>
        <v>3.7682533391123048E-2</v>
      </c>
    </row>
    <row r="29" spans="3:22" x14ac:dyDescent="0.25">
      <c r="C29" s="563" t="s">
        <v>532</v>
      </c>
      <c r="D29" s="564">
        <v>13786016885</v>
      </c>
      <c r="E29" s="564">
        <v>0</v>
      </c>
      <c r="F29" s="564">
        <f t="shared" si="0"/>
        <v>13786016885</v>
      </c>
      <c r="G29" s="564"/>
      <c r="H29" s="564">
        <v>0</v>
      </c>
      <c r="I29" s="564"/>
      <c r="J29" s="564">
        <v>36000000</v>
      </c>
      <c r="K29" s="564">
        <v>0</v>
      </c>
      <c r="L29" s="564">
        <f t="shared" si="2"/>
        <v>36000000</v>
      </c>
      <c r="M29" s="564"/>
      <c r="N29" s="564">
        <v>0</v>
      </c>
      <c r="O29" s="564"/>
      <c r="P29" s="564"/>
      <c r="Q29" s="564">
        <v>0</v>
      </c>
      <c r="R29" s="564">
        <f t="shared" si="4"/>
        <v>0</v>
      </c>
      <c r="S29" s="564">
        <f t="shared" si="5"/>
        <v>13822016885</v>
      </c>
      <c r="T29" s="564">
        <f t="shared" si="5"/>
        <v>0</v>
      </c>
      <c r="U29" s="564">
        <f t="shared" si="6"/>
        <v>13822016885</v>
      </c>
      <c r="V29" s="565">
        <f t="shared" si="7"/>
        <v>1.5961256122867704E-3</v>
      </c>
    </row>
    <row r="30" spans="3:22" x14ac:dyDescent="0.25">
      <c r="C30" s="563" t="s">
        <v>533</v>
      </c>
      <c r="D30" s="564">
        <v>424672198458</v>
      </c>
      <c r="E30" s="564">
        <v>298950293711.65002</v>
      </c>
      <c r="F30" s="564">
        <f t="shared" si="0"/>
        <v>125721904746.34998</v>
      </c>
      <c r="G30" s="564">
        <v>1606406471</v>
      </c>
      <c r="H30" s="564">
        <v>0</v>
      </c>
      <c r="J30" s="564">
        <v>26259115059</v>
      </c>
      <c r="K30" s="564">
        <v>23278181740</v>
      </c>
      <c r="L30" s="564">
        <f t="shared" si="2"/>
        <v>2980933319</v>
      </c>
      <c r="M30" s="564">
        <v>1531026226.5399995</v>
      </c>
      <c r="N30" s="564">
        <v>0</v>
      </c>
      <c r="O30" s="564"/>
      <c r="P30" s="564">
        <v>5265020632</v>
      </c>
      <c r="Q30" s="564">
        <v>0</v>
      </c>
      <c r="R30" s="564">
        <f t="shared" si="4"/>
        <v>5265020632</v>
      </c>
      <c r="S30" s="564">
        <f t="shared" si="5"/>
        <v>459333766846.53998</v>
      </c>
      <c r="T30" s="564">
        <f t="shared" si="5"/>
        <v>322228475451.65002</v>
      </c>
      <c r="U30" s="564">
        <f t="shared" si="6"/>
        <v>137105291394.88995</v>
      </c>
      <c r="V30" s="565">
        <f t="shared" si="7"/>
        <v>1.5832513373132434E-2</v>
      </c>
    </row>
    <row r="31" spans="3:22" x14ac:dyDescent="0.25">
      <c r="C31" s="566" t="s">
        <v>618</v>
      </c>
      <c r="D31" s="567">
        <v>65883131456</v>
      </c>
      <c r="E31" s="567">
        <v>0</v>
      </c>
      <c r="F31" s="567">
        <f t="shared" si="0"/>
        <v>65883131456</v>
      </c>
      <c r="G31" s="567">
        <v>1397662248</v>
      </c>
      <c r="H31" s="567">
        <v>0</v>
      </c>
      <c r="J31" s="567">
        <v>11484500</v>
      </c>
      <c r="K31" s="567">
        <v>0</v>
      </c>
      <c r="L31" s="567">
        <f t="shared" si="2"/>
        <v>11484500</v>
      </c>
      <c r="M31" s="567">
        <v>1495626796.4599996</v>
      </c>
      <c r="N31" s="567">
        <v>0</v>
      </c>
      <c r="O31" s="567"/>
      <c r="P31" s="567">
        <v>2325734647</v>
      </c>
      <c r="Q31" s="567">
        <v>0</v>
      </c>
      <c r="R31" s="567">
        <f t="shared" si="4"/>
        <v>2325734647</v>
      </c>
      <c r="S31" s="567">
        <f t="shared" si="5"/>
        <v>71113639647.460007</v>
      </c>
      <c r="T31" s="567">
        <f t="shared" si="5"/>
        <v>0</v>
      </c>
      <c r="U31" s="567">
        <f t="shared" si="6"/>
        <v>71113639647.460007</v>
      </c>
      <c r="V31" s="568">
        <f t="shared" si="7"/>
        <v>8.2119926902580152E-3</v>
      </c>
    </row>
    <row r="32" spans="3:22" x14ac:dyDescent="0.25">
      <c r="C32" s="566" t="s">
        <v>619</v>
      </c>
      <c r="D32" s="567">
        <v>342169100277</v>
      </c>
      <c r="E32" s="567">
        <v>298950293711.65002</v>
      </c>
      <c r="F32" s="567">
        <f t="shared" si="0"/>
        <v>43218806565.349976</v>
      </c>
      <c r="G32" s="567">
        <v>45920195</v>
      </c>
      <c r="H32" s="567">
        <v>0</v>
      </c>
      <c r="J32" s="567">
        <v>26238520559</v>
      </c>
      <c r="K32" s="567">
        <v>23278181740</v>
      </c>
      <c r="L32" s="567">
        <f t="shared" si="2"/>
        <v>2960338819</v>
      </c>
      <c r="M32" s="567">
        <v>3201430.08</v>
      </c>
      <c r="N32" s="567">
        <v>0</v>
      </c>
      <c r="O32" s="567"/>
      <c r="P32" s="567">
        <v>2929709864</v>
      </c>
      <c r="Q32" s="567">
        <v>0</v>
      </c>
      <c r="R32" s="567">
        <f t="shared" si="4"/>
        <v>2929709864</v>
      </c>
      <c r="S32" s="567">
        <f t="shared" si="5"/>
        <v>371386452325.08002</v>
      </c>
      <c r="T32" s="567">
        <f t="shared" si="5"/>
        <v>322228475451.65002</v>
      </c>
      <c r="U32" s="567">
        <f t="shared" si="6"/>
        <v>49157976873.429993</v>
      </c>
      <c r="V32" s="568">
        <f t="shared" si="7"/>
        <v>5.6766177171315435E-3</v>
      </c>
    </row>
    <row r="33" spans="3:22" x14ac:dyDescent="0.25">
      <c r="C33" s="566" t="s">
        <v>620</v>
      </c>
      <c r="D33" s="567">
        <v>955120864</v>
      </c>
      <c r="E33" s="567">
        <v>0</v>
      </c>
      <c r="F33" s="567">
        <f t="shared" si="0"/>
        <v>955120864</v>
      </c>
      <c r="G33" s="567">
        <v>78124028</v>
      </c>
      <c r="H33" s="567">
        <v>0</v>
      </c>
      <c r="J33" s="567">
        <v>9110000</v>
      </c>
      <c r="K33" s="567">
        <v>0</v>
      </c>
      <c r="L33" s="567">
        <f t="shared" si="2"/>
        <v>9110000</v>
      </c>
      <c r="M33" s="567">
        <v>0</v>
      </c>
      <c r="N33" s="567">
        <v>0</v>
      </c>
      <c r="O33" s="567"/>
      <c r="P33" s="567">
        <v>9576121</v>
      </c>
      <c r="Q33" s="567">
        <v>0</v>
      </c>
      <c r="R33" s="567">
        <f t="shared" si="4"/>
        <v>9576121</v>
      </c>
      <c r="S33" s="567">
        <f t="shared" si="5"/>
        <v>1051931013</v>
      </c>
      <c r="T33" s="567">
        <f t="shared" si="5"/>
        <v>0</v>
      </c>
      <c r="U33" s="567">
        <f t="shared" si="6"/>
        <v>1051931013</v>
      </c>
      <c r="V33" s="568">
        <f t="shared" si="7"/>
        <v>1.2147388085093254E-4</v>
      </c>
    </row>
    <row r="34" spans="3:22" ht="30" x14ac:dyDescent="0.25">
      <c r="C34" s="566" t="s">
        <v>621</v>
      </c>
      <c r="D34" s="567">
        <v>15664845861</v>
      </c>
      <c r="E34" s="567">
        <v>0</v>
      </c>
      <c r="F34" s="567">
        <f t="shared" si="0"/>
        <v>15664845861</v>
      </c>
      <c r="G34" s="567">
        <v>84700000</v>
      </c>
      <c r="H34" s="567">
        <v>0</v>
      </c>
      <c r="J34" s="567"/>
      <c r="K34" s="567">
        <v>0</v>
      </c>
      <c r="L34" s="567">
        <f t="shared" si="2"/>
        <v>0</v>
      </c>
      <c r="M34" s="567">
        <v>32198000</v>
      </c>
      <c r="N34" s="567">
        <v>0</v>
      </c>
      <c r="O34" s="567"/>
      <c r="P34" s="567"/>
      <c r="Q34" s="567">
        <v>0</v>
      </c>
      <c r="R34" s="567">
        <f t="shared" si="4"/>
        <v>0</v>
      </c>
      <c r="S34" s="567">
        <f t="shared" si="5"/>
        <v>15781743861</v>
      </c>
      <c r="T34" s="567">
        <f t="shared" si="5"/>
        <v>0</v>
      </c>
      <c r="U34" s="567">
        <f t="shared" si="6"/>
        <v>15781743861</v>
      </c>
      <c r="V34" s="568">
        <f t="shared" si="7"/>
        <v>1.8224290848919483E-3</v>
      </c>
    </row>
    <row r="35" spans="3:22" x14ac:dyDescent="0.25">
      <c r="C35" s="563" t="s">
        <v>534</v>
      </c>
      <c r="D35" s="564">
        <v>0</v>
      </c>
      <c r="E35" s="564">
        <v>0</v>
      </c>
      <c r="F35" s="564">
        <f t="shared" si="0"/>
        <v>0</v>
      </c>
      <c r="G35" s="564">
        <v>0</v>
      </c>
      <c r="H35" s="564">
        <v>0</v>
      </c>
      <c r="J35" s="564"/>
      <c r="K35" s="564">
        <v>0</v>
      </c>
      <c r="L35" s="564">
        <f t="shared" si="2"/>
        <v>0</v>
      </c>
      <c r="M35" s="564"/>
      <c r="N35" s="564">
        <v>0</v>
      </c>
      <c r="O35" s="564"/>
      <c r="P35" s="564"/>
      <c r="Q35" s="564">
        <v>0</v>
      </c>
      <c r="R35" s="564">
        <f t="shared" si="4"/>
        <v>0</v>
      </c>
      <c r="S35" s="564">
        <f t="shared" si="5"/>
        <v>0</v>
      </c>
      <c r="T35" s="564">
        <f t="shared" si="5"/>
        <v>0</v>
      </c>
      <c r="U35" s="564">
        <f t="shared" si="6"/>
        <v>0</v>
      </c>
      <c r="V35" s="565">
        <f t="shared" si="7"/>
        <v>0</v>
      </c>
    </row>
    <row r="36" spans="3:22" x14ac:dyDescent="0.25">
      <c r="C36" s="563" t="s">
        <v>535</v>
      </c>
      <c r="D36" s="564">
        <v>59963928</v>
      </c>
      <c r="E36" s="564">
        <v>0</v>
      </c>
      <c r="F36" s="564">
        <f t="shared" si="0"/>
        <v>59963928</v>
      </c>
      <c r="G36" s="564">
        <v>4000000</v>
      </c>
      <c r="H36" s="564">
        <v>0</v>
      </c>
      <c r="J36" s="564">
        <v>50000</v>
      </c>
      <c r="K36" s="564">
        <v>0</v>
      </c>
      <c r="L36" s="564">
        <f t="shared" si="2"/>
        <v>50000</v>
      </c>
      <c r="M36" s="564">
        <v>1775358.3</v>
      </c>
      <c r="N36" s="564">
        <v>0</v>
      </c>
      <c r="O36" s="564"/>
      <c r="P36" s="564">
        <v>47300000</v>
      </c>
      <c r="Q36" s="564">
        <v>0</v>
      </c>
      <c r="R36" s="564">
        <f t="shared" si="4"/>
        <v>47300000</v>
      </c>
      <c r="S36" s="564">
        <f t="shared" si="5"/>
        <v>113089286.3</v>
      </c>
      <c r="T36" s="564">
        <f t="shared" si="5"/>
        <v>0</v>
      </c>
      <c r="U36" s="564">
        <f t="shared" si="6"/>
        <v>113089286.3</v>
      </c>
      <c r="V36" s="565">
        <f t="shared" si="7"/>
        <v>1.3059216165084389E-5</v>
      </c>
    </row>
    <row r="37" spans="3:22" x14ac:dyDescent="0.25">
      <c r="C37" s="560" t="s">
        <v>489</v>
      </c>
      <c r="D37" s="561">
        <v>215284720455</v>
      </c>
      <c r="E37" s="561">
        <v>32797389704</v>
      </c>
      <c r="F37" s="561">
        <f t="shared" si="0"/>
        <v>182487330751</v>
      </c>
      <c r="G37" s="561">
        <v>18319078585</v>
      </c>
      <c r="H37" s="561">
        <v>0</v>
      </c>
      <c r="I37" s="561">
        <f t="shared" si="1"/>
        <v>18319078585</v>
      </c>
      <c r="J37" s="561">
        <v>1030233838</v>
      </c>
      <c r="K37" s="561">
        <v>0</v>
      </c>
      <c r="L37" s="561">
        <f t="shared" si="2"/>
        <v>1030233838</v>
      </c>
      <c r="M37" s="561">
        <v>7852580413.5400009</v>
      </c>
      <c r="N37" s="561">
        <v>135000</v>
      </c>
      <c r="O37" s="561">
        <f t="shared" si="3"/>
        <v>7852445413.5400009</v>
      </c>
      <c r="P37" s="561">
        <v>84610189324</v>
      </c>
      <c r="Q37" s="561">
        <v>0</v>
      </c>
      <c r="R37" s="561">
        <f t="shared" si="4"/>
        <v>84610189324</v>
      </c>
      <c r="S37" s="561">
        <f t="shared" si="5"/>
        <v>327096802615.54004</v>
      </c>
      <c r="T37" s="561">
        <f t="shared" si="5"/>
        <v>32797524704</v>
      </c>
      <c r="U37" s="561">
        <f t="shared" si="6"/>
        <v>294299277911.54004</v>
      </c>
      <c r="V37" s="562">
        <f t="shared" si="7"/>
        <v>3.3984809819027455E-2</v>
      </c>
    </row>
    <row r="38" spans="3:22" x14ac:dyDescent="0.25">
      <c r="C38" s="563" t="s">
        <v>536</v>
      </c>
      <c r="D38" s="564">
        <v>65675086633</v>
      </c>
      <c r="E38" s="564">
        <v>5278748</v>
      </c>
      <c r="F38" s="564">
        <f t="shared" si="0"/>
        <v>65669807885</v>
      </c>
      <c r="G38" s="564">
        <v>5008621631</v>
      </c>
      <c r="H38" s="564">
        <v>0</v>
      </c>
      <c r="I38" s="564">
        <f t="shared" si="1"/>
        <v>5008621631</v>
      </c>
      <c r="J38" s="564"/>
      <c r="K38" s="564">
        <v>0</v>
      </c>
      <c r="L38" s="564">
        <f t="shared" si="2"/>
        <v>0</v>
      </c>
      <c r="M38" s="564">
        <v>5996996414.7799997</v>
      </c>
      <c r="N38" s="564">
        <v>135000</v>
      </c>
      <c r="O38" s="564">
        <f t="shared" si="3"/>
        <v>5996861414.7799997</v>
      </c>
      <c r="P38" s="564">
        <v>72087707359</v>
      </c>
      <c r="Q38" s="564">
        <v>0</v>
      </c>
      <c r="R38" s="564">
        <f t="shared" si="4"/>
        <v>72087707359</v>
      </c>
      <c r="S38" s="564">
        <f t="shared" si="5"/>
        <v>148768412037.78</v>
      </c>
      <c r="T38" s="564">
        <f t="shared" si="5"/>
        <v>5413748</v>
      </c>
      <c r="U38" s="564"/>
      <c r="V38" s="565">
        <f t="shared" si="7"/>
        <v>0</v>
      </c>
    </row>
    <row r="39" spans="3:22" ht="30" x14ac:dyDescent="0.25">
      <c r="C39" s="563" t="s">
        <v>537</v>
      </c>
      <c r="D39" s="564">
        <v>71387716208</v>
      </c>
      <c r="E39" s="564">
        <v>0</v>
      </c>
      <c r="F39" s="564">
        <f t="shared" si="0"/>
        <v>71387716208</v>
      </c>
      <c r="G39" s="564">
        <v>9321939721</v>
      </c>
      <c r="H39" s="564">
        <v>0</v>
      </c>
      <c r="I39" s="564">
        <f t="shared" si="1"/>
        <v>9321939721</v>
      </c>
      <c r="J39" s="564">
        <v>1027183838</v>
      </c>
      <c r="K39" s="564">
        <v>0</v>
      </c>
      <c r="L39" s="564">
        <f t="shared" si="2"/>
        <v>1027183838</v>
      </c>
      <c r="M39" s="564">
        <v>1779622042.7400007</v>
      </c>
      <c r="N39" s="564">
        <v>0</v>
      </c>
      <c r="O39" s="564">
        <f t="shared" si="3"/>
        <v>1779622042.7400007</v>
      </c>
      <c r="P39" s="564">
        <v>11659887544</v>
      </c>
      <c r="Q39" s="564">
        <v>0</v>
      </c>
      <c r="R39" s="564">
        <f t="shared" si="4"/>
        <v>11659887544</v>
      </c>
      <c r="S39" s="564">
        <f t="shared" si="5"/>
        <v>95176349353.740005</v>
      </c>
      <c r="T39" s="564">
        <f t="shared" si="5"/>
        <v>0</v>
      </c>
      <c r="U39" s="564">
        <f t="shared" si="6"/>
        <v>95176349353.740005</v>
      </c>
      <c r="V39" s="565">
        <f t="shared" si="7"/>
        <v>1.0990683208636366E-2</v>
      </c>
    </row>
    <row r="40" spans="3:22" x14ac:dyDescent="0.25">
      <c r="C40" s="563" t="s">
        <v>538</v>
      </c>
      <c r="D40" s="564">
        <v>16448771</v>
      </c>
      <c r="E40" s="564">
        <v>0</v>
      </c>
      <c r="F40" s="564">
        <f t="shared" si="0"/>
        <v>16448771</v>
      </c>
      <c r="G40" s="564">
        <v>271341366</v>
      </c>
      <c r="H40" s="564">
        <v>0</v>
      </c>
      <c r="I40" s="564">
        <f t="shared" si="1"/>
        <v>271341366</v>
      </c>
      <c r="J40" s="564">
        <v>50000</v>
      </c>
      <c r="K40" s="564">
        <v>0</v>
      </c>
      <c r="L40" s="564">
        <f t="shared" si="2"/>
        <v>50000</v>
      </c>
      <c r="M40" s="564">
        <v>5280000</v>
      </c>
      <c r="N40" s="564">
        <v>0</v>
      </c>
      <c r="O40" s="564">
        <f t="shared" si="3"/>
        <v>5280000</v>
      </c>
      <c r="P40" s="564">
        <v>6972421</v>
      </c>
      <c r="Q40" s="564">
        <v>0</v>
      </c>
      <c r="R40" s="564">
        <f t="shared" si="4"/>
        <v>6972421</v>
      </c>
      <c r="S40" s="564">
        <f t="shared" si="5"/>
        <v>300092558</v>
      </c>
      <c r="T40" s="564">
        <f t="shared" si="5"/>
        <v>0</v>
      </c>
      <c r="U40" s="564">
        <f t="shared" si="6"/>
        <v>300092558</v>
      </c>
      <c r="V40" s="565">
        <f t="shared" si="7"/>
        <v>3.4653800662062585E-5</v>
      </c>
    </row>
    <row r="41" spans="3:22" x14ac:dyDescent="0.25">
      <c r="C41" s="563" t="s">
        <v>539</v>
      </c>
      <c r="D41" s="564">
        <v>2770222220</v>
      </c>
      <c r="E41" s="564">
        <v>0</v>
      </c>
      <c r="F41" s="564">
        <f t="shared" si="0"/>
        <v>2770222220</v>
      </c>
      <c r="G41" s="564">
        <v>750663350</v>
      </c>
      <c r="H41" s="564">
        <v>0</v>
      </c>
      <c r="I41" s="564">
        <f t="shared" si="1"/>
        <v>750663350</v>
      </c>
      <c r="J41" s="564"/>
      <c r="K41" s="564">
        <v>0</v>
      </c>
      <c r="L41" s="564">
        <f t="shared" si="2"/>
        <v>0</v>
      </c>
      <c r="M41" s="564">
        <v>32988057.220000003</v>
      </c>
      <c r="N41" s="564">
        <v>0</v>
      </c>
      <c r="O41" s="564">
        <f t="shared" si="3"/>
        <v>32988057.220000003</v>
      </c>
      <c r="P41" s="564">
        <v>850622000</v>
      </c>
      <c r="Q41" s="564">
        <v>0</v>
      </c>
      <c r="R41" s="564">
        <f t="shared" si="4"/>
        <v>850622000</v>
      </c>
      <c r="S41" s="564">
        <f t="shared" si="5"/>
        <v>4404495627.2199993</v>
      </c>
      <c r="T41" s="564">
        <f t="shared" si="5"/>
        <v>0</v>
      </c>
      <c r="U41" s="564">
        <f t="shared" si="6"/>
        <v>4404495627.2199993</v>
      </c>
      <c r="V41" s="565">
        <f t="shared" si="7"/>
        <v>5.0861812268802799E-4</v>
      </c>
    </row>
    <row r="42" spans="3:22" x14ac:dyDescent="0.25">
      <c r="C42" s="563" t="s">
        <v>540</v>
      </c>
      <c r="D42" s="564">
        <v>72988962348</v>
      </c>
      <c r="E42" s="564">
        <v>0</v>
      </c>
      <c r="F42" s="564">
        <f t="shared" si="0"/>
        <v>72988962348</v>
      </c>
      <c r="G42" s="564">
        <v>2966512517</v>
      </c>
      <c r="H42" s="564">
        <v>0</v>
      </c>
      <c r="I42" s="564">
        <f t="shared" si="1"/>
        <v>2966512517</v>
      </c>
      <c r="J42" s="564">
        <v>3000000</v>
      </c>
      <c r="K42" s="564">
        <v>0</v>
      </c>
      <c r="L42" s="564">
        <f t="shared" si="2"/>
        <v>3000000</v>
      </c>
      <c r="M42" s="564">
        <v>37693898.799999997</v>
      </c>
      <c r="N42" s="564">
        <v>0</v>
      </c>
      <c r="O42" s="564">
        <f t="shared" si="3"/>
        <v>37693898.799999997</v>
      </c>
      <c r="P42" s="564"/>
      <c r="Q42" s="564">
        <v>0</v>
      </c>
      <c r="R42" s="564">
        <f t="shared" si="4"/>
        <v>0</v>
      </c>
      <c r="S42" s="564">
        <f t="shared" si="5"/>
        <v>75996168763.800003</v>
      </c>
      <c r="T42" s="564">
        <f t="shared" si="5"/>
        <v>0</v>
      </c>
      <c r="U42" s="564">
        <f t="shared" si="6"/>
        <v>75996168763.800003</v>
      </c>
      <c r="V42" s="565">
        <f t="shared" si="7"/>
        <v>8.7758127058292206E-3</v>
      </c>
    </row>
    <row r="43" spans="3:22" ht="30" x14ac:dyDescent="0.25">
      <c r="C43" s="566" t="s">
        <v>622</v>
      </c>
      <c r="D43" s="567">
        <v>174800000</v>
      </c>
      <c r="E43" s="567">
        <v>0</v>
      </c>
      <c r="F43" s="567">
        <f t="shared" si="0"/>
        <v>174800000</v>
      </c>
      <c r="G43" s="567">
        <v>300000000</v>
      </c>
      <c r="H43" s="567">
        <v>0</v>
      </c>
      <c r="I43" s="567">
        <f t="shared" si="1"/>
        <v>300000000</v>
      </c>
      <c r="J43" s="567"/>
      <c r="K43" s="567">
        <v>0</v>
      </c>
      <c r="L43" s="567">
        <f t="shared" si="2"/>
        <v>0</v>
      </c>
      <c r="M43" s="567">
        <v>34072648.799999997</v>
      </c>
      <c r="N43" s="567">
        <v>0</v>
      </c>
      <c r="O43" s="567">
        <f t="shared" si="3"/>
        <v>34072648.799999997</v>
      </c>
      <c r="P43" s="567"/>
      <c r="Q43" s="567">
        <v>0</v>
      </c>
      <c r="R43" s="567">
        <f t="shared" si="4"/>
        <v>0</v>
      </c>
      <c r="S43" s="567">
        <f t="shared" si="5"/>
        <v>508872648.80000001</v>
      </c>
      <c r="T43" s="567">
        <f t="shared" si="5"/>
        <v>0</v>
      </c>
      <c r="U43" s="567">
        <f t="shared" si="6"/>
        <v>508872648.80000001</v>
      </c>
      <c r="V43" s="568">
        <f t="shared" si="7"/>
        <v>5.8763107793865989E-5</v>
      </c>
    </row>
    <row r="44" spans="3:22" ht="30" x14ac:dyDescent="0.25">
      <c r="C44" s="566" t="s">
        <v>623</v>
      </c>
      <c r="D44" s="567">
        <v>72814162348</v>
      </c>
      <c r="E44" s="567">
        <v>32792110956</v>
      </c>
      <c r="F44" s="567">
        <f t="shared" si="0"/>
        <v>40022051392</v>
      </c>
      <c r="G44" s="567">
        <v>2616512517</v>
      </c>
      <c r="H44" s="567">
        <v>0</v>
      </c>
      <c r="I44" s="567">
        <f t="shared" si="1"/>
        <v>2616512517</v>
      </c>
      <c r="J44" s="567"/>
      <c r="K44" s="567">
        <v>0</v>
      </c>
      <c r="L44" s="567">
        <f t="shared" si="2"/>
        <v>0</v>
      </c>
      <c r="M44" s="567">
        <v>3621250</v>
      </c>
      <c r="N44" s="567">
        <v>0</v>
      </c>
      <c r="O44" s="567">
        <f t="shared" si="3"/>
        <v>3621250</v>
      </c>
      <c r="P44" s="567"/>
      <c r="Q44" s="567">
        <v>0</v>
      </c>
      <c r="R44" s="567">
        <f t="shared" si="4"/>
        <v>0</v>
      </c>
      <c r="S44" s="567">
        <f t="shared" si="5"/>
        <v>75434296115</v>
      </c>
      <c r="T44" s="567">
        <f t="shared" si="5"/>
        <v>32792110956</v>
      </c>
      <c r="U44" s="567">
        <f t="shared" si="6"/>
        <v>42642185159</v>
      </c>
      <c r="V44" s="568">
        <f t="shared" si="7"/>
        <v>4.9241933693495643E-3</v>
      </c>
    </row>
    <row r="45" spans="3:22" x14ac:dyDescent="0.25">
      <c r="C45" s="566" t="s">
        <v>624</v>
      </c>
      <c r="D45" s="567"/>
      <c r="E45" s="567">
        <v>0</v>
      </c>
      <c r="F45" s="567"/>
      <c r="G45" s="567"/>
      <c r="H45" s="567">
        <v>0</v>
      </c>
      <c r="I45" s="567"/>
      <c r="J45" s="567">
        <v>3000000</v>
      </c>
      <c r="K45" s="567">
        <v>0</v>
      </c>
      <c r="L45" s="567">
        <f t="shared" si="2"/>
        <v>3000000</v>
      </c>
      <c r="M45" s="567">
        <v>0</v>
      </c>
      <c r="N45" s="567">
        <v>0</v>
      </c>
      <c r="O45" s="567">
        <f t="shared" si="3"/>
        <v>0</v>
      </c>
      <c r="P45" s="567"/>
      <c r="Q45" s="567">
        <v>0</v>
      </c>
      <c r="R45" s="567">
        <f t="shared" si="4"/>
        <v>0</v>
      </c>
      <c r="S45" s="567">
        <f t="shared" si="5"/>
        <v>3000000</v>
      </c>
      <c r="T45" s="567">
        <f t="shared" si="5"/>
        <v>0</v>
      </c>
      <c r="U45" s="567">
        <f t="shared" si="6"/>
        <v>3000000</v>
      </c>
      <c r="V45" s="568">
        <f t="shared" si="7"/>
        <v>3.4643112338089956E-7</v>
      </c>
    </row>
    <row r="46" spans="3:22" x14ac:dyDescent="0.25">
      <c r="C46" s="566" t="s">
        <v>625</v>
      </c>
      <c r="D46" s="567"/>
      <c r="E46" s="567">
        <v>0</v>
      </c>
      <c r="F46" s="567">
        <f t="shared" si="0"/>
        <v>0</v>
      </c>
      <c r="G46" s="567">
        <v>50000000</v>
      </c>
      <c r="H46" s="567">
        <v>0</v>
      </c>
      <c r="I46" s="567">
        <f t="shared" si="1"/>
        <v>50000000</v>
      </c>
      <c r="J46" s="567"/>
      <c r="K46" s="567">
        <v>0</v>
      </c>
      <c r="L46" s="567">
        <f t="shared" si="2"/>
        <v>0</v>
      </c>
      <c r="M46" s="567">
        <v>0</v>
      </c>
      <c r="N46" s="567">
        <v>0</v>
      </c>
      <c r="O46" s="567">
        <f t="shared" si="3"/>
        <v>0</v>
      </c>
      <c r="P46" s="567"/>
      <c r="Q46" s="567">
        <v>0</v>
      </c>
      <c r="R46" s="567">
        <f t="shared" si="4"/>
        <v>0</v>
      </c>
      <c r="S46" s="567">
        <f t="shared" si="5"/>
        <v>50000000</v>
      </c>
      <c r="T46" s="567">
        <f t="shared" si="5"/>
        <v>0</v>
      </c>
      <c r="U46" s="567">
        <f t="shared" si="6"/>
        <v>50000000</v>
      </c>
      <c r="V46" s="568">
        <f t="shared" si="7"/>
        <v>5.7738520563483258E-6</v>
      </c>
    </row>
    <row r="47" spans="3:22" ht="30" x14ac:dyDescent="0.25">
      <c r="C47" s="563" t="s">
        <v>541</v>
      </c>
      <c r="D47" s="564"/>
      <c r="E47" s="564">
        <v>0</v>
      </c>
      <c r="F47" s="564"/>
      <c r="G47" s="564"/>
      <c r="H47" s="564">
        <v>0</v>
      </c>
      <c r="I47" s="564"/>
      <c r="J47" s="564"/>
      <c r="K47" s="564">
        <v>0</v>
      </c>
      <c r="L47" s="564">
        <f t="shared" si="2"/>
        <v>0</v>
      </c>
      <c r="M47" s="564">
        <v>0</v>
      </c>
      <c r="N47" s="564">
        <v>0</v>
      </c>
      <c r="O47" s="564">
        <f t="shared" si="3"/>
        <v>0</v>
      </c>
      <c r="P47" s="564">
        <v>5000000</v>
      </c>
      <c r="Q47" s="564">
        <v>0</v>
      </c>
      <c r="R47" s="564">
        <f t="shared" si="4"/>
        <v>5000000</v>
      </c>
      <c r="S47" s="564">
        <f t="shared" si="5"/>
        <v>5000000</v>
      </c>
      <c r="T47" s="564">
        <f t="shared" si="5"/>
        <v>0</v>
      </c>
      <c r="U47" s="564">
        <f t="shared" si="6"/>
        <v>5000000</v>
      </c>
      <c r="V47" s="565">
        <f t="shared" si="7"/>
        <v>5.7738520563483254E-7</v>
      </c>
    </row>
    <row r="48" spans="3:22" x14ac:dyDescent="0.25">
      <c r="C48" s="563" t="s">
        <v>542</v>
      </c>
      <c r="D48" s="564">
        <v>2446284275</v>
      </c>
      <c r="E48" s="564">
        <v>0</v>
      </c>
      <c r="F48" s="564">
        <f t="shared" si="0"/>
        <v>2446284275</v>
      </c>
      <c r="G48" s="564"/>
      <c r="H48" s="564">
        <v>0</v>
      </c>
      <c r="I48" s="564">
        <f t="shared" si="1"/>
        <v>0</v>
      </c>
      <c r="J48" s="564"/>
      <c r="K48" s="564">
        <v>0</v>
      </c>
      <c r="L48" s="564">
        <f t="shared" si="2"/>
        <v>0</v>
      </c>
      <c r="M48" s="564">
        <v>0</v>
      </c>
      <c r="N48" s="564">
        <v>0</v>
      </c>
      <c r="O48" s="564">
        <f t="shared" si="3"/>
        <v>0</v>
      </c>
      <c r="P48" s="564"/>
      <c r="Q48" s="564">
        <v>0</v>
      </c>
      <c r="R48" s="564">
        <f t="shared" si="4"/>
        <v>0</v>
      </c>
      <c r="S48" s="564">
        <f t="shared" si="5"/>
        <v>2446284275</v>
      </c>
      <c r="T48" s="564">
        <f t="shared" si="5"/>
        <v>0</v>
      </c>
      <c r="U48" s="564">
        <f t="shared" si="6"/>
        <v>2446284275</v>
      </c>
      <c r="V48" s="565">
        <f t="shared" si="7"/>
        <v>2.8248966983242648E-4</v>
      </c>
    </row>
    <row r="49" spans="3:22" x14ac:dyDescent="0.25">
      <c r="C49" s="569" t="s">
        <v>330</v>
      </c>
      <c r="D49" s="570">
        <v>1622833406287</v>
      </c>
      <c r="E49" s="570">
        <v>336968377496.65002</v>
      </c>
      <c r="F49" s="570">
        <f t="shared" si="0"/>
        <v>1285865028790.3501</v>
      </c>
      <c r="G49" s="570">
        <v>205120741155</v>
      </c>
      <c r="H49" s="570">
        <v>1722280118</v>
      </c>
      <c r="I49" s="570">
        <f t="shared" si="1"/>
        <v>203398461037</v>
      </c>
      <c r="J49" s="570">
        <v>104699580631</v>
      </c>
      <c r="K49" s="570">
        <v>23485365555</v>
      </c>
      <c r="L49" s="570">
        <f t="shared" si="2"/>
        <v>81214215076</v>
      </c>
      <c r="M49" s="570">
        <v>35469743918.729996</v>
      </c>
      <c r="N49" s="570">
        <v>593875673.85000002</v>
      </c>
      <c r="O49" s="570">
        <f>M49-N49</f>
        <v>34875868244.879997</v>
      </c>
      <c r="P49" s="570">
        <v>386916700823</v>
      </c>
      <c r="Q49" s="570">
        <v>7046797602</v>
      </c>
      <c r="R49" s="570">
        <f t="shared" si="4"/>
        <v>379869903221</v>
      </c>
      <c r="S49" s="570">
        <f t="shared" si="5"/>
        <v>2355040172814.73</v>
      </c>
      <c r="T49" s="570">
        <f t="shared" si="5"/>
        <v>369816696445.5</v>
      </c>
      <c r="U49" s="570">
        <f t="shared" si="6"/>
        <v>1985223476369.23</v>
      </c>
      <c r="V49" s="571">
        <f t="shared" si="7"/>
        <v>0.22924773302690898</v>
      </c>
    </row>
    <row r="50" spans="3:22" x14ac:dyDescent="0.25">
      <c r="C50" s="49" t="s">
        <v>375</v>
      </c>
      <c r="V50" s="508"/>
    </row>
    <row r="52" spans="3:22" x14ac:dyDescent="0.25">
      <c r="F52" s="135">
        <v>-1</v>
      </c>
    </row>
  </sheetData>
  <mergeCells count="15">
    <mergeCell ref="C8:V8"/>
    <mergeCell ref="C2:V2"/>
    <mergeCell ref="C3:V3"/>
    <mergeCell ref="C4:V4"/>
    <mergeCell ref="C6:V6"/>
    <mergeCell ref="C7:V7"/>
    <mergeCell ref="C9:V9"/>
    <mergeCell ref="C11:C14"/>
    <mergeCell ref="D11:F12"/>
    <mergeCell ref="G11:I12"/>
    <mergeCell ref="J11:L12"/>
    <mergeCell ref="M11:O12"/>
    <mergeCell ref="P11:R12"/>
    <mergeCell ref="S11:U12"/>
    <mergeCell ref="V11:V13"/>
  </mergeCells>
  <pageMargins left="0.7" right="0.7" top="0.75" bottom="0.75" header="0.3" footer="0.3"/>
  <pageSetup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F87E9-BECA-42C1-A421-2A80C154AA19}">
  <dimension ref="A2:I513"/>
  <sheetViews>
    <sheetView showGridLines="0" zoomScale="90" zoomScaleNormal="90" workbookViewId="0">
      <selection activeCell="D487" sqref="D487:E512"/>
    </sheetView>
  </sheetViews>
  <sheetFormatPr baseColWidth="10" defaultColWidth="11.42578125" defaultRowHeight="15" x14ac:dyDescent="0.25"/>
  <cols>
    <col min="1" max="3" width="11.42578125" customWidth="1"/>
    <col min="4" max="4" width="79" customWidth="1"/>
    <col min="5" max="5" width="22.42578125" customWidth="1"/>
    <col min="6" max="6" width="30.42578125" customWidth="1"/>
    <col min="7" max="7" width="11.42578125" customWidth="1"/>
    <col min="8" max="8" width="6.5703125" customWidth="1"/>
    <col min="9" max="13" width="11.42578125" customWidth="1"/>
  </cols>
  <sheetData>
    <row r="2" spans="1:9" ht="28.5" customHeight="1" x14ac:dyDescent="0.25">
      <c r="A2" s="705" t="s">
        <v>0</v>
      </c>
      <c r="B2" s="783"/>
      <c r="C2" s="783"/>
      <c r="D2" s="783"/>
      <c r="E2" s="783"/>
      <c r="F2" s="783"/>
      <c r="G2" s="783"/>
      <c r="H2" s="572"/>
      <c r="I2" s="573"/>
    </row>
    <row r="3" spans="1:9" ht="21" x14ac:dyDescent="0.25">
      <c r="A3" s="629" t="s">
        <v>1</v>
      </c>
      <c r="B3" s="630"/>
      <c r="C3" s="630"/>
      <c r="D3" s="630"/>
      <c r="E3" s="630"/>
      <c r="F3" s="630"/>
      <c r="G3" s="630"/>
      <c r="H3" s="574"/>
      <c r="I3" s="575"/>
    </row>
    <row r="4" spans="1:9" ht="15.75" customHeight="1" x14ac:dyDescent="0.25">
      <c r="A4" s="631" t="s">
        <v>627</v>
      </c>
      <c r="B4" s="616"/>
      <c r="C4" s="616"/>
      <c r="D4" s="616"/>
      <c r="E4" s="616"/>
      <c r="F4" s="616"/>
      <c r="G4" s="616"/>
      <c r="H4" s="576"/>
      <c r="I4" s="577"/>
    </row>
    <row r="5" spans="1:9" x14ac:dyDescent="0.25">
      <c r="A5" s="135"/>
      <c r="B5" s="135"/>
      <c r="C5" s="135"/>
      <c r="D5" s="135"/>
      <c r="E5" s="135"/>
      <c r="F5" s="135"/>
      <c r="G5" s="135"/>
    </row>
    <row r="6" spans="1:9" ht="20.25" customHeight="1" x14ac:dyDescent="0.25">
      <c r="B6" s="578"/>
      <c r="C6" s="578"/>
      <c r="D6" s="597" t="s">
        <v>1131</v>
      </c>
      <c r="E6" s="597"/>
      <c r="F6" s="578"/>
      <c r="G6" s="578"/>
      <c r="H6" s="579"/>
      <c r="I6" s="580"/>
    </row>
    <row r="7" spans="1:9" ht="20.25" customHeight="1" x14ac:dyDescent="0.25">
      <c r="B7" s="578"/>
      <c r="C7" s="578"/>
      <c r="D7" s="597" t="s">
        <v>628</v>
      </c>
      <c r="E7" s="597"/>
      <c r="F7" s="578"/>
      <c r="G7" s="578"/>
      <c r="H7" s="579"/>
      <c r="I7" s="580"/>
    </row>
    <row r="8" spans="1:9" ht="17.25" customHeight="1" x14ac:dyDescent="0.25">
      <c r="D8" s="597">
        <v>2026</v>
      </c>
      <c r="E8" s="597"/>
    </row>
    <row r="9" spans="1:9" ht="17.25" customHeight="1" thickBot="1" x14ac:dyDescent="0.3">
      <c r="D9" s="782" t="s">
        <v>293</v>
      </c>
      <c r="E9" s="782"/>
    </row>
    <row r="10" spans="1:9" ht="26.25" thickBot="1" x14ac:dyDescent="0.3">
      <c r="D10" s="581" t="s">
        <v>629</v>
      </c>
      <c r="E10" s="582" t="s">
        <v>630</v>
      </c>
    </row>
    <row r="11" spans="1:9" x14ac:dyDescent="0.25">
      <c r="D11" s="583" t="s">
        <v>631</v>
      </c>
      <c r="E11" s="584">
        <f>SUM(E12:E45)</f>
        <v>1285865028790.3501</v>
      </c>
    </row>
    <row r="12" spans="1:9" x14ac:dyDescent="0.25">
      <c r="D12" s="585" t="s">
        <v>632</v>
      </c>
      <c r="E12" s="586">
        <v>2992814124</v>
      </c>
    </row>
    <row r="13" spans="1:9" x14ac:dyDescent="0.25">
      <c r="D13" s="585" t="s">
        <v>633</v>
      </c>
      <c r="E13" s="586">
        <v>5782057798</v>
      </c>
    </row>
    <row r="14" spans="1:9" x14ac:dyDescent="0.25">
      <c r="D14" s="585" t="s">
        <v>634</v>
      </c>
      <c r="E14" s="587">
        <v>126180987364</v>
      </c>
    </row>
    <row r="15" spans="1:9" x14ac:dyDescent="0.25">
      <c r="D15" s="585" t="s">
        <v>635</v>
      </c>
      <c r="E15" s="586">
        <v>55615751250.349998</v>
      </c>
    </row>
    <row r="16" spans="1:9" x14ac:dyDescent="0.25">
      <c r="D16" s="585" t="s">
        <v>636</v>
      </c>
      <c r="E16" s="586">
        <v>68346644291</v>
      </c>
    </row>
    <row r="17" spans="4:6" x14ac:dyDescent="0.25">
      <c r="D17" s="585" t="s">
        <v>637</v>
      </c>
      <c r="E17" s="586">
        <v>15086533964</v>
      </c>
    </row>
    <row r="18" spans="4:6" x14ac:dyDescent="0.25">
      <c r="D18" s="585" t="s">
        <v>638</v>
      </c>
      <c r="E18" s="586">
        <v>13972328080</v>
      </c>
    </row>
    <row r="19" spans="4:6" x14ac:dyDescent="0.25">
      <c r="D19" s="585" t="s">
        <v>639</v>
      </c>
      <c r="E19" s="587">
        <v>318777472508</v>
      </c>
    </row>
    <row r="20" spans="4:6" x14ac:dyDescent="0.25">
      <c r="D20" s="585" t="s">
        <v>640</v>
      </c>
      <c r="E20" s="587">
        <v>31584453537</v>
      </c>
      <c r="F20" s="135"/>
    </row>
    <row r="21" spans="4:6" x14ac:dyDescent="0.25">
      <c r="D21" s="585" t="s">
        <v>641</v>
      </c>
      <c r="E21" s="586">
        <v>8390396622</v>
      </c>
    </row>
    <row r="22" spans="4:6" x14ac:dyDescent="0.25">
      <c r="D22" s="585" t="s">
        <v>642</v>
      </c>
      <c r="E22" s="586">
        <v>1887043231</v>
      </c>
    </row>
    <row r="23" spans="4:6" x14ac:dyDescent="0.25">
      <c r="D23" s="585" t="s">
        <v>643</v>
      </c>
      <c r="E23" s="586">
        <v>14162680386</v>
      </c>
    </row>
    <row r="24" spans="4:6" x14ac:dyDescent="0.25">
      <c r="D24" s="585" t="s">
        <v>644</v>
      </c>
      <c r="E24" s="587">
        <v>66217888813</v>
      </c>
    </row>
    <row r="25" spans="4:6" x14ac:dyDescent="0.25">
      <c r="D25" s="585" t="s">
        <v>645</v>
      </c>
      <c r="E25" s="586">
        <v>19727272730</v>
      </c>
    </row>
    <row r="26" spans="4:6" x14ac:dyDescent="0.25">
      <c r="D26" s="585" t="s">
        <v>646</v>
      </c>
      <c r="E26" s="586">
        <v>10956504117</v>
      </c>
    </row>
    <row r="27" spans="4:6" x14ac:dyDescent="0.25">
      <c r="D27" s="585" t="s">
        <v>647</v>
      </c>
      <c r="E27" s="586">
        <v>9057789869</v>
      </c>
    </row>
    <row r="28" spans="4:6" x14ac:dyDescent="0.25">
      <c r="D28" s="585" t="s">
        <v>648</v>
      </c>
      <c r="E28" s="586">
        <v>1243122798</v>
      </c>
    </row>
    <row r="29" spans="4:6" x14ac:dyDescent="0.25">
      <c r="D29" s="585" t="s">
        <v>649</v>
      </c>
      <c r="E29" s="586">
        <v>3481611381</v>
      </c>
    </row>
    <row r="30" spans="4:6" x14ac:dyDescent="0.25">
      <c r="D30" s="585" t="s">
        <v>650</v>
      </c>
      <c r="E30" s="586">
        <v>756150375</v>
      </c>
    </row>
    <row r="31" spans="4:6" x14ac:dyDescent="0.25">
      <c r="D31" s="585" t="s">
        <v>651</v>
      </c>
      <c r="E31" s="586">
        <v>8676893051</v>
      </c>
    </row>
    <row r="32" spans="4:6" x14ac:dyDescent="0.25">
      <c r="D32" s="585" t="s">
        <v>652</v>
      </c>
      <c r="E32" s="586">
        <v>7589787993</v>
      </c>
    </row>
    <row r="33" spans="4:5" x14ac:dyDescent="0.25">
      <c r="D33" s="585" t="s">
        <v>653</v>
      </c>
      <c r="E33" s="586">
        <v>2834075740</v>
      </c>
    </row>
    <row r="34" spans="4:5" x14ac:dyDescent="0.25">
      <c r="D34" s="585" t="s">
        <v>654</v>
      </c>
      <c r="E34" s="586">
        <v>10437057602</v>
      </c>
    </row>
    <row r="35" spans="4:5" x14ac:dyDescent="0.25">
      <c r="D35" s="585" t="s">
        <v>655</v>
      </c>
      <c r="E35" s="586">
        <v>25172948733</v>
      </c>
    </row>
    <row r="36" spans="4:5" x14ac:dyDescent="0.25">
      <c r="D36" s="585" t="s">
        <v>656</v>
      </c>
      <c r="E36" s="586">
        <v>1371929687</v>
      </c>
    </row>
    <row r="37" spans="4:5" x14ac:dyDescent="0.25">
      <c r="D37" s="585" t="s">
        <v>657</v>
      </c>
      <c r="E37" s="586">
        <v>12650758527</v>
      </c>
    </row>
    <row r="38" spans="4:5" x14ac:dyDescent="0.25">
      <c r="D38" s="585" t="s">
        <v>658</v>
      </c>
      <c r="E38" s="586">
        <v>10328248437</v>
      </c>
    </row>
    <row r="39" spans="4:5" x14ac:dyDescent="0.25">
      <c r="D39" s="585" t="s">
        <v>659</v>
      </c>
      <c r="E39" s="586">
        <v>1503919512</v>
      </c>
    </row>
    <row r="40" spans="4:5" x14ac:dyDescent="0.25">
      <c r="D40" s="585" t="s">
        <v>660</v>
      </c>
      <c r="E40" s="586">
        <v>1965746875</v>
      </c>
    </row>
    <row r="41" spans="4:5" x14ac:dyDescent="0.25">
      <c r="D41" s="585" t="s">
        <v>661</v>
      </c>
      <c r="E41" s="586">
        <v>396490000</v>
      </c>
    </row>
    <row r="42" spans="4:5" x14ac:dyDescent="0.25">
      <c r="D42" s="585" t="s">
        <v>662</v>
      </c>
      <c r="E42" s="586">
        <v>996400000</v>
      </c>
    </row>
    <row r="43" spans="4:5" x14ac:dyDescent="0.25">
      <c r="D43" s="585" t="s">
        <v>663</v>
      </c>
      <c r="E43" s="586">
        <v>881878900</v>
      </c>
    </row>
    <row r="44" spans="4:5" x14ac:dyDescent="0.25">
      <c r="D44" s="585" t="s">
        <v>664</v>
      </c>
      <c r="E44" s="587">
        <v>362550018434</v>
      </c>
    </row>
    <row r="45" spans="4:5" x14ac:dyDescent="0.25">
      <c r="D45" s="585" t="s">
        <v>665</v>
      </c>
      <c r="E45" s="586">
        <v>64289372061</v>
      </c>
    </row>
    <row r="46" spans="4:5" x14ac:dyDescent="0.25">
      <c r="D46" s="583" t="s">
        <v>298</v>
      </c>
      <c r="E46" s="584">
        <f>SUM(E47:E106)</f>
        <v>203398461037</v>
      </c>
    </row>
    <row r="47" spans="4:5" x14ac:dyDescent="0.25">
      <c r="D47" s="585" t="s">
        <v>666</v>
      </c>
      <c r="E47" s="586">
        <v>519583870</v>
      </c>
    </row>
    <row r="48" spans="4:5" x14ac:dyDescent="0.25">
      <c r="D48" s="585" t="s">
        <v>667</v>
      </c>
      <c r="E48" s="586">
        <v>2306571404</v>
      </c>
    </row>
    <row r="49" spans="4:5" x14ac:dyDescent="0.25">
      <c r="D49" s="585" t="s">
        <v>668</v>
      </c>
      <c r="E49" s="586">
        <v>242173683</v>
      </c>
    </row>
    <row r="50" spans="4:5" x14ac:dyDescent="0.25">
      <c r="D50" s="585" t="s">
        <v>669</v>
      </c>
      <c r="E50" s="586">
        <v>495476700</v>
      </c>
    </row>
    <row r="51" spans="4:5" x14ac:dyDescent="0.25">
      <c r="D51" s="585" t="s">
        <v>670</v>
      </c>
      <c r="E51" s="586">
        <v>71162296</v>
      </c>
    </row>
    <row r="52" spans="4:5" x14ac:dyDescent="0.25">
      <c r="D52" s="585" t="s">
        <v>671</v>
      </c>
      <c r="E52" s="586">
        <v>5993681868</v>
      </c>
    </row>
    <row r="53" spans="4:5" x14ac:dyDescent="0.25">
      <c r="D53" s="585" t="s">
        <v>672</v>
      </c>
      <c r="E53" s="586">
        <v>220430554</v>
      </c>
    </row>
    <row r="54" spans="4:5" x14ac:dyDescent="0.25">
      <c r="D54" s="585" t="s">
        <v>673</v>
      </c>
      <c r="E54" s="586">
        <v>202309997</v>
      </c>
    </row>
    <row r="55" spans="4:5" x14ac:dyDescent="0.25">
      <c r="D55" s="585" t="s">
        <v>674</v>
      </c>
      <c r="E55" s="586">
        <v>1267547745</v>
      </c>
    </row>
    <row r="56" spans="4:5" x14ac:dyDescent="0.25">
      <c r="D56" s="585" t="s">
        <v>675</v>
      </c>
      <c r="E56" s="586">
        <v>16177388757</v>
      </c>
    </row>
    <row r="57" spans="4:5" x14ac:dyDescent="0.25">
      <c r="D57" s="585" t="s">
        <v>676</v>
      </c>
      <c r="E57" s="586">
        <v>189325000</v>
      </c>
    </row>
    <row r="58" spans="4:5" x14ac:dyDescent="0.25">
      <c r="D58" s="585" t="s">
        <v>677</v>
      </c>
      <c r="E58" s="586">
        <v>5588284326</v>
      </c>
    </row>
    <row r="59" spans="4:5" x14ac:dyDescent="0.25">
      <c r="D59" s="585" t="s">
        <v>678</v>
      </c>
      <c r="E59" s="586">
        <v>341103148</v>
      </c>
    </row>
    <row r="60" spans="4:5" x14ac:dyDescent="0.25">
      <c r="D60" s="585" t="s">
        <v>679</v>
      </c>
      <c r="E60" s="586">
        <v>77255000</v>
      </c>
    </row>
    <row r="61" spans="4:5" x14ac:dyDescent="0.25">
      <c r="D61" s="585" t="s">
        <v>680</v>
      </c>
      <c r="E61" s="586">
        <v>169428449</v>
      </c>
    </row>
    <row r="62" spans="4:5" x14ac:dyDescent="0.25">
      <c r="D62" s="585" t="s">
        <v>681</v>
      </c>
      <c r="E62" s="586">
        <v>1009443702</v>
      </c>
    </row>
    <row r="63" spans="4:5" x14ac:dyDescent="0.25">
      <c r="D63" s="585" t="s">
        <v>682</v>
      </c>
      <c r="E63" s="586">
        <v>384444008</v>
      </c>
    </row>
    <row r="64" spans="4:5" x14ac:dyDescent="0.25">
      <c r="D64" s="585" t="s">
        <v>683</v>
      </c>
      <c r="E64" s="586">
        <v>33095000</v>
      </c>
    </row>
    <row r="65" spans="4:5" x14ac:dyDescent="0.25">
      <c r="D65" s="585" t="s">
        <v>684</v>
      </c>
      <c r="E65" s="586">
        <v>808175074</v>
      </c>
    </row>
    <row r="66" spans="4:5" x14ac:dyDescent="0.25">
      <c r="D66" s="585" t="s">
        <v>685</v>
      </c>
      <c r="E66" s="586">
        <v>1944806668</v>
      </c>
    </row>
    <row r="67" spans="4:5" x14ac:dyDescent="0.25">
      <c r="D67" s="585" t="s">
        <v>686</v>
      </c>
      <c r="E67" s="586">
        <v>347723950</v>
      </c>
    </row>
    <row r="68" spans="4:5" x14ac:dyDescent="0.25">
      <c r="D68" s="585" t="s">
        <v>687</v>
      </c>
      <c r="E68" s="586">
        <v>2136215281</v>
      </c>
    </row>
    <row r="69" spans="4:5" x14ac:dyDescent="0.25">
      <c r="D69" s="585" t="s">
        <v>688</v>
      </c>
      <c r="E69" s="586">
        <v>321614786</v>
      </c>
    </row>
    <row r="70" spans="4:5" x14ac:dyDescent="0.25">
      <c r="D70" s="585" t="s">
        <v>689</v>
      </c>
      <c r="E70" s="586">
        <v>491245489</v>
      </c>
    </row>
    <row r="71" spans="4:5" x14ac:dyDescent="0.25">
      <c r="D71" s="585" t="s">
        <v>690</v>
      </c>
      <c r="E71" s="586">
        <v>31691900</v>
      </c>
    </row>
    <row r="72" spans="4:5" x14ac:dyDescent="0.25">
      <c r="D72" s="585" t="s">
        <v>691</v>
      </c>
      <c r="E72" s="586">
        <v>276698631</v>
      </c>
    </row>
    <row r="73" spans="4:5" x14ac:dyDescent="0.25">
      <c r="D73" s="585" t="s">
        <v>692</v>
      </c>
      <c r="E73" s="586">
        <v>2217944182</v>
      </c>
    </row>
    <row r="74" spans="4:5" x14ac:dyDescent="0.25">
      <c r="D74" s="585" t="s">
        <v>693</v>
      </c>
      <c r="E74" s="586">
        <v>191587449</v>
      </c>
    </row>
    <row r="75" spans="4:5" x14ac:dyDescent="0.25">
      <c r="D75" s="585" t="s">
        <v>694</v>
      </c>
      <c r="E75" s="586">
        <v>7893861447</v>
      </c>
    </row>
    <row r="76" spans="4:5" x14ac:dyDescent="0.25">
      <c r="D76" s="585" t="s">
        <v>695</v>
      </c>
      <c r="E76" s="586">
        <v>20000000</v>
      </c>
    </row>
    <row r="77" spans="4:5" x14ac:dyDescent="0.25">
      <c r="D77" s="585" t="s">
        <v>696</v>
      </c>
      <c r="E77" s="586">
        <v>10558049499</v>
      </c>
    </row>
    <row r="78" spans="4:5" x14ac:dyDescent="0.25">
      <c r="D78" s="585" t="s">
        <v>697</v>
      </c>
      <c r="E78" s="586">
        <v>6865358916</v>
      </c>
    </row>
    <row r="79" spans="4:5" x14ac:dyDescent="0.25">
      <c r="D79" s="585" t="s">
        <v>698</v>
      </c>
      <c r="E79" s="586">
        <v>369883651</v>
      </c>
    </row>
    <row r="80" spans="4:5" x14ac:dyDescent="0.25">
      <c r="D80" s="585" t="s">
        <v>699</v>
      </c>
      <c r="E80" s="586">
        <v>8220417282</v>
      </c>
    </row>
    <row r="81" spans="4:5" x14ac:dyDescent="0.25">
      <c r="D81" s="585" t="s">
        <v>700</v>
      </c>
      <c r="E81" s="586">
        <v>275176400</v>
      </c>
    </row>
    <row r="82" spans="4:5" x14ac:dyDescent="0.25">
      <c r="D82" s="585" t="s">
        <v>701</v>
      </c>
      <c r="E82" s="586">
        <v>101728179</v>
      </c>
    </row>
    <row r="83" spans="4:5" x14ac:dyDescent="0.25">
      <c r="D83" s="585" t="s">
        <v>702</v>
      </c>
      <c r="E83" s="586">
        <v>193121846</v>
      </c>
    </row>
    <row r="84" spans="4:5" x14ac:dyDescent="0.25">
      <c r="D84" s="585" t="s">
        <v>703</v>
      </c>
      <c r="E84" s="586">
        <v>362515630</v>
      </c>
    </row>
    <row r="85" spans="4:5" x14ac:dyDescent="0.25">
      <c r="D85" s="585" t="s">
        <v>704</v>
      </c>
      <c r="E85" s="586">
        <v>161508963</v>
      </c>
    </row>
    <row r="86" spans="4:5" x14ac:dyDescent="0.25">
      <c r="D86" s="585" t="s">
        <v>705</v>
      </c>
      <c r="E86" s="586">
        <v>441393863</v>
      </c>
    </row>
    <row r="87" spans="4:5" x14ac:dyDescent="0.25">
      <c r="D87" s="588" t="s">
        <v>706</v>
      </c>
      <c r="E87" s="586">
        <v>104204000</v>
      </c>
    </row>
    <row r="88" spans="4:5" x14ac:dyDescent="0.25">
      <c r="D88" s="585" t="s">
        <v>707</v>
      </c>
      <c r="E88" s="586">
        <v>254155500</v>
      </c>
    </row>
    <row r="89" spans="4:5" x14ac:dyDescent="0.25">
      <c r="D89" s="585" t="s">
        <v>708</v>
      </c>
      <c r="E89" s="586">
        <v>247071857</v>
      </c>
    </row>
    <row r="90" spans="4:5" x14ac:dyDescent="0.25">
      <c r="D90" s="585" t="s">
        <v>709</v>
      </c>
      <c r="E90" s="586">
        <v>346084225</v>
      </c>
    </row>
    <row r="91" spans="4:5" x14ac:dyDescent="0.25">
      <c r="D91" s="585" t="s">
        <v>710</v>
      </c>
      <c r="E91" s="586">
        <v>83730071</v>
      </c>
    </row>
    <row r="92" spans="4:5" x14ac:dyDescent="0.25">
      <c r="D92" s="585" t="s">
        <v>711</v>
      </c>
      <c r="E92" s="586">
        <v>49770000</v>
      </c>
    </row>
    <row r="93" spans="4:5" x14ac:dyDescent="0.25">
      <c r="D93" s="585" t="s">
        <v>712</v>
      </c>
      <c r="E93" s="586">
        <v>78850000</v>
      </c>
    </row>
    <row r="94" spans="4:5" x14ac:dyDescent="0.25">
      <c r="D94" s="585" t="s">
        <v>713</v>
      </c>
      <c r="E94" s="586">
        <v>102038992131</v>
      </c>
    </row>
    <row r="95" spans="4:5" x14ac:dyDescent="0.25">
      <c r="D95" s="585" t="s">
        <v>714</v>
      </c>
      <c r="E95" s="586">
        <v>90034862</v>
      </c>
    </row>
    <row r="96" spans="4:5" x14ac:dyDescent="0.25">
      <c r="D96" s="585" t="s">
        <v>715</v>
      </c>
      <c r="E96" s="586">
        <v>4404506406</v>
      </c>
    </row>
    <row r="97" spans="4:5" x14ac:dyDescent="0.25">
      <c r="D97" s="585" t="s">
        <v>716</v>
      </c>
      <c r="E97" s="586">
        <v>274493150</v>
      </c>
    </row>
    <row r="98" spans="4:5" x14ac:dyDescent="0.25">
      <c r="D98" s="585" t="s">
        <v>717</v>
      </c>
      <c r="E98" s="586">
        <v>348862000</v>
      </c>
    </row>
    <row r="99" spans="4:5" x14ac:dyDescent="0.25">
      <c r="D99" s="585" t="s">
        <v>718</v>
      </c>
      <c r="E99" s="586">
        <v>5000000</v>
      </c>
    </row>
    <row r="100" spans="4:5" x14ac:dyDescent="0.25">
      <c r="D100" s="585" t="s">
        <v>719</v>
      </c>
      <c r="E100" s="586">
        <v>162500000</v>
      </c>
    </row>
    <row r="101" spans="4:5" x14ac:dyDescent="0.25">
      <c r="D101" s="585" t="s">
        <v>720</v>
      </c>
      <c r="E101" s="586">
        <v>11980326206</v>
      </c>
    </row>
    <row r="102" spans="4:5" x14ac:dyDescent="0.25">
      <c r="D102" s="585" t="s">
        <v>721</v>
      </c>
      <c r="E102" s="586">
        <v>53135414</v>
      </c>
    </row>
    <row r="103" spans="4:5" x14ac:dyDescent="0.25">
      <c r="D103" s="585" t="s">
        <v>722</v>
      </c>
      <c r="E103" s="586">
        <v>65380000</v>
      </c>
    </row>
    <row r="104" spans="4:5" x14ac:dyDescent="0.25">
      <c r="D104" s="585" t="s">
        <v>723</v>
      </c>
      <c r="E104" s="586">
        <v>184828645</v>
      </c>
    </row>
    <row r="105" spans="4:5" x14ac:dyDescent="0.25">
      <c r="D105" s="585" t="s">
        <v>724</v>
      </c>
      <c r="E105" s="586">
        <v>303315449</v>
      </c>
    </row>
    <row r="106" spans="4:5" x14ac:dyDescent="0.25">
      <c r="D106" s="585" t="s">
        <v>725</v>
      </c>
      <c r="E106" s="586">
        <v>2803796528</v>
      </c>
    </row>
    <row r="107" spans="4:5" x14ac:dyDescent="0.25">
      <c r="D107" s="583" t="s">
        <v>726</v>
      </c>
      <c r="E107" s="584">
        <f>SUM(E108:E115)</f>
        <v>81214215076</v>
      </c>
    </row>
    <row r="108" spans="4:5" x14ac:dyDescent="0.25">
      <c r="D108" s="585" t="s">
        <v>727</v>
      </c>
      <c r="E108" s="586">
        <v>434612972</v>
      </c>
    </row>
    <row r="109" spans="4:5" x14ac:dyDescent="0.25">
      <c r="D109" s="585" t="s">
        <v>728</v>
      </c>
      <c r="E109" s="586">
        <v>784929600</v>
      </c>
    </row>
    <row r="110" spans="4:5" x14ac:dyDescent="0.25">
      <c r="D110" s="585" t="s">
        <v>729</v>
      </c>
      <c r="E110" s="586">
        <v>1347263707</v>
      </c>
    </row>
    <row r="111" spans="4:5" x14ac:dyDescent="0.25">
      <c r="D111" s="585" t="s">
        <v>730</v>
      </c>
      <c r="E111" s="586">
        <v>336633000</v>
      </c>
    </row>
    <row r="112" spans="4:5" x14ac:dyDescent="0.25">
      <c r="D112" s="585" t="s">
        <v>731</v>
      </c>
      <c r="E112" s="586">
        <v>70684212980</v>
      </c>
    </row>
    <row r="113" spans="4:5" x14ac:dyDescent="0.25">
      <c r="D113" s="585" t="s">
        <v>732</v>
      </c>
      <c r="E113" s="586">
        <v>627117337</v>
      </c>
    </row>
    <row r="114" spans="4:5" x14ac:dyDescent="0.25">
      <c r="D114" s="585" t="s">
        <v>733</v>
      </c>
      <c r="E114" s="586">
        <v>3049552230</v>
      </c>
    </row>
    <row r="115" spans="4:5" x14ac:dyDescent="0.25">
      <c r="D115" s="585" t="s">
        <v>734</v>
      </c>
      <c r="E115" s="586">
        <v>3949893250</v>
      </c>
    </row>
    <row r="116" spans="4:5" x14ac:dyDescent="0.25">
      <c r="D116" s="583" t="s">
        <v>735</v>
      </c>
      <c r="E116" s="584">
        <f>SUM(E117:E486)</f>
        <v>34875868244.880013</v>
      </c>
    </row>
    <row r="117" spans="4:5" x14ac:dyDescent="0.25">
      <c r="D117" s="585" t="s">
        <v>736</v>
      </c>
      <c r="E117" s="586">
        <v>4602588200</v>
      </c>
    </row>
    <row r="118" spans="4:5" x14ac:dyDescent="0.25">
      <c r="D118" s="585" t="s">
        <v>737</v>
      </c>
      <c r="E118" s="586">
        <v>46901474</v>
      </c>
    </row>
    <row r="119" spans="4:5" x14ac:dyDescent="0.25">
      <c r="D119" s="585" t="s">
        <v>738</v>
      </c>
      <c r="E119" s="586">
        <v>178040000</v>
      </c>
    </row>
    <row r="120" spans="4:5" x14ac:dyDescent="0.25">
      <c r="D120" s="585" t="s">
        <v>739</v>
      </c>
      <c r="E120" s="586">
        <v>255999999.99999997</v>
      </c>
    </row>
    <row r="121" spans="4:5" x14ac:dyDescent="0.25">
      <c r="D121" s="585" t="s">
        <v>740</v>
      </c>
      <c r="E121" s="586">
        <v>318270969.54999989</v>
      </c>
    </row>
    <row r="122" spans="4:5" x14ac:dyDescent="0.25">
      <c r="D122" s="585" t="s">
        <v>741</v>
      </c>
      <c r="E122" s="586">
        <v>23696404</v>
      </c>
    </row>
    <row r="123" spans="4:5" x14ac:dyDescent="0.25">
      <c r="D123" s="585" t="s">
        <v>742</v>
      </c>
      <c r="E123" s="586">
        <v>225438079</v>
      </c>
    </row>
    <row r="124" spans="4:5" x14ac:dyDescent="0.25">
      <c r="D124" s="585" t="s">
        <v>743</v>
      </c>
      <c r="E124" s="586">
        <v>89106689.299999997</v>
      </c>
    </row>
    <row r="125" spans="4:5" x14ac:dyDescent="0.25">
      <c r="D125" s="585" t="s">
        <v>744</v>
      </c>
      <c r="E125" s="586">
        <v>40009394</v>
      </c>
    </row>
    <row r="126" spans="4:5" x14ac:dyDescent="0.25">
      <c r="D126" s="585" t="s">
        <v>745</v>
      </c>
      <c r="E126" s="586">
        <v>56842147</v>
      </c>
    </row>
    <row r="127" spans="4:5" x14ac:dyDescent="0.25">
      <c r="D127" s="585" t="s">
        <v>746</v>
      </c>
      <c r="E127" s="586">
        <v>49595220.850000001</v>
      </c>
    </row>
    <row r="128" spans="4:5" x14ac:dyDescent="0.25">
      <c r="D128" s="585" t="s">
        <v>747</v>
      </c>
      <c r="E128" s="586">
        <v>32338625.070000004</v>
      </c>
    </row>
    <row r="129" spans="4:5" x14ac:dyDescent="0.25">
      <c r="D129" s="585" t="s">
        <v>748</v>
      </c>
      <c r="E129" s="586">
        <v>43551217</v>
      </c>
    </row>
    <row r="130" spans="4:5" x14ac:dyDescent="0.25">
      <c r="D130" s="585" t="s">
        <v>749</v>
      </c>
      <c r="E130" s="586">
        <v>28765689</v>
      </c>
    </row>
    <row r="131" spans="4:5" x14ac:dyDescent="0.25">
      <c r="D131" s="585" t="s">
        <v>750</v>
      </c>
      <c r="E131" s="586">
        <v>51626573.400000006</v>
      </c>
    </row>
    <row r="132" spans="4:5" x14ac:dyDescent="0.25">
      <c r="D132" s="585" t="s">
        <v>751</v>
      </c>
      <c r="E132" s="586">
        <v>81134927</v>
      </c>
    </row>
    <row r="133" spans="4:5" x14ac:dyDescent="0.25">
      <c r="D133" s="585" t="s">
        <v>752</v>
      </c>
      <c r="E133" s="586">
        <v>99482456</v>
      </c>
    </row>
    <row r="134" spans="4:5" x14ac:dyDescent="0.25">
      <c r="D134" s="585" t="s">
        <v>753</v>
      </c>
      <c r="E134" s="586">
        <v>387968605</v>
      </c>
    </row>
    <row r="135" spans="4:5" x14ac:dyDescent="0.25">
      <c r="D135" s="585" t="s">
        <v>754</v>
      </c>
      <c r="E135" s="586">
        <v>3898100009.7900043</v>
      </c>
    </row>
    <row r="136" spans="4:5" x14ac:dyDescent="0.25">
      <c r="D136" s="585" t="s">
        <v>755</v>
      </c>
      <c r="E136" s="586">
        <v>79177388.199999973</v>
      </c>
    </row>
    <row r="137" spans="4:5" x14ac:dyDescent="0.25">
      <c r="D137" s="585" t="s">
        <v>756</v>
      </c>
      <c r="E137" s="586">
        <v>284569948</v>
      </c>
    </row>
    <row r="138" spans="4:5" x14ac:dyDescent="0.25">
      <c r="D138" s="585" t="s">
        <v>757</v>
      </c>
      <c r="E138" s="586">
        <v>35404903</v>
      </c>
    </row>
    <row r="139" spans="4:5" x14ac:dyDescent="0.25">
      <c r="D139" s="585" t="s">
        <v>758</v>
      </c>
      <c r="E139" s="586">
        <v>43542000</v>
      </c>
    </row>
    <row r="140" spans="4:5" x14ac:dyDescent="0.25">
      <c r="D140" s="585" t="s">
        <v>759</v>
      </c>
      <c r="E140" s="586">
        <v>39834089</v>
      </c>
    </row>
    <row r="141" spans="4:5" x14ac:dyDescent="0.25">
      <c r="D141" s="585" t="s">
        <v>760</v>
      </c>
      <c r="E141" s="586">
        <v>22725315</v>
      </c>
    </row>
    <row r="142" spans="4:5" x14ac:dyDescent="0.25">
      <c r="D142" s="585" t="s">
        <v>761</v>
      </c>
      <c r="E142" s="586">
        <v>1443512895</v>
      </c>
    </row>
    <row r="143" spans="4:5" x14ac:dyDescent="0.25">
      <c r="D143" s="585" t="s">
        <v>762</v>
      </c>
      <c r="E143" s="586">
        <v>124974035.78</v>
      </c>
    </row>
    <row r="144" spans="4:5" x14ac:dyDescent="0.25">
      <c r="D144" s="585" t="s">
        <v>763</v>
      </c>
      <c r="E144" s="586">
        <v>43600011</v>
      </c>
    </row>
    <row r="145" spans="4:5" x14ac:dyDescent="0.25">
      <c r="D145" s="585" t="s">
        <v>764</v>
      </c>
      <c r="E145" s="586">
        <v>27423699.999999996</v>
      </c>
    </row>
    <row r="146" spans="4:5" x14ac:dyDescent="0.25">
      <c r="D146" s="585" t="s">
        <v>765</v>
      </c>
      <c r="E146" s="586">
        <v>32881340</v>
      </c>
    </row>
    <row r="147" spans="4:5" x14ac:dyDescent="0.25">
      <c r="D147" s="585" t="s">
        <v>766</v>
      </c>
      <c r="E147" s="586">
        <v>113208902</v>
      </c>
    </row>
    <row r="148" spans="4:5" x14ac:dyDescent="0.25">
      <c r="D148" s="585" t="s">
        <v>767</v>
      </c>
      <c r="E148" s="586">
        <v>28055513.000000004</v>
      </c>
    </row>
    <row r="149" spans="4:5" x14ac:dyDescent="0.25">
      <c r="D149" s="585" t="s">
        <v>768</v>
      </c>
      <c r="E149" s="586">
        <v>137603426.89000005</v>
      </c>
    </row>
    <row r="150" spans="4:5" x14ac:dyDescent="0.25">
      <c r="D150" s="585" t="s">
        <v>769</v>
      </c>
      <c r="E150" s="586">
        <v>1679860467</v>
      </c>
    </row>
    <row r="151" spans="4:5" x14ac:dyDescent="0.25">
      <c r="D151" s="585" t="s">
        <v>770</v>
      </c>
      <c r="E151" s="586">
        <v>33570970.670000009</v>
      </c>
    </row>
    <row r="152" spans="4:5" x14ac:dyDescent="0.25">
      <c r="D152" s="585" t="s">
        <v>771</v>
      </c>
      <c r="E152" s="586">
        <v>48625142</v>
      </c>
    </row>
    <row r="153" spans="4:5" x14ac:dyDescent="0.25">
      <c r="D153" s="585" t="s">
        <v>772</v>
      </c>
      <c r="E153" s="586">
        <v>32707722</v>
      </c>
    </row>
    <row r="154" spans="4:5" x14ac:dyDescent="0.25">
      <c r="D154" s="585" t="s">
        <v>773</v>
      </c>
      <c r="E154" s="586">
        <v>25450000.000000004</v>
      </c>
    </row>
    <row r="155" spans="4:5" x14ac:dyDescent="0.25">
      <c r="D155" s="585" t="s">
        <v>774</v>
      </c>
      <c r="E155" s="586">
        <v>45079872</v>
      </c>
    </row>
    <row r="156" spans="4:5" x14ac:dyDescent="0.25">
      <c r="D156" s="585" t="s">
        <v>775</v>
      </c>
      <c r="E156" s="586">
        <v>41058000</v>
      </c>
    </row>
    <row r="157" spans="4:5" x14ac:dyDescent="0.25">
      <c r="D157" s="585" t="s">
        <v>776</v>
      </c>
      <c r="E157" s="586">
        <v>107853632.15000005</v>
      </c>
    </row>
    <row r="158" spans="4:5" x14ac:dyDescent="0.25">
      <c r="D158" s="585" t="s">
        <v>777</v>
      </c>
      <c r="E158" s="586">
        <v>779372534</v>
      </c>
    </row>
    <row r="159" spans="4:5" x14ac:dyDescent="0.25">
      <c r="D159" s="585" t="s">
        <v>778</v>
      </c>
      <c r="E159" s="586">
        <v>26920354</v>
      </c>
    </row>
    <row r="160" spans="4:5" x14ac:dyDescent="0.25">
      <c r="D160" s="585" t="s">
        <v>779</v>
      </c>
      <c r="E160" s="586">
        <v>23450710</v>
      </c>
    </row>
    <row r="161" spans="4:5" x14ac:dyDescent="0.25">
      <c r="D161" s="585" t="s">
        <v>780</v>
      </c>
      <c r="E161" s="586">
        <v>62838653</v>
      </c>
    </row>
    <row r="162" spans="4:5" x14ac:dyDescent="0.25">
      <c r="D162" s="585" t="s">
        <v>781</v>
      </c>
      <c r="E162" s="586">
        <v>29350750</v>
      </c>
    </row>
    <row r="163" spans="4:5" x14ac:dyDescent="0.25">
      <c r="D163" s="585" t="s">
        <v>782</v>
      </c>
      <c r="E163" s="586">
        <v>30196718</v>
      </c>
    </row>
    <row r="164" spans="4:5" x14ac:dyDescent="0.25">
      <c r="D164" s="585" t="s">
        <v>783</v>
      </c>
      <c r="E164" s="586">
        <v>136755869.51000002</v>
      </c>
    </row>
    <row r="165" spans="4:5" x14ac:dyDescent="0.25">
      <c r="D165" s="585" t="s">
        <v>784</v>
      </c>
      <c r="E165" s="586">
        <v>47461311</v>
      </c>
    </row>
    <row r="166" spans="4:5" x14ac:dyDescent="0.25">
      <c r="D166" s="585" t="s">
        <v>785</v>
      </c>
      <c r="E166" s="586">
        <v>25621935</v>
      </c>
    </row>
    <row r="167" spans="4:5" x14ac:dyDescent="0.25">
      <c r="D167" s="585" t="s">
        <v>786</v>
      </c>
      <c r="E167" s="586">
        <v>18122437</v>
      </c>
    </row>
    <row r="168" spans="4:5" x14ac:dyDescent="0.25">
      <c r="D168" s="585" t="s">
        <v>787</v>
      </c>
      <c r="E168" s="586">
        <v>23909973</v>
      </c>
    </row>
    <row r="169" spans="4:5" x14ac:dyDescent="0.25">
      <c r="D169" s="585" t="s">
        <v>788</v>
      </c>
      <c r="E169" s="586">
        <v>26213617</v>
      </c>
    </row>
    <row r="170" spans="4:5" x14ac:dyDescent="0.25">
      <c r="D170" s="585" t="s">
        <v>789</v>
      </c>
      <c r="E170" s="586">
        <v>26574090</v>
      </c>
    </row>
    <row r="171" spans="4:5" x14ac:dyDescent="0.25">
      <c r="D171" s="585" t="s">
        <v>790</v>
      </c>
      <c r="E171" s="586">
        <v>32094075</v>
      </c>
    </row>
    <row r="172" spans="4:5" x14ac:dyDescent="0.25">
      <c r="D172" s="585" t="s">
        <v>791</v>
      </c>
      <c r="E172" s="586">
        <v>38647375</v>
      </c>
    </row>
    <row r="173" spans="4:5" x14ac:dyDescent="0.25">
      <c r="D173" s="585" t="s">
        <v>792</v>
      </c>
      <c r="E173" s="586">
        <v>28766167.34</v>
      </c>
    </row>
    <row r="174" spans="4:5" x14ac:dyDescent="0.25">
      <c r="D174" s="585" t="s">
        <v>793</v>
      </c>
      <c r="E174" s="586">
        <v>148053400</v>
      </c>
    </row>
    <row r="175" spans="4:5" x14ac:dyDescent="0.25">
      <c r="D175" s="585" t="s">
        <v>794</v>
      </c>
      <c r="E175" s="586">
        <v>29455000</v>
      </c>
    </row>
    <row r="176" spans="4:5" x14ac:dyDescent="0.25">
      <c r="D176" s="585" t="s">
        <v>795</v>
      </c>
      <c r="E176" s="586">
        <v>33058870</v>
      </c>
    </row>
    <row r="177" spans="4:5" x14ac:dyDescent="0.25">
      <c r="D177" s="585" t="s">
        <v>796</v>
      </c>
      <c r="E177" s="586">
        <v>23788512</v>
      </c>
    </row>
    <row r="178" spans="4:5" x14ac:dyDescent="0.25">
      <c r="D178" s="585" t="s">
        <v>797</v>
      </c>
      <c r="E178" s="586">
        <v>41577353</v>
      </c>
    </row>
    <row r="179" spans="4:5" x14ac:dyDescent="0.25">
      <c r="D179" s="585" t="s">
        <v>798</v>
      </c>
      <c r="E179" s="586">
        <v>90182410</v>
      </c>
    </row>
    <row r="180" spans="4:5" x14ac:dyDescent="0.25">
      <c r="D180" s="585" t="s">
        <v>799</v>
      </c>
      <c r="E180" s="586">
        <v>32269999.999999996</v>
      </c>
    </row>
    <row r="181" spans="4:5" x14ac:dyDescent="0.25">
      <c r="D181" s="585" t="s">
        <v>800</v>
      </c>
      <c r="E181" s="586">
        <v>24050323</v>
      </c>
    </row>
    <row r="182" spans="4:5" x14ac:dyDescent="0.25">
      <c r="D182" s="585" t="s">
        <v>801</v>
      </c>
      <c r="E182" s="586">
        <v>97743500</v>
      </c>
    </row>
    <row r="183" spans="4:5" x14ac:dyDescent="0.25">
      <c r="D183" s="585" t="s">
        <v>802</v>
      </c>
      <c r="E183" s="586">
        <v>362347615</v>
      </c>
    </row>
    <row r="184" spans="4:5" x14ac:dyDescent="0.25">
      <c r="D184" s="585" t="s">
        <v>803</v>
      </c>
      <c r="E184" s="586">
        <v>569797700</v>
      </c>
    </row>
    <row r="185" spans="4:5" x14ac:dyDescent="0.25">
      <c r="D185" s="585" t="s">
        <v>804</v>
      </c>
      <c r="E185" s="586">
        <v>56647352</v>
      </c>
    </row>
    <row r="186" spans="4:5" x14ac:dyDescent="0.25">
      <c r="D186" s="585" t="s">
        <v>805</v>
      </c>
      <c r="E186" s="586">
        <v>38364108</v>
      </c>
    </row>
    <row r="187" spans="4:5" x14ac:dyDescent="0.25">
      <c r="D187" s="585" t="s">
        <v>806</v>
      </c>
      <c r="E187" s="586">
        <v>34363048</v>
      </c>
    </row>
    <row r="188" spans="4:5" x14ac:dyDescent="0.25">
      <c r="D188" s="585" t="s">
        <v>807</v>
      </c>
      <c r="E188" s="586">
        <v>29286574</v>
      </c>
    </row>
    <row r="189" spans="4:5" x14ac:dyDescent="0.25">
      <c r="D189" s="585" t="s">
        <v>808</v>
      </c>
      <c r="E189" s="586">
        <v>50220892</v>
      </c>
    </row>
    <row r="190" spans="4:5" x14ac:dyDescent="0.25">
      <c r="D190" s="585" t="s">
        <v>809</v>
      </c>
      <c r="E190" s="586">
        <v>24789855.000000004</v>
      </c>
    </row>
    <row r="191" spans="4:5" x14ac:dyDescent="0.25">
      <c r="D191" s="585" t="s">
        <v>810</v>
      </c>
      <c r="E191" s="586">
        <v>33775276</v>
      </c>
    </row>
    <row r="192" spans="4:5" x14ac:dyDescent="0.25">
      <c r="D192" s="585" t="s">
        <v>811</v>
      </c>
      <c r="E192" s="586">
        <v>57313032</v>
      </c>
    </row>
    <row r="193" spans="4:5" x14ac:dyDescent="0.25">
      <c r="D193" s="585" t="s">
        <v>812</v>
      </c>
      <c r="E193" s="586">
        <v>23791382</v>
      </c>
    </row>
    <row r="194" spans="4:5" x14ac:dyDescent="0.25">
      <c r="D194" s="585" t="s">
        <v>813</v>
      </c>
      <c r="E194" s="586">
        <v>48706040</v>
      </c>
    </row>
    <row r="195" spans="4:5" x14ac:dyDescent="0.25">
      <c r="D195" s="585" t="s">
        <v>814</v>
      </c>
      <c r="E195" s="586">
        <v>293523248</v>
      </c>
    </row>
    <row r="196" spans="4:5" x14ac:dyDescent="0.25">
      <c r="D196" s="585" t="s">
        <v>815</v>
      </c>
      <c r="E196" s="586">
        <v>46531730</v>
      </c>
    </row>
    <row r="197" spans="4:5" x14ac:dyDescent="0.25">
      <c r="D197" s="585" t="s">
        <v>816</v>
      </c>
      <c r="E197" s="586">
        <v>265114645</v>
      </c>
    </row>
    <row r="198" spans="4:5" x14ac:dyDescent="0.25">
      <c r="D198" s="585" t="s">
        <v>817</v>
      </c>
      <c r="E198" s="586">
        <v>65438382.079999991</v>
      </c>
    </row>
    <row r="199" spans="4:5" x14ac:dyDescent="0.25">
      <c r="D199" s="585" t="s">
        <v>818</v>
      </c>
      <c r="E199" s="586">
        <v>81745000</v>
      </c>
    </row>
    <row r="200" spans="4:5" x14ac:dyDescent="0.25">
      <c r="D200" s="585" t="s">
        <v>819</v>
      </c>
      <c r="E200" s="586">
        <v>144005172.70999998</v>
      </c>
    </row>
    <row r="201" spans="4:5" x14ac:dyDescent="0.25">
      <c r="D201" s="585" t="s">
        <v>820</v>
      </c>
      <c r="E201" s="586">
        <v>44204288.609999992</v>
      </c>
    </row>
    <row r="202" spans="4:5" x14ac:dyDescent="0.25">
      <c r="D202" s="585" t="s">
        <v>821</v>
      </c>
      <c r="E202" s="586">
        <v>21155740</v>
      </c>
    </row>
    <row r="203" spans="4:5" x14ac:dyDescent="0.25">
      <c r="D203" s="585" t="s">
        <v>822</v>
      </c>
      <c r="E203" s="586">
        <v>28247984.999999996</v>
      </c>
    </row>
    <row r="204" spans="4:5" x14ac:dyDescent="0.25">
      <c r="D204" s="585" t="s">
        <v>823</v>
      </c>
      <c r="E204" s="586">
        <v>27545662</v>
      </c>
    </row>
    <row r="205" spans="4:5" x14ac:dyDescent="0.25">
      <c r="D205" s="585" t="s">
        <v>824</v>
      </c>
      <c r="E205" s="586">
        <v>26853544</v>
      </c>
    </row>
    <row r="206" spans="4:5" x14ac:dyDescent="0.25">
      <c r="D206" s="585" t="s">
        <v>825</v>
      </c>
      <c r="E206" s="586">
        <v>49148180.999999993</v>
      </c>
    </row>
    <row r="207" spans="4:5" x14ac:dyDescent="0.25">
      <c r="D207" s="585" t="s">
        <v>826</v>
      </c>
      <c r="E207" s="586">
        <v>16607165.010000002</v>
      </c>
    </row>
    <row r="208" spans="4:5" x14ac:dyDescent="0.25">
      <c r="D208" s="585" t="s">
        <v>827</v>
      </c>
      <c r="E208" s="586">
        <v>24251180</v>
      </c>
    </row>
    <row r="209" spans="4:5" x14ac:dyDescent="0.25">
      <c r="D209" s="585" t="s">
        <v>828</v>
      </c>
      <c r="E209" s="586">
        <v>35034951</v>
      </c>
    </row>
    <row r="210" spans="4:5" x14ac:dyDescent="0.25">
      <c r="D210" s="585" t="s">
        <v>829</v>
      </c>
      <c r="E210" s="586">
        <v>36634999.999999993</v>
      </c>
    </row>
    <row r="211" spans="4:5" x14ac:dyDescent="0.25">
      <c r="D211" s="585" t="s">
        <v>830</v>
      </c>
      <c r="E211" s="586">
        <v>48492304</v>
      </c>
    </row>
    <row r="212" spans="4:5" x14ac:dyDescent="0.25">
      <c r="D212" s="585" t="s">
        <v>831</v>
      </c>
      <c r="E212" s="586">
        <v>38129253</v>
      </c>
    </row>
    <row r="213" spans="4:5" x14ac:dyDescent="0.25">
      <c r="D213" s="585" t="s">
        <v>832</v>
      </c>
      <c r="E213" s="586">
        <v>28175259</v>
      </c>
    </row>
    <row r="214" spans="4:5" x14ac:dyDescent="0.25">
      <c r="D214" s="585" t="s">
        <v>833</v>
      </c>
      <c r="E214" s="586">
        <v>23781859</v>
      </c>
    </row>
    <row r="215" spans="4:5" x14ac:dyDescent="0.25">
      <c r="D215" s="585" t="s">
        <v>834</v>
      </c>
      <c r="E215" s="586">
        <v>750567163</v>
      </c>
    </row>
    <row r="216" spans="4:5" x14ac:dyDescent="0.25">
      <c r="D216" s="585" t="s">
        <v>835</v>
      </c>
      <c r="E216" s="586">
        <v>51888320</v>
      </c>
    </row>
    <row r="217" spans="4:5" x14ac:dyDescent="0.25">
      <c r="D217" s="585" t="s">
        <v>836</v>
      </c>
      <c r="E217" s="586">
        <v>42284505</v>
      </c>
    </row>
    <row r="218" spans="4:5" x14ac:dyDescent="0.25">
      <c r="D218" s="585" t="s">
        <v>837</v>
      </c>
      <c r="E218" s="586">
        <v>30714488</v>
      </c>
    </row>
    <row r="219" spans="4:5" x14ac:dyDescent="0.25">
      <c r="D219" s="585" t="s">
        <v>838</v>
      </c>
      <c r="E219" s="586">
        <v>50227637</v>
      </c>
    </row>
    <row r="220" spans="4:5" x14ac:dyDescent="0.25">
      <c r="D220" s="585" t="s">
        <v>839</v>
      </c>
      <c r="E220" s="586">
        <v>44979400</v>
      </c>
    </row>
    <row r="221" spans="4:5" x14ac:dyDescent="0.25">
      <c r="D221" s="585" t="s">
        <v>840</v>
      </c>
      <c r="E221" s="586">
        <v>70423736.730000019</v>
      </c>
    </row>
    <row r="222" spans="4:5" x14ac:dyDescent="0.25">
      <c r="D222" s="585" t="s">
        <v>841</v>
      </c>
      <c r="E222" s="586">
        <v>51760500</v>
      </c>
    </row>
    <row r="223" spans="4:5" x14ac:dyDescent="0.25">
      <c r="D223" s="585" t="s">
        <v>842</v>
      </c>
      <c r="E223" s="586">
        <v>39970997</v>
      </c>
    </row>
    <row r="224" spans="4:5" x14ac:dyDescent="0.25">
      <c r="D224" s="585" t="s">
        <v>843</v>
      </c>
      <c r="E224" s="586">
        <v>31884597.999999996</v>
      </c>
    </row>
    <row r="225" spans="4:5" x14ac:dyDescent="0.25">
      <c r="D225" s="585" t="s">
        <v>844</v>
      </c>
      <c r="E225" s="586">
        <v>35120709</v>
      </c>
    </row>
    <row r="226" spans="4:5" x14ac:dyDescent="0.25">
      <c r="D226" s="585" t="s">
        <v>845</v>
      </c>
      <c r="E226" s="586">
        <v>90406476.689999983</v>
      </c>
    </row>
    <row r="227" spans="4:5" x14ac:dyDescent="0.25">
      <c r="D227" s="585" t="s">
        <v>846</v>
      </c>
      <c r="E227" s="586">
        <v>108301834</v>
      </c>
    </row>
    <row r="228" spans="4:5" x14ac:dyDescent="0.25">
      <c r="D228" s="585" t="s">
        <v>847</v>
      </c>
      <c r="E228" s="586">
        <v>90533444</v>
      </c>
    </row>
    <row r="229" spans="4:5" x14ac:dyDescent="0.25">
      <c r="D229" s="585" t="s">
        <v>848</v>
      </c>
      <c r="E229" s="586">
        <v>531768857.75</v>
      </c>
    </row>
    <row r="230" spans="4:5" x14ac:dyDescent="0.25">
      <c r="D230" s="585" t="s">
        <v>849</v>
      </c>
      <c r="E230" s="586">
        <v>665172723</v>
      </c>
    </row>
    <row r="231" spans="4:5" x14ac:dyDescent="0.25">
      <c r="D231" s="585" t="s">
        <v>850</v>
      </c>
      <c r="E231" s="586">
        <v>102539627</v>
      </c>
    </row>
    <row r="232" spans="4:5" x14ac:dyDescent="0.25">
      <c r="D232" s="585" t="s">
        <v>851</v>
      </c>
      <c r="E232" s="586">
        <v>92777000</v>
      </c>
    </row>
    <row r="233" spans="4:5" x14ac:dyDescent="0.25">
      <c r="D233" s="585" t="s">
        <v>852</v>
      </c>
      <c r="E233" s="586">
        <v>69040588</v>
      </c>
    </row>
    <row r="234" spans="4:5" x14ac:dyDescent="0.25">
      <c r="D234" s="585" t="s">
        <v>853</v>
      </c>
      <c r="E234" s="586">
        <v>91893289.999999955</v>
      </c>
    </row>
    <row r="235" spans="4:5" x14ac:dyDescent="0.25">
      <c r="D235" s="585" t="s">
        <v>854</v>
      </c>
      <c r="E235" s="586">
        <v>229269066.85999998</v>
      </c>
    </row>
    <row r="236" spans="4:5" x14ac:dyDescent="0.25">
      <c r="D236" s="585" t="s">
        <v>855</v>
      </c>
      <c r="E236" s="586">
        <v>477773017.63999987</v>
      </c>
    </row>
    <row r="237" spans="4:5" x14ac:dyDescent="0.25">
      <c r="D237" s="585" t="s">
        <v>856</v>
      </c>
      <c r="E237" s="586">
        <v>2051560134</v>
      </c>
    </row>
    <row r="238" spans="4:5" x14ac:dyDescent="0.25">
      <c r="D238" s="585" t="s">
        <v>857</v>
      </c>
      <c r="E238" s="586">
        <v>63827914</v>
      </c>
    </row>
    <row r="239" spans="4:5" x14ac:dyDescent="0.25">
      <c r="D239" s="585" t="s">
        <v>858</v>
      </c>
      <c r="E239" s="586">
        <v>56299481</v>
      </c>
    </row>
    <row r="240" spans="4:5" x14ac:dyDescent="0.25">
      <c r="D240" s="585" t="s">
        <v>859</v>
      </c>
      <c r="E240" s="586">
        <v>21552250</v>
      </c>
    </row>
    <row r="241" spans="4:5" x14ac:dyDescent="0.25">
      <c r="D241" s="585" t="s">
        <v>860</v>
      </c>
      <c r="E241" s="586">
        <v>24877194</v>
      </c>
    </row>
    <row r="242" spans="4:5" x14ac:dyDescent="0.25">
      <c r="D242" s="585" t="s">
        <v>861</v>
      </c>
      <c r="E242" s="586">
        <v>136214835</v>
      </c>
    </row>
    <row r="243" spans="4:5" x14ac:dyDescent="0.25">
      <c r="D243" s="585" t="s">
        <v>862</v>
      </c>
      <c r="E243" s="586">
        <v>77233840</v>
      </c>
    </row>
    <row r="244" spans="4:5" x14ac:dyDescent="0.25">
      <c r="D244" s="585" t="s">
        <v>863</v>
      </c>
      <c r="E244" s="586">
        <v>14451652</v>
      </c>
    </row>
    <row r="245" spans="4:5" x14ac:dyDescent="0.25">
      <c r="D245" s="585" t="s">
        <v>864</v>
      </c>
      <c r="E245" s="586">
        <v>153196283</v>
      </c>
    </row>
    <row r="246" spans="4:5" x14ac:dyDescent="0.25">
      <c r="D246" s="585" t="s">
        <v>865</v>
      </c>
      <c r="E246" s="586">
        <v>27399743.719999988</v>
      </c>
    </row>
    <row r="247" spans="4:5" x14ac:dyDescent="0.25">
      <c r="D247" s="585" t="s">
        <v>866</v>
      </c>
      <c r="E247" s="586">
        <v>137666005</v>
      </c>
    </row>
    <row r="248" spans="4:5" x14ac:dyDescent="0.25">
      <c r="D248" s="585" t="s">
        <v>867</v>
      </c>
      <c r="E248" s="586">
        <v>109689940.81999999</v>
      </c>
    </row>
    <row r="249" spans="4:5" x14ac:dyDescent="0.25">
      <c r="D249" s="585" t="s">
        <v>868</v>
      </c>
      <c r="E249" s="586">
        <v>85400316</v>
      </c>
    </row>
    <row r="250" spans="4:5" x14ac:dyDescent="0.25">
      <c r="D250" s="585" t="s">
        <v>869</v>
      </c>
      <c r="E250" s="586">
        <v>31557604.469999999</v>
      </c>
    </row>
    <row r="251" spans="4:5" x14ac:dyDescent="0.25">
      <c r="D251" s="585" t="s">
        <v>870</v>
      </c>
      <c r="E251" s="586">
        <v>31436399</v>
      </c>
    </row>
    <row r="252" spans="4:5" x14ac:dyDescent="0.25">
      <c r="D252" s="585" t="s">
        <v>871</v>
      </c>
      <c r="E252" s="586">
        <v>66773859.640000008</v>
      </c>
    </row>
    <row r="253" spans="4:5" x14ac:dyDescent="0.25">
      <c r="D253" s="585" t="s">
        <v>872</v>
      </c>
      <c r="E253" s="586">
        <v>89722012.999999985</v>
      </c>
    </row>
    <row r="254" spans="4:5" x14ac:dyDescent="0.25">
      <c r="D254" s="585" t="s">
        <v>873</v>
      </c>
      <c r="E254" s="586">
        <v>84620749.750000015</v>
      </c>
    </row>
    <row r="255" spans="4:5" x14ac:dyDescent="0.25">
      <c r="D255" s="585" t="s">
        <v>874</v>
      </c>
      <c r="E255" s="586">
        <v>23718333</v>
      </c>
    </row>
    <row r="256" spans="4:5" x14ac:dyDescent="0.25">
      <c r="D256" s="585" t="s">
        <v>875</v>
      </c>
      <c r="E256" s="586">
        <v>22335766</v>
      </c>
    </row>
    <row r="257" spans="4:5" x14ac:dyDescent="0.25">
      <c r="D257" s="585" t="s">
        <v>876</v>
      </c>
      <c r="E257" s="586">
        <v>36094010</v>
      </c>
    </row>
    <row r="258" spans="4:5" x14ac:dyDescent="0.25">
      <c r="D258" s="585" t="s">
        <v>877</v>
      </c>
      <c r="E258" s="586">
        <v>55158487</v>
      </c>
    </row>
    <row r="259" spans="4:5" x14ac:dyDescent="0.25">
      <c r="D259" s="585" t="s">
        <v>878</v>
      </c>
      <c r="E259" s="586">
        <v>59284999.999999985</v>
      </c>
    </row>
    <row r="260" spans="4:5" x14ac:dyDescent="0.25">
      <c r="D260" s="585" t="s">
        <v>879</v>
      </c>
      <c r="E260" s="586">
        <v>28001599.999999996</v>
      </c>
    </row>
    <row r="261" spans="4:5" x14ac:dyDescent="0.25">
      <c r="D261" s="585" t="s">
        <v>880</v>
      </c>
      <c r="E261" s="586">
        <v>19170000</v>
      </c>
    </row>
    <row r="262" spans="4:5" x14ac:dyDescent="0.25">
      <c r="D262" s="585" t="s">
        <v>881</v>
      </c>
      <c r="E262" s="586">
        <v>34745260.719999999</v>
      </c>
    </row>
    <row r="263" spans="4:5" x14ac:dyDescent="0.25">
      <c r="D263" s="585" t="s">
        <v>882</v>
      </c>
      <c r="E263" s="586">
        <v>15594621.18</v>
      </c>
    </row>
    <row r="264" spans="4:5" x14ac:dyDescent="0.25">
      <c r="D264" s="585" t="s">
        <v>883</v>
      </c>
      <c r="E264" s="586">
        <v>12826479</v>
      </c>
    </row>
    <row r="265" spans="4:5" x14ac:dyDescent="0.25">
      <c r="D265" s="585" t="s">
        <v>884</v>
      </c>
      <c r="E265" s="586">
        <v>41093005</v>
      </c>
    </row>
    <row r="266" spans="4:5" x14ac:dyDescent="0.25">
      <c r="D266" s="585" t="s">
        <v>885</v>
      </c>
      <c r="E266" s="586">
        <v>13367850.000000002</v>
      </c>
    </row>
    <row r="267" spans="4:5" x14ac:dyDescent="0.25">
      <c r="D267" s="585" t="s">
        <v>886</v>
      </c>
      <c r="E267" s="586">
        <v>24601998</v>
      </c>
    </row>
    <row r="268" spans="4:5" x14ac:dyDescent="0.25">
      <c r="D268" s="585" t="s">
        <v>887</v>
      </c>
      <c r="E268" s="586">
        <v>54163906.909999996</v>
      </c>
    </row>
    <row r="269" spans="4:5" x14ac:dyDescent="0.25">
      <c r="D269" s="585" t="s">
        <v>888</v>
      </c>
      <c r="E269" s="586">
        <v>23036358</v>
      </c>
    </row>
    <row r="270" spans="4:5" x14ac:dyDescent="0.25">
      <c r="D270" s="585" t="s">
        <v>889</v>
      </c>
      <c r="E270" s="586">
        <v>13410000</v>
      </c>
    </row>
    <row r="271" spans="4:5" x14ac:dyDescent="0.25">
      <c r="D271" s="585" t="s">
        <v>890</v>
      </c>
      <c r="E271" s="586">
        <v>13355228</v>
      </c>
    </row>
    <row r="272" spans="4:5" x14ac:dyDescent="0.25">
      <c r="D272" s="585" t="s">
        <v>891</v>
      </c>
      <c r="E272" s="586">
        <v>20393901</v>
      </c>
    </row>
    <row r="273" spans="4:5" x14ac:dyDescent="0.25">
      <c r="D273" s="585" t="s">
        <v>892</v>
      </c>
      <c r="E273" s="586">
        <v>13976974</v>
      </c>
    </row>
    <row r="274" spans="4:5" x14ac:dyDescent="0.25">
      <c r="D274" s="585" t="s">
        <v>893</v>
      </c>
      <c r="E274" s="586">
        <v>15912748</v>
      </c>
    </row>
    <row r="275" spans="4:5" x14ac:dyDescent="0.25">
      <c r="D275" s="585" t="s">
        <v>894</v>
      </c>
      <c r="E275" s="586">
        <v>33668838</v>
      </c>
    </row>
    <row r="276" spans="4:5" x14ac:dyDescent="0.25">
      <c r="D276" s="585" t="s">
        <v>895</v>
      </c>
      <c r="E276" s="586">
        <v>15119760</v>
      </c>
    </row>
    <row r="277" spans="4:5" x14ac:dyDescent="0.25">
      <c r="D277" s="585" t="s">
        <v>896</v>
      </c>
      <c r="E277" s="586">
        <v>16259424</v>
      </c>
    </row>
    <row r="278" spans="4:5" x14ac:dyDescent="0.25">
      <c r="D278" s="585" t="s">
        <v>897</v>
      </c>
      <c r="E278" s="586">
        <v>13840161</v>
      </c>
    </row>
    <row r="279" spans="4:5" x14ac:dyDescent="0.25">
      <c r="D279" s="585" t="s">
        <v>898</v>
      </c>
      <c r="E279" s="586">
        <v>14950000</v>
      </c>
    </row>
    <row r="280" spans="4:5" x14ac:dyDescent="0.25">
      <c r="D280" s="585" t="s">
        <v>899</v>
      </c>
      <c r="E280" s="586">
        <v>15221112</v>
      </c>
    </row>
    <row r="281" spans="4:5" x14ac:dyDescent="0.25">
      <c r="D281" s="585" t="s">
        <v>900</v>
      </c>
      <c r="E281" s="586">
        <v>39522764</v>
      </c>
    </row>
    <row r="282" spans="4:5" x14ac:dyDescent="0.25">
      <c r="D282" s="585" t="s">
        <v>901</v>
      </c>
      <c r="E282" s="586">
        <v>69885901.370000005</v>
      </c>
    </row>
    <row r="283" spans="4:5" x14ac:dyDescent="0.25">
      <c r="D283" s="585" t="s">
        <v>902</v>
      </c>
      <c r="E283" s="586">
        <v>24881434</v>
      </c>
    </row>
    <row r="284" spans="4:5" x14ac:dyDescent="0.25">
      <c r="D284" s="585" t="s">
        <v>903</v>
      </c>
      <c r="E284" s="586">
        <v>29514388</v>
      </c>
    </row>
    <row r="285" spans="4:5" x14ac:dyDescent="0.25">
      <c r="D285" s="585" t="s">
        <v>904</v>
      </c>
      <c r="E285" s="586">
        <v>12219948</v>
      </c>
    </row>
    <row r="286" spans="4:5" x14ac:dyDescent="0.25">
      <c r="D286" s="585" t="s">
        <v>905</v>
      </c>
      <c r="E286" s="586">
        <v>13255536</v>
      </c>
    </row>
    <row r="287" spans="4:5" x14ac:dyDescent="0.25">
      <c r="D287" s="585" t="s">
        <v>906</v>
      </c>
      <c r="E287" s="586">
        <v>13022351.999999998</v>
      </c>
    </row>
    <row r="288" spans="4:5" x14ac:dyDescent="0.25">
      <c r="D288" s="585" t="s">
        <v>907</v>
      </c>
      <c r="E288" s="586">
        <v>11606500.000000002</v>
      </c>
    </row>
    <row r="289" spans="4:5" x14ac:dyDescent="0.25">
      <c r="D289" s="585" t="s">
        <v>908</v>
      </c>
      <c r="E289" s="586">
        <v>39628332.450000003</v>
      </c>
    </row>
    <row r="290" spans="4:5" x14ac:dyDescent="0.25">
      <c r="D290" s="585" t="s">
        <v>909</v>
      </c>
      <c r="E290" s="586">
        <v>23618732</v>
      </c>
    </row>
    <row r="291" spans="4:5" x14ac:dyDescent="0.25">
      <c r="D291" s="585" t="s">
        <v>910</v>
      </c>
      <c r="E291" s="586">
        <v>22777295.999999996</v>
      </c>
    </row>
    <row r="292" spans="4:5" x14ac:dyDescent="0.25">
      <c r="D292" s="585" t="s">
        <v>911</v>
      </c>
      <c r="E292" s="586">
        <v>20079550.940000001</v>
      </c>
    </row>
    <row r="293" spans="4:5" x14ac:dyDescent="0.25">
      <c r="D293" s="585" t="s">
        <v>912</v>
      </c>
      <c r="E293" s="586">
        <v>28087607</v>
      </c>
    </row>
    <row r="294" spans="4:5" x14ac:dyDescent="0.25">
      <c r="D294" s="585" t="s">
        <v>913</v>
      </c>
      <c r="E294" s="586">
        <v>23356062</v>
      </c>
    </row>
    <row r="295" spans="4:5" x14ac:dyDescent="0.25">
      <c r="D295" s="585" t="s">
        <v>914</v>
      </c>
      <c r="E295" s="586">
        <v>13045148</v>
      </c>
    </row>
    <row r="296" spans="4:5" x14ac:dyDescent="0.25">
      <c r="D296" s="585" t="s">
        <v>915</v>
      </c>
      <c r="E296" s="586">
        <v>16264414</v>
      </c>
    </row>
    <row r="297" spans="4:5" x14ac:dyDescent="0.25">
      <c r="D297" s="585" t="s">
        <v>916</v>
      </c>
      <c r="E297" s="586">
        <v>14794541.66</v>
      </c>
    </row>
    <row r="298" spans="4:5" x14ac:dyDescent="0.25">
      <c r="D298" s="585" t="s">
        <v>917</v>
      </c>
      <c r="E298" s="586">
        <v>73257211.800000012</v>
      </c>
    </row>
    <row r="299" spans="4:5" x14ac:dyDescent="0.25">
      <c r="D299" s="585" t="s">
        <v>918</v>
      </c>
      <c r="E299" s="586">
        <v>42565602</v>
      </c>
    </row>
    <row r="300" spans="4:5" x14ac:dyDescent="0.25">
      <c r="D300" s="585" t="s">
        <v>919</v>
      </c>
      <c r="E300" s="586">
        <v>28291050</v>
      </c>
    </row>
    <row r="301" spans="4:5" x14ac:dyDescent="0.25">
      <c r="D301" s="585" t="s">
        <v>920</v>
      </c>
      <c r="E301" s="586">
        <v>12604408</v>
      </c>
    </row>
    <row r="302" spans="4:5" x14ac:dyDescent="0.25">
      <c r="D302" s="585" t="s">
        <v>921</v>
      </c>
      <c r="E302" s="586">
        <v>25702187</v>
      </c>
    </row>
    <row r="303" spans="4:5" x14ac:dyDescent="0.25">
      <c r="D303" s="585" t="s">
        <v>922</v>
      </c>
      <c r="E303" s="586">
        <v>15228000</v>
      </c>
    </row>
    <row r="304" spans="4:5" x14ac:dyDescent="0.25">
      <c r="D304" s="585" t="s">
        <v>923</v>
      </c>
      <c r="E304" s="586">
        <v>22557152.66</v>
      </c>
    </row>
    <row r="305" spans="4:5" x14ac:dyDescent="0.25">
      <c r="D305" s="585" t="s">
        <v>924</v>
      </c>
      <c r="E305" s="586">
        <v>26164008</v>
      </c>
    </row>
    <row r="306" spans="4:5" x14ac:dyDescent="0.25">
      <c r="D306" s="585" t="s">
        <v>925</v>
      </c>
      <c r="E306" s="586">
        <v>25104350</v>
      </c>
    </row>
    <row r="307" spans="4:5" x14ac:dyDescent="0.25">
      <c r="D307" s="585" t="s">
        <v>926</v>
      </c>
      <c r="E307" s="586">
        <v>15103000</v>
      </c>
    </row>
    <row r="308" spans="4:5" x14ac:dyDescent="0.25">
      <c r="D308" s="585" t="s">
        <v>927</v>
      </c>
      <c r="E308" s="586">
        <v>32775414</v>
      </c>
    </row>
    <row r="309" spans="4:5" x14ac:dyDescent="0.25">
      <c r="D309" s="585" t="s">
        <v>928</v>
      </c>
      <c r="E309" s="586">
        <v>14177345</v>
      </c>
    </row>
    <row r="310" spans="4:5" x14ac:dyDescent="0.25">
      <c r="D310" s="585" t="s">
        <v>929</v>
      </c>
      <c r="E310" s="586">
        <v>20942581</v>
      </c>
    </row>
    <row r="311" spans="4:5" x14ac:dyDescent="0.25">
      <c r="D311" s="585" t="s">
        <v>930</v>
      </c>
      <c r="E311" s="586">
        <v>25687000</v>
      </c>
    </row>
    <row r="312" spans="4:5" x14ac:dyDescent="0.25">
      <c r="D312" s="585" t="s">
        <v>931</v>
      </c>
      <c r="E312" s="586">
        <v>19834372</v>
      </c>
    </row>
    <row r="313" spans="4:5" x14ac:dyDescent="0.25">
      <c r="D313" s="585" t="s">
        <v>932</v>
      </c>
      <c r="E313" s="586">
        <v>10569756</v>
      </c>
    </row>
    <row r="314" spans="4:5" x14ac:dyDescent="0.25">
      <c r="D314" s="585" t="s">
        <v>933</v>
      </c>
      <c r="E314" s="586">
        <v>12842209</v>
      </c>
    </row>
    <row r="315" spans="4:5" x14ac:dyDescent="0.25">
      <c r="D315" s="585" t="s">
        <v>934</v>
      </c>
      <c r="E315" s="586">
        <v>17500000</v>
      </c>
    </row>
    <row r="316" spans="4:5" x14ac:dyDescent="0.25">
      <c r="D316" s="585" t="s">
        <v>935</v>
      </c>
      <c r="E316" s="586">
        <v>22544306</v>
      </c>
    </row>
    <row r="317" spans="4:5" x14ac:dyDescent="0.25">
      <c r="D317" s="585" t="s">
        <v>936</v>
      </c>
      <c r="E317" s="586">
        <v>12716013</v>
      </c>
    </row>
    <row r="318" spans="4:5" x14ac:dyDescent="0.25">
      <c r="D318" s="585" t="s">
        <v>937</v>
      </c>
      <c r="E318" s="586">
        <v>26167414</v>
      </c>
    </row>
    <row r="319" spans="4:5" x14ac:dyDescent="0.25">
      <c r="D319" s="585" t="s">
        <v>938</v>
      </c>
      <c r="E319" s="586">
        <v>129103349</v>
      </c>
    </row>
    <row r="320" spans="4:5" x14ac:dyDescent="0.25">
      <c r="D320" s="585" t="s">
        <v>939</v>
      </c>
      <c r="E320" s="586">
        <v>24702315</v>
      </c>
    </row>
    <row r="321" spans="4:5" x14ac:dyDescent="0.25">
      <c r="D321" s="585" t="s">
        <v>940</v>
      </c>
      <c r="E321" s="586">
        <v>42433972.210000008</v>
      </c>
    </row>
    <row r="322" spans="4:5" x14ac:dyDescent="0.25">
      <c r="D322" s="585" t="s">
        <v>941</v>
      </c>
      <c r="E322" s="586">
        <v>16353513</v>
      </c>
    </row>
    <row r="323" spans="4:5" x14ac:dyDescent="0.25">
      <c r="D323" s="585" t="s">
        <v>942</v>
      </c>
      <c r="E323" s="586">
        <v>74254337</v>
      </c>
    </row>
    <row r="324" spans="4:5" x14ac:dyDescent="0.25">
      <c r="D324" s="585" t="s">
        <v>943</v>
      </c>
      <c r="E324" s="586">
        <v>21868175</v>
      </c>
    </row>
    <row r="325" spans="4:5" x14ac:dyDescent="0.25">
      <c r="D325" s="585" t="s">
        <v>944</v>
      </c>
      <c r="E325" s="586">
        <v>19406106.659999996</v>
      </c>
    </row>
    <row r="326" spans="4:5" x14ac:dyDescent="0.25">
      <c r="D326" s="585" t="s">
        <v>945</v>
      </c>
      <c r="E326" s="586">
        <v>22132636</v>
      </c>
    </row>
    <row r="327" spans="4:5" x14ac:dyDescent="0.25">
      <c r="D327" s="585" t="s">
        <v>946</v>
      </c>
      <c r="E327" s="586">
        <v>17201480</v>
      </c>
    </row>
    <row r="328" spans="4:5" x14ac:dyDescent="0.25">
      <c r="D328" s="585" t="s">
        <v>947</v>
      </c>
      <c r="E328" s="586">
        <v>23798588</v>
      </c>
    </row>
    <row r="329" spans="4:5" x14ac:dyDescent="0.25">
      <c r="D329" s="585" t="s">
        <v>948</v>
      </c>
      <c r="E329" s="586">
        <v>14605700</v>
      </c>
    </row>
    <row r="330" spans="4:5" x14ac:dyDescent="0.25">
      <c r="D330" s="585" t="s">
        <v>949</v>
      </c>
      <c r="E330" s="586">
        <v>14605675.75</v>
      </c>
    </row>
    <row r="331" spans="4:5" x14ac:dyDescent="0.25">
      <c r="D331" s="585" t="s">
        <v>950</v>
      </c>
      <c r="E331" s="586">
        <v>18852780</v>
      </c>
    </row>
    <row r="332" spans="4:5" x14ac:dyDescent="0.25">
      <c r="D332" s="585" t="s">
        <v>951</v>
      </c>
      <c r="E332" s="586">
        <v>18258702</v>
      </c>
    </row>
    <row r="333" spans="4:5" x14ac:dyDescent="0.25">
      <c r="D333" s="585" t="s">
        <v>952</v>
      </c>
      <c r="E333" s="586">
        <v>37289059</v>
      </c>
    </row>
    <row r="334" spans="4:5" x14ac:dyDescent="0.25">
      <c r="D334" s="585" t="s">
        <v>953</v>
      </c>
      <c r="E334" s="586">
        <v>12411976</v>
      </c>
    </row>
    <row r="335" spans="4:5" x14ac:dyDescent="0.25">
      <c r="D335" s="585" t="s">
        <v>954</v>
      </c>
      <c r="E335" s="586">
        <v>76863161.829999998</v>
      </c>
    </row>
    <row r="336" spans="4:5" x14ac:dyDescent="0.25">
      <c r="D336" s="585" t="s">
        <v>955</v>
      </c>
      <c r="E336" s="586">
        <v>17617984</v>
      </c>
    </row>
    <row r="337" spans="4:5" x14ac:dyDescent="0.25">
      <c r="D337" s="585" t="s">
        <v>956</v>
      </c>
      <c r="E337" s="586">
        <v>202071831</v>
      </c>
    </row>
    <row r="338" spans="4:5" x14ac:dyDescent="0.25">
      <c r="D338" s="585" t="s">
        <v>957</v>
      </c>
      <c r="E338" s="586">
        <v>43199825</v>
      </c>
    </row>
    <row r="339" spans="4:5" x14ac:dyDescent="0.25">
      <c r="D339" s="585" t="s">
        <v>958</v>
      </c>
      <c r="E339" s="586">
        <v>13140000</v>
      </c>
    </row>
    <row r="340" spans="4:5" x14ac:dyDescent="0.25">
      <c r="D340" s="585" t="s">
        <v>959</v>
      </c>
      <c r="E340" s="586">
        <v>17470904</v>
      </c>
    </row>
    <row r="341" spans="4:5" x14ac:dyDescent="0.25">
      <c r="D341" s="585" t="s">
        <v>960</v>
      </c>
      <c r="E341" s="586">
        <v>12557896</v>
      </c>
    </row>
    <row r="342" spans="4:5" x14ac:dyDescent="0.25">
      <c r="D342" s="585" t="s">
        <v>961</v>
      </c>
      <c r="E342" s="586">
        <v>22409296</v>
      </c>
    </row>
    <row r="343" spans="4:5" x14ac:dyDescent="0.25">
      <c r="D343" s="585" t="s">
        <v>962</v>
      </c>
      <c r="E343" s="586">
        <v>16501472</v>
      </c>
    </row>
    <row r="344" spans="4:5" x14ac:dyDescent="0.25">
      <c r="D344" s="585" t="s">
        <v>963</v>
      </c>
      <c r="E344" s="586">
        <v>14281244</v>
      </c>
    </row>
    <row r="345" spans="4:5" x14ac:dyDescent="0.25">
      <c r="D345" s="585" t="s">
        <v>964</v>
      </c>
      <c r="E345" s="586">
        <v>13032665</v>
      </c>
    </row>
    <row r="346" spans="4:5" x14ac:dyDescent="0.25">
      <c r="D346" s="585" t="s">
        <v>965</v>
      </c>
      <c r="E346" s="586">
        <v>12532479.999999996</v>
      </c>
    </row>
    <row r="347" spans="4:5" x14ac:dyDescent="0.25">
      <c r="D347" s="585" t="s">
        <v>966</v>
      </c>
      <c r="E347" s="586">
        <v>18254998</v>
      </c>
    </row>
    <row r="348" spans="4:5" x14ac:dyDescent="0.25">
      <c r="D348" s="585" t="s">
        <v>967</v>
      </c>
      <c r="E348" s="586">
        <v>30706871</v>
      </c>
    </row>
    <row r="349" spans="4:5" x14ac:dyDescent="0.25">
      <c r="D349" s="585" t="s">
        <v>968</v>
      </c>
      <c r="E349" s="586">
        <v>12745069.9</v>
      </c>
    </row>
    <row r="350" spans="4:5" x14ac:dyDescent="0.25">
      <c r="D350" s="585" t="s">
        <v>969</v>
      </c>
      <c r="E350" s="586">
        <v>202030851</v>
      </c>
    </row>
    <row r="351" spans="4:5" x14ac:dyDescent="0.25">
      <c r="D351" s="585" t="s">
        <v>970</v>
      </c>
      <c r="E351" s="586">
        <v>13151620</v>
      </c>
    </row>
    <row r="352" spans="4:5" x14ac:dyDescent="0.25">
      <c r="D352" s="585" t="s">
        <v>971</v>
      </c>
      <c r="E352" s="586">
        <v>11881433.490000002</v>
      </c>
    </row>
    <row r="353" spans="4:5" x14ac:dyDescent="0.25">
      <c r="D353" s="585" t="s">
        <v>972</v>
      </c>
      <c r="E353" s="586">
        <v>13063768.000000002</v>
      </c>
    </row>
    <row r="354" spans="4:5" x14ac:dyDescent="0.25">
      <c r="D354" s="585" t="s">
        <v>973</v>
      </c>
      <c r="E354" s="586">
        <v>27819800</v>
      </c>
    </row>
    <row r="355" spans="4:5" x14ac:dyDescent="0.25">
      <c r="D355" s="585" t="s">
        <v>974</v>
      </c>
      <c r="E355" s="586">
        <v>23980177</v>
      </c>
    </row>
    <row r="356" spans="4:5" x14ac:dyDescent="0.25">
      <c r="D356" s="585" t="s">
        <v>975</v>
      </c>
      <c r="E356" s="586">
        <v>19987304</v>
      </c>
    </row>
    <row r="357" spans="4:5" x14ac:dyDescent="0.25">
      <c r="D357" s="585" t="s">
        <v>976</v>
      </c>
      <c r="E357" s="586">
        <v>35324500</v>
      </c>
    </row>
    <row r="358" spans="4:5" x14ac:dyDescent="0.25">
      <c r="D358" s="585" t="s">
        <v>977</v>
      </c>
      <c r="E358" s="586">
        <v>14391651</v>
      </c>
    </row>
    <row r="359" spans="4:5" x14ac:dyDescent="0.25">
      <c r="D359" s="585" t="s">
        <v>978</v>
      </c>
      <c r="E359" s="586">
        <v>828473100</v>
      </c>
    </row>
    <row r="360" spans="4:5" x14ac:dyDescent="0.25">
      <c r="D360" s="585" t="s">
        <v>979</v>
      </c>
      <c r="E360" s="586">
        <v>44804987.839999996</v>
      </c>
    </row>
    <row r="361" spans="4:5" x14ac:dyDescent="0.25">
      <c r="D361" s="585" t="s">
        <v>980</v>
      </c>
      <c r="E361" s="586">
        <v>18258451.000000004</v>
      </c>
    </row>
    <row r="362" spans="4:5" x14ac:dyDescent="0.25">
      <c r="D362" s="585" t="s">
        <v>981</v>
      </c>
      <c r="E362" s="586">
        <v>14260611.999999998</v>
      </c>
    </row>
    <row r="363" spans="4:5" x14ac:dyDescent="0.25">
      <c r="D363" s="585" t="s">
        <v>982</v>
      </c>
      <c r="E363" s="586">
        <v>18592613</v>
      </c>
    </row>
    <row r="364" spans="4:5" x14ac:dyDescent="0.25">
      <c r="D364" s="585" t="s">
        <v>983</v>
      </c>
      <c r="E364" s="586">
        <v>27792285</v>
      </c>
    </row>
    <row r="365" spans="4:5" x14ac:dyDescent="0.25">
      <c r="D365" s="585" t="s">
        <v>984</v>
      </c>
      <c r="E365" s="586">
        <v>12610656</v>
      </c>
    </row>
    <row r="366" spans="4:5" x14ac:dyDescent="0.25">
      <c r="D366" s="585" t="s">
        <v>985</v>
      </c>
      <c r="E366" s="586">
        <v>15179955.84</v>
      </c>
    </row>
    <row r="367" spans="4:5" x14ac:dyDescent="0.25">
      <c r="D367" s="585" t="s">
        <v>986</v>
      </c>
      <c r="E367" s="586">
        <v>21401640</v>
      </c>
    </row>
    <row r="368" spans="4:5" x14ac:dyDescent="0.25">
      <c r="D368" s="585" t="s">
        <v>987</v>
      </c>
      <c r="E368" s="586">
        <v>18474371</v>
      </c>
    </row>
    <row r="369" spans="4:5" x14ac:dyDescent="0.25">
      <c r="D369" s="585" t="s">
        <v>988</v>
      </c>
      <c r="E369" s="586">
        <v>19840724</v>
      </c>
    </row>
    <row r="370" spans="4:5" x14ac:dyDescent="0.25">
      <c r="D370" s="585" t="s">
        <v>989</v>
      </c>
      <c r="E370" s="586">
        <v>13650540</v>
      </c>
    </row>
    <row r="371" spans="4:5" x14ac:dyDescent="0.25">
      <c r="D371" s="585" t="s">
        <v>990</v>
      </c>
      <c r="E371" s="586">
        <v>17457539</v>
      </c>
    </row>
    <row r="372" spans="4:5" x14ac:dyDescent="0.25">
      <c r="D372" s="585" t="s">
        <v>991</v>
      </c>
      <c r="E372" s="586">
        <v>13764151.999999998</v>
      </c>
    </row>
    <row r="373" spans="4:5" x14ac:dyDescent="0.25">
      <c r="D373" s="585" t="s">
        <v>992</v>
      </c>
      <c r="E373" s="586">
        <v>14356191.000000002</v>
      </c>
    </row>
    <row r="374" spans="4:5" x14ac:dyDescent="0.25">
      <c r="D374" s="585" t="s">
        <v>993</v>
      </c>
      <c r="E374" s="586">
        <v>16492217</v>
      </c>
    </row>
    <row r="375" spans="4:5" x14ac:dyDescent="0.25">
      <c r="D375" s="585" t="s">
        <v>994</v>
      </c>
      <c r="E375" s="586">
        <v>16462706</v>
      </c>
    </row>
    <row r="376" spans="4:5" x14ac:dyDescent="0.25">
      <c r="D376" s="585" t="s">
        <v>995</v>
      </c>
      <c r="E376" s="586">
        <v>15783000</v>
      </c>
    </row>
    <row r="377" spans="4:5" x14ac:dyDescent="0.25">
      <c r="D377" s="585" t="s">
        <v>996</v>
      </c>
      <c r="E377" s="586">
        <v>10733295</v>
      </c>
    </row>
    <row r="378" spans="4:5" x14ac:dyDescent="0.25">
      <c r="D378" s="585" t="s">
        <v>997</v>
      </c>
      <c r="E378" s="586">
        <v>17448248.800000001</v>
      </c>
    </row>
    <row r="379" spans="4:5" x14ac:dyDescent="0.25">
      <c r="D379" s="585" t="s">
        <v>998</v>
      </c>
      <c r="E379" s="586">
        <v>41712667.530000001</v>
      </c>
    </row>
    <row r="380" spans="4:5" x14ac:dyDescent="0.25">
      <c r="D380" s="585" t="s">
        <v>999</v>
      </c>
      <c r="E380" s="586">
        <v>19640700</v>
      </c>
    </row>
    <row r="381" spans="4:5" x14ac:dyDescent="0.25">
      <c r="D381" s="585" t="s">
        <v>1000</v>
      </c>
      <c r="E381" s="586">
        <v>14936949</v>
      </c>
    </row>
    <row r="382" spans="4:5" x14ac:dyDescent="0.25">
      <c r="D382" s="585" t="s">
        <v>1001</v>
      </c>
      <c r="E382" s="586">
        <v>19212804</v>
      </c>
    </row>
    <row r="383" spans="4:5" x14ac:dyDescent="0.25">
      <c r="D383" s="585" t="s">
        <v>1002</v>
      </c>
      <c r="E383" s="586">
        <v>24610272.000000004</v>
      </c>
    </row>
    <row r="384" spans="4:5" x14ac:dyDescent="0.25">
      <c r="D384" s="585" t="s">
        <v>1003</v>
      </c>
      <c r="E384" s="586">
        <v>14218380</v>
      </c>
    </row>
    <row r="385" spans="4:5" x14ac:dyDescent="0.25">
      <c r="D385" s="585" t="s">
        <v>1004</v>
      </c>
      <c r="E385" s="586">
        <v>12714180</v>
      </c>
    </row>
    <row r="386" spans="4:5" x14ac:dyDescent="0.25">
      <c r="D386" s="585" t="s">
        <v>1005</v>
      </c>
      <c r="E386" s="586">
        <v>27646000</v>
      </c>
    </row>
    <row r="387" spans="4:5" x14ac:dyDescent="0.25">
      <c r="D387" s="585" t="s">
        <v>1006</v>
      </c>
      <c r="E387" s="586">
        <v>37334252</v>
      </c>
    </row>
    <row r="388" spans="4:5" x14ac:dyDescent="0.25">
      <c r="D388" s="585" t="s">
        <v>1007</v>
      </c>
      <c r="E388" s="586">
        <v>57717273</v>
      </c>
    </row>
    <row r="389" spans="4:5" x14ac:dyDescent="0.25">
      <c r="D389" s="585" t="s">
        <v>1008</v>
      </c>
      <c r="E389" s="586">
        <v>14066766.000000002</v>
      </c>
    </row>
    <row r="390" spans="4:5" x14ac:dyDescent="0.25">
      <c r="D390" s="585" t="s">
        <v>1009</v>
      </c>
      <c r="E390" s="586">
        <v>20409240</v>
      </c>
    </row>
    <row r="391" spans="4:5" x14ac:dyDescent="0.25">
      <c r="D391" s="585" t="s">
        <v>1010</v>
      </c>
      <c r="E391" s="586">
        <v>30977196</v>
      </c>
    </row>
    <row r="392" spans="4:5" x14ac:dyDescent="0.25">
      <c r="D392" s="585" t="s">
        <v>1011</v>
      </c>
      <c r="E392" s="586">
        <v>10983197</v>
      </c>
    </row>
    <row r="393" spans="4:5" x14ac:dyDescent="0.25">
      <c r="D393" s="585" t="s">
        <v>1012</v>
      </c>
      <c r="E393" s="586">
        <v>19553904</v>
      </c>
    </row>
    <row r="394" spans="4:5" x14ac:dyDescent="0.25">
      <c r="D394" s="585" t="s">
        <v>1013</v>
      </c>
      <c r="E394" s="586">
        <v>28374008</v>
      </c>
    </row>
    <row r="395" spans="4:5" x14ac:dyDescent="0.25">
      <c r="D395" s="585" t="s">
        <v>1014</v>
      </c>
      <c r="E395" s="586">
        <v>100834086</v>
      </c>
    </row>
    <row r="396" spans="4:5" x14ac:dyDescent="0.25">
      <c r="D396" s="585" t="s">
        <v>1015</v>
      </c>
      <c r="E396" s="586">
        <v>25727907</v>
      </c>
    </row>
    <row r="397" spans="4:5" x14ac:dyDescent="0.25">
      <c r="D397" s="585" t="s">
        <v>1016</v>
      </c>
      <c r="E397" s="586">
        <v>36617601.000000007</v>
      </c>
    </row>
    <row r="398" spans="4:5" x14ac:dyDescent="0.25">
      <c r="D398" s="585" t="s">
        <v>1017</v>
      </c>
      <c r="E398" s="586">
        <v>151644973</v>
      </c>
    </row>
    <row r="399" spans="4:5" x14ac:dyDescent="0.25">
      <c r="D399" s="585" t="s">
        <v>1018</v>
      </c>
      <c r="E399" s="586">
        <v>25025438.669999994</v>
      </c>
    </row>
    <row r="400" spans="4:5" x14ac:dyDescent="0.25">
      <c r="D400" s="585" t="s">
        <v>1019</v>
      </c>
      <c r="E400" s="586">
        <v>13823880</v>
      </c>
    </row>
    <row r="401" spans="4:5" x14ac:dyDescent="0.25">
      <c r="D401" s="585" t="s">
        <v>1020</v>
      </c>
      <c r="E401" s="586">
        <v>17501767.559999999</v>
      </c>
    </row>
    <row r="402" spans="4:5" x14ac:dyDescent="0.25">
      <c r="D402" s="585" t="s">
        <v>1021</v>
      </c>
      <c r="E402" s="586">
        <v>18147494</v>
      </c>
    </row>
    <row r="403" spans="4:5" x14ac:dyDescent="0.25">
      <c r="D403" s="585" t="s">
        <v>1022</v>
      </c>
      <c r="E403" s="586">
        <v>53123114</v>
      </c>
    </row>
    <row r="404" spans="4:5" x14ac:dyDescent="0.25">
      <c r="D404" s="585" t="s">
        <v>1023</v>
      </c>
      <c r="E404" s="586">
        <v>53492279.750000007</v>
      </c>
    </row>
    <row r="405" spans="4:5" x14ac:dyDescent="0.25">
      <c r="D405" s="585" t="s">
        <v>1024</v>
      </c>
      <c r="E405" s="586">
        <v>15789300</v>
      </c>
    </row>
    <row r="406" spans="4:5" x14ac:dyDescent="0.25">
      <c r="D406" s="585" t="s">
        <v>1025</v>
      </c>
      <c r="E406" s="586">
        <v>20705000</v>
      </c>
    </row>
    <row r="407" spans="4:5" x14ac:dyDescent="0.25">
      <c r="D407" s="585" t="s">
        <v>1026</v>
      </c>
      <c r="E407" s="586">
        <v>220237372</v>
      </c>
    </row>
    <row r="408" spans="4:5" x14ac:dyDescent="0.25">
      <c r="D408" s="585" t="s">
        <v>1027</v>
      </c>
      <c r="E408" s="586">
        <v>67255252.079999998</v>
      </c>
    </row>
    <row r="409" spans="4:5" x14ac:dyDescent="0.25">
      <c r="D409" s="585" t="s">
        <v>1028</v>
      </c>
      <c r="E409" s="586">
        <v>21616685.190000001</v>
      </c>
    </row>
    <row r="410" spans="4:5" x14ac:dyDescent="0.25">
      <c r="D410" s="585" t="s">
        <v>1029</v>
      </c>
      <c r="E410" s="586">
        <v>28920528</v>
      </c>
    </row>
    <row r="411" spans="4:5" x14ac:dyDescent="0.25">
      <c r="D411" s="585" t="s">
        <v>1030</v>
      </c>
      <c r="E411" s="586">
        <v>21206724</v>
      </c>
    </row>
    <row r="412" spans="4:5" x14ac:dyDescent="0.25">
      <c r="D412" s="585" t="s">
        <v>1031</v>
      </c>
      <c r="E412" s="586">
        <v>26943891.110000003</v>
      </c>
    </row>
    <row r="413" spans="4:5" x14ac:dyDescent="0.25">
      <c r="D413" s="585" t="s">
        <v>1032</v>
      </c>
      <c r="E413" s="586">
        <v>12802187.000000002</v>
      </c>
    </row>
    <row r="414" spans="4:5" x14ac:dyDescent="0.25">
      <c r="D414" s="585" t="s">
        <v>1033</v>
      </c>
      <c r="E414" s="586">
        <v>107674920</v>
      </c>
    </row>
    <row r="415" spans="4:5" x14ac:dyDescent="0.25">
      <c r="D415" s="585" t="s">
        <v>1034</v>
      </c>
      <c r="E415" s="586">
        <v>72761001</v>
      </c>
    </row>
    <row r="416" spans="4:5" x14ac:dyDescent="0.25">
      <c r="D416" s="585" t="s">
        <v>1035</v>
      </c>
      <c r="E416" s="586">
        <v>174610414.03000006</v>
      </c>
    </row>
    <row r="417" spans="4:5" x14ac:dyDescent="0.25">
      <c r="D417" s="585" t="s">
        <v>1036</v>
      </c>
      <c r="E417" s="586">
        <v>46313200</v>
      </c>
    </row>
    <row r="418" spans="4:5" x14ac:dyDescent="0.25">
      <c r="D418" s="585" t="s">
        <v>1037</v>
      </c>
      <c r="E418" s="586">
        <v>102729726.3</v>
      </c>
    </row>
    <row r="419" spans="4:5" x14ac:dyDescent="0.25">
      <c r="D419" s="585" t="s">
        <v>1038</v>
      </c>
      <c r="E419" s="586">
        <v>23877298.420000002</v>
      </c>
    </row>
    <row r="420" spans="4:5" x14ac:dyDescent="0.25">
      <c r="D420" s="585" t="s">
        <v>1039</v>
      </c>
      <c r="E420" s="586">
        <v>17648526</v>
      </c>
    </row>
    <row r="421" spans="4:5" x14ac:dyDescent="0.25">
      <c r="D421" s="585" t="s">
        <v>1040</v>
      </c>
      <c r="E421" s="586">
        <v>13675252.000000002</v>
      </c>
    </row>
    <row r="422" spans="4:5" x14ac:dyDescent="0.25">
      <c r="D422" s="585" t="s">
        <v>1041</v>
      </c>
      <c r="E422" s="586">
        <v>19174284</v>
      </c>
    </row>
    <row r="423" spans="4:5" x14ac:dyDescent="0.25">
      <c r="D423" s="585" t="s">
        <v>1042</v>
      </c>
      <c r="E423" s="586">
        <v>15355970</v>
      </c>
    </row>
    <row r="424" spans="4:5" x14ac:dyDescent="0.25">
      <c r="D424" s="585" t="s">
        <v>1043</v>
      </c>
      <c r="E424" s="586">
        <v>13796440</v>
      </c>
    </row>
    <row r="425" spans="4:5" x14ac:dyDescent="0.25">
      <c r="D425" s="585" t="s">
        <v>1044</v>
      </c>
      <c r="E425" s="586">
        <v>16630202.999999998</v>
      </c>
    </row>
    <row r="426" spans="4:5" x14ac:dyDescent="0.25">
      <c r="D426" s="585" t="s">
        <v>1045</v>
      </c>
      <c r="E426" s="586">
        <v>13789404</v>
      </c>
    </row>
    <row r="427" spans="4:5" x14ac:dyDescent="0.25">
      <c r="D427" s="585" t="s">
        <v>1046</v>
      </c>
      <c r="E427" s="586">
        <v>12303298</v>
      </c>
    </row>
    <row r="428" spans="4:5" x14ac:dyDescent="0.25">
      <c r="D428" s="585" t="s">
        <v>1047</v>
      </c>
      <c r="E428" s="586">
        <v>12891787</v>
      </c>
    </row>
    <row r="429" spans="4:5" x14ac:dyDescent="0.25">
      <c r="D429" s="585" t="s">
        <v>1048</v>
      </c>
      <c r="E429" s="586">
        <v>13400483.699999997</v>
      </c>
    </row>
    <row r="430" spans="4:5" x14ac:dyDescent="0.25">
      <c r="D430" s="585" t="s">
        <v>1049</v>
      </c>
      <c r="E430" s="586">
        <v>12284847.499999998</v>
      </c>
    </row>
    <row r="431" spans="4:5" x14ac:dyDescent="0.25">
      <c r="D431" s="585" t="s">
        <v>1050</v>
      </c>
      <c r="E431" s="586">
        <v>13380000</v>
      </c>
    </row>
    <row r="432" spans="4:5" x14ac:dyDescent="0.25">
      <c r="D432" s="585" t="s">
        <v>1051</v>
      </c>
      <c r="E432" s="586">
        <v>14736180.75</v>
      </c>
    </row>
    <row r="433" spans="4:5" x14ac:dyDescent="0.25">
      <c r="D433" s="585" t="s">
        <v>1052</v>
      </c>
      <c r="E433" s="586">
        <v>13317200</v>
      </c>
    </row>
    <row r="434" spans="4:5" x14ac:dyDescent="0.25">
      <c r="D434" s="585" t="s">
        <v>1053</v>
      </c>
      <c r="E434" s="586">
        <v>15845000</v>
      </c>
    </row>
    <row r="435" spans="4:5" x14ac:dyDescent="0.25">
      <c r="D435" s="585" t="s">
        <v>1054</v>
      </c>
      <c r="E435" s="586">
        <v>17630000</v>
      </c>
    </row>
    <row r="436" spans="4:5" x14ac:dyDescent="0.25">
      <c r="D436" s="585" t="s">
        <v>1055</v>
      </c>
      <c r="E436" s="586">
        <v>14853000</v>
      </c>
    </row>
    <row r="437" spans="4:5" x14ac:dyDescent="0.25">
      <c r="D437" s="585" t="s">
        <v>1056</v>
      </c>
      <c r="E437" s="586">
        <v>12359500</v>
      </c>
    </row>
    <row r="438" spans="4:5" x14ac:dyDescent="0.25">
      <c r="D438" s="585" t="s">
        <v>1057</v>
      </c>
      <c r="E438" s="586">
        <v>15674712</v>
      </c>
    </row>
    <row r="439" spans="4:5" x14ac:dyDescent="0.25">
      <c r="D439" s="585" t="s">
        <v>1058</v>
      </c>
      <c r="E439" s="586">
        <v>10683000</v>
      </c>
    </row>
    <row r="440" spans="4:5" x14ac:dyDescent="0.25">
      <c r="D440" s="585" t="s">
        <v>1059</v>
      </c>
      <c r="E440" s="586">
        <v>13256227</v>
      </c>
    </row>
    <row r="441" spans="4:5" x14ac:dyDescent="0.25">
      <c r="D441" s="585" t="s">
        <v>1060</v>
      </c>
      <c r="E441" s="586">
        <v>11715000</v>
      </c>
    </row>
    <row r="442" spans="4:5" x14ac:dyDescent="0.25">
      <c r="D442" s="585" t="s">
        <v>1061</v>
      </c>
      <c r="E442" s="586">
        <v>13237519</v>
      </c>
    </row>
    <row r="443" spans="4:5" x14ac:dyDescent="0.25">
      <c r="D443" s="585" t="s">
        <v>1062</v>
      </c>
      <c r="E443" s="586">
        <v>11181810</v>
      </c>
    </row>
    <row r="444" spans="4:5" x14ac:dyDescent="0.25">
      <c r="D444" s="585" t="s">
        <v>1063</v>
      </c>
      <c r="E444" s="586">
        <v>12897876</v>
      </c>
    </row>
    <row r="445" spans="4:5" x14ac:dyDescent="0.25">
      <c r="D445" s="585" t="s">
        <v>1064</v>
      </c>
      <c r="E445" s="586">
        <v>12721517</v>
      </c>
    </row>
    <row r="446" spans="4:5" x14ac:dyDescent="0.25">
      <c r="D446" s="585" t="s">
        <v>1065</v>
      </c>
      <c r="E446" s="586">
        <v>12862038</v>
      </c>
    </row>
    <row r="447" spans="4:5" x14ac:dyDescent="0.25">
      <c r="D447" s="585" t="s">
        <v>1066</v>
      </c>
      <c r="E447" s="586">
        <v>11695326</v>
      </c>
    </row>
    <row r="448" spans="4:5" x14ac:dyDescent="0.25">
      <c r="D448" s="585" t="s">
        <v>1067</v>
      </c>
      <c r="E448" s="586">
        <v>12268350</v>
      </c>
    </row>
    <row r="449" spans="4:5" x14ac:dyDescent="0.25">
      <c r="D449" s="585" t="s">
        <v>1068</v>
      </c>
      <c r="E449" s="586">
        <v>38500000</v>
      </c>
    </row>
    <row r="450" spans="4:5" x14ac:dyDescent="0.25">
      <c r="D450" s="585" t="s">
        <v>1069</v>
      </c>
      <c r="E450" s="586">
        <v>30386987</v>
      </c>
    </row>
    <row r="451" spans="4:5" x14ac:dyDescent="0.25">
      <c r="D451" s="585" t="s">
        <v>1070</v>
      </c>
      <c r="E451" s="586">
        <v>13534477</v>
      </c>
    </row>
    <row r="452" spans="4:5" x14ac:dyDescent="0.25">
      <c r="D452" s="585" t="s">
        <v>1071</v>
      </c>
      <c r="E452" s="586">
        <v>649663424</v>
      </c>
    </row>
    <row r="453" spans="4:5" x14ac:dyDescent="0.25">
      <c r="D453" s="585" t="s">
        <v>1072</v>
      </c>
      <c r="E453" s="586">
        <v>31333427</v>
      </c>
    </row>
    <row r="454" spans="4:5" x14ac:dyDescent="0.25">
      <c r="D454" s="585" t="s">
        <v>1073</v>
      </c>
      <c r="E454" s="586">
        <v>14152632</v>
      </c>
    </row>
    <row r="455" spans="4:5" x14ac:dyDescent="0.25">
      <c r="D455" s="585" t="s">
        <v>1074</v>
      </c>
      <c r="E455" s="586">
        <v>21410795</v>
      </c>
    </row>
    <row r="456" spans="4:5" x14ac:dyDescent="0.25">
      <c r="D456" s="585" t="s">
        <v>1075</v>
      </c>
      <c r="E456" s="586">
        <v>14237408</v>
      </c>
    </row>
    <row r="457" spans="4:5" x14ac:dyDescent="0.25">
      <c r="D457" s="585" t="s">
        <v>1076</v>
      </c>
      <c r="E457" s="586">
        <v>14288760</v>
      </c>
    </row>
    <row r="458" spans="4:5" x14ac:dyDescent="0.25">
      <c r="D458" s="585" t="s">
        <v>1077</v>
      </c>
      <c r="E458" s="586">
        <v>17232972</v>
      </c>
    </row>
    <row r="459" spans="4:5" x14ac:dyDescent="0.25">
      <c r="D459" s="585" t="s">
        <v>1078</v>
      </c>
      <c r="E459" s="586">
        <v>21066240</v>
      </c>
    </row>
    <row r="460" spans="4:5" x14ac:dyDescent="0.25">
      <c r="D460" s="585" t="s">
        <v>1079</v>
      </c>
      <c r="E460" s="586">
        <v>19678600</v>
      </c>
    </row>
    <row r="461" spans="4:5" x14ac:dyDescent="0.25">
      <c r="D461" s="585" t="s">
        <v>1080</v>
      </c>
      <c r="E461" s="586">
        <v>19462999.999999996</v>
      </c>
    </row>
    <row r="462" spans="4:5" x14ac:dyDescent="0.25">
      <c r="D462" s="585" t="s">
        <v>1081</v>
      </c>
      <c r="E462" s="586">
        <v>22977824</v>
      </c>
    </row>
    <row r="463" spans="4:5" x14ac:dyDescent="0.25">
      <c r="D463" s="585" t="s">
        <v>1082</v>
      </c>
      <c r="E463" s="586">
        <v>28623181.039999999</v>
      </c>
    </row>
    <row r="464" spans="4:5" x14ac:dyDescent="0.25">
      <c r="D464" s="585" t="s">
        <v>1083</v>
      </c>
      <c r="E464" s="586">
        <v>33311646</v>
      </c>
    </row>
    <row r="465" spans="4:5" x14ac:dyDescent="0.25">
      <c r="D465" s="585" t="s">
        <v>1084</v>
      </c>
      <c r="E465" s="586">
        <v>47912610</v>
      </c>
    </row>
    <row r="466" spans="4:5" x14ac:dyDescent="0.25">
      <c r="D466" s="585" t="s">
        <v>1085</v>
      </c>
      <c r="E466" s="586">
        <v>30364752</v>
      </c>
    </row>
    <row r="467" spans="4:5" x14ac:dyDescent="0.25">
      <c r="D467" s="585" t="s">
        <v>1086</v>
      </c>
      <c r="E467" s="586">
        <v>52520600</v>
      </c>
    </row>
    <row r="468" spans="4:5" x14ac:dyDescent="0.25">
      <c r="D468" s="585" t="s">
        <v>1087</v>
      </c>
      <c r="E468" s="586">
        <v>34149240</v>
      </c>
    </row>
    <row r="469" spans="4:5" x14ac:dyDescent="0.25">
      <c r="D469" s="585" t="s">
        <v>1088</v>
      </c>
      <c r="E469" s="586">
        <v>15375000</v>
      </c>
    </row>
    <row r="470" spans="4:5" x14ac:dyDescent="0.25">
      <c r="D470" s="585" t="s">
        <v>1089</v>
      </c>
      <c r="E470" s="586">
        <v>13213102</v>
      </c>
    </row>
    <row r="471" spans="4:5" x14ac:dyDescent="0.25">
      <c r="D471" s="585" t="s">
        <v>1090</v>
      </c>
      <c r="E471" s="586">
        <v>17102504</v>
      </c>
    </row>
    <row r="472" spans="4:5" x14ac:dyDescent="0.25">
      <c r="D472" s="585" t="s">
        <v>1091</v>
      </c>
      <c r="E472" s="586">
        <v>13030376</v>
      </c>
    </row>
    <row r="473" spans="4:5" x14ac:dyDescent="0.25">
      <c r="D473" s="585" t="s">
        <v>1092</v>
      </c>
      <c r="E473" s="586">
        <v>12879747</v>
      </c>
    </row>
    <row r="474" spans="4:5" x14ac:dyDescent="0.25">
      <c r="D474" s="585" t="s">
        <v>1093</v>
      </c>
      <c r="E474" s="586">
        <v>12986000</v>
      </c>
    </row>
    <row r="475" spans="4:5" x14ac:dyDescent="0.25">
      <c r="D475" s="585" t="s">
        <v>1094</v>
      </c>
      <c r="E475" s="586">
        <v>46379514</v>
      </c>
    </row>
    <row r="476" spans="4:5" x14ac:dyDescent="0.25">
      <c r="D476" s="585" t="s">
        <v>1095</v>
      </c>
      <c r="E476" s="586">
        <v>26340000</v>
      </c>
    </row>
    <row r="477" spans="4:5" x14ac:dyDescent="0.25">
      <c r="D477" s="585" t="s">
        <v>1096</v>
      </c>
      <c r="E477" s="586">
        <v>24353199</v>
      </c>
    </row>
    <row r="478" spans="4:5" x14ac:dyDescent="0.25">
      <c r="D478" s="585" t="s">
        <v>1097</v>
      </c>
      <c r="E478" s="586">
        <v>24634501.75</v>
      </c>
    </row>
    <row r="479" spans="4:5" x14ac:dyDescent="0.25">
      <c r="D479" s="585" t="s">
        <v>1098</v>
      </c>
      <c r="E479" s="586">
        <v>30061595</v>
      </c>
    </row>
    <row r="480" spans="4:5" x14ac:dyDescent="0.25">
      <c r="D480" s="585" t="s">
        <v>1099</v>
      </c>
      <c r="E480" s="586">
        <v>75416438</v>
      </c>
    </row>
    <row r="481" spans="4:5" x14ac:dyDescent="0.25">
      <c r="D481" s="585" t="s">
        <v>1100</v>
      </c>
      <c r="E481" s="586">
        <v>42467242</v>
      </c>
    </row>
    <row r="482" spans="4:5" x14ac:dyDescent="0.25">
      <c r="D482" s="585" t="s">
        <v>1101</v>
      </c>
      <c r="E482" s="586">
        <v>35324466</v>
      </c>
    </row>
    <row r="483" spans="4:5" x14ac:dyDescent="0.25">
      <c r="D483" s="585" t="s">
        <v>1102</v>
      </c>
      <c r="E483" s="586">
        <v>73072131.999999985</v>
      </c>
    </row>
    <row r="484" spans="4:5" x14ac:dyDescent="0.25">
      <c r="D484" s="585" t="s">
        <v>1103</v>
      </c>
      <c r="E484" s="586">
        <v>70500000</v>
      </c>
    </row>
    <row r="485" spans="4:5" x14ac:dyDescent="0.25">
      <c r="D485" s="585" t="s">
        <v>1104</v>
      </c>
      <c r="E485" s="586">
        <v>13888608.51</v>
      </c>
    </row>
    <row r="486" spans="4:5" x14ac:dyDescent="0.25">
      <c r="D486" s="585" t="s">
        <v>1105</v>
      </c>
      <c r="E486" s="586">
        <v>240500000.00000006</v>
      </c>
    </row>
    <row r="487" spans="4:5" x14ac:dyDescent="0.25">
      <c r="D487" s="583" t="s">
        <v>1106</v>
      </c>
      <c r="E487" s="584">
        <f>SUM(E488:E511)</f>
        <v>379869903221</v>
      </c>
    </row>
    <row r="488" spans="4:5" x14ac:dyDescent="0.25">
      <c r="D488" s="585" t="s">
        <v>1107</v>
      </c>
      <c r="E488" s="586">
        <v>8273260246</v>
      </c>
    </row>
    <row r="489" spans="4:5" x14ac:dyDescent="0.25">
      <c r="D489" s="585" t="s">
        <v>1108</v>
      </c>
      <c r="E489" s="586">
        <v>509842592</v>
      </c>
    </row>
    <row r="490" spans="4:5" x14ac:dyDescent="0.25">
      <c r="D490" s="585" t="s">
        <v>1109</v>
      </c>
      <c r="E490" s="586">
        <v>4353682947</v>
      </c>
    </row>
    <row r="491" spans="4:5" x14ac:dyDescent="0.25">
      <c r="D491" s="585" t="s">
        <v>1110</v>
      </c>
      <c r="E491" s="586">
        <v>386660285</v>
      </c>
    </row>
    <row r="492" spans="4:5" x14ac:dyDescent="0.25">
      <c r="D492" s="585" t="s">
        <v>1111</v>
      </c>
      <c r="E492" s="586">
        <v>384425810</v>
      </c>
    </row>
    <row r="493" spans="4:5" x14ac:dyDescent="0.25">
      <c r="D493" s="585" t="s">
        <v>1112</v>
      </c>
      <c r="E493" s="586">
        <v>776055577</v>
      </c>
    </row>
    <row r="494" spans="4:5" x14ac:dyDescent="0.25">
      <c r="D494" s="585" t="s">
        <v>1113</v>
      </c>
      <c r="E494" s="586">
        <v>1379963123</v>
      </c>
    </row>
    <row r="495" spans="4:5" x14ac:dyDescent="0.25">
      <c r="D495" s="585" t="s">
        <v>1114</v>
      </c>
      <c r="E495" s="586">
        <v>1277760000</v>
      </c>
    </row>
    <row r="496" spans="4:5" x14ac:dyDescent="0.25">
      <c r="D496" s="585" t="s">
        <v>1115</v>
      </c>
      <c r="E496" s="586">
        <v>15119604931</v>
      </c>
    </row>
    <row r="497" spans="4:5" x14ac:dyDescent="0.25">
      <c r="D497" s="585" t="s">
        <v>1116</v>
      </c>
      <c r="E497" s="586">
        <v>176869400</v>
      </c>
    </row>
    <row r="498" spans="4:5" x14ac:dyDescent="0.25">
      <c r="D498" s="585" t="s">
        <v>1117</v>
      </c>
      <c r="E498" s="586">
        <v>604598893</v>
      </c>
    </row>
    <row r="499" spans="4:5" x14ac:dyDescent="0.25">
      <c r="D499" s="585" t="s">
        <v>1118</v>
      </c>
      <c r="E499" s="586">
        <v>1841395601</v>
      </c>
    </row>
    <row r="500" spans="4:5" x14ac:dyDescent="0.25">
      <c r="D500" s="585" t="s">
        <v>1119</v>
      </c>
      <c r="E500" s="586">
        <v>2696381768</v>
      </c>
    </row>
    <row r="501" spans="4:5" x14ac:dyDescent="0.25">
      <c r="D501" s="585" t="s">
        <v>1120</v>
      </c>
      <c r="E501" s="586">
        <v>160229799</v>
      </c>
    </row>
    <row r="502" spans="4:5" x14ac:dyDescent="0.25">
      <c r="D502" s="585" t="s">
        <v>1121</v>
      </c>
      <c r="E502" s="586">
        <v>210308745</v>
      </c>
    </row>
    <row r="503" spans="4:5" x14ac:dyDescent="0.25">
      <c r="D503" s="585" t="s">
        <v>1122</v>
      </c>
      <c r="E503" s="586">
        <v>134740000</v>
      </c>
    </row>
    <row r="504" spans="4:5" x14ac:dyDescent="0.25">
      <c r="D504" s="585" t="s">
        <v>1123</v>
      </c>
      <c r="E504" s="586">
        <v>38925132937</v>
      </c>
    </row>
    <row r="505" spans="4:5" x14ac:dyDescent="0.25">
      <c r="D505" s="585" t="s">
        <v>1124</v>
      </c>
      <c r="E505" s="586">
        <v>16849269301</v>
      </c>
    </row>
    <row r="506" spans="4:5" x14ac:dyDescent="0.25">
      <c r="D506" s="585" t="s">
        <v>1125</v>
      </c>
      <c r="E506" s="586">
        <v>824477279</v>
      </c>
    </row>
    <row r="507" spans="4:5" x14ac:dyDescent="0.25">
      <c r="D507" s="585" t="s">
        <v>1126</v>
      </c>
      <c r="E507" s="586">
        <v>90357233948</v>
      </c>
    </row>
    <row r="508" spans="4:5" x14ac:dyDescent="0.25">
      <c r="D508" s="585" t="s">
        <v>1127</v>
      </c>
      <c r="E508" s="586">
        <v>92292800000</v>
      </c>
    </row>
    <row r="509" spans="4:5" x14ac:dyDescent="0.25">
      <c r="D509" s="585" t="s">
        <v>1128</v>
      </c>
      <c r="E509" s="586">
        <v>98618757874</v>
      </c>
    </row>
    <row r="510" spans="4:5" x14ac:dyDescent="0.25">
      <c r="D510" s="585" t="s">
        <v>1129</v>
      </c>
      <c r="E510" s="586">
        <v>2976336049</v>
      </c>
    </row>
    <row r="511" spans="4:5" x14ac:dyDescent="0.25">
      <c r="D511" s="585" t="s">
        <v>1130</v>
      </c>
      <c r="E511" s="586">
        <v>740116116</v>
      </c>
    </row>
    <row r="512" spans="4:5" x14ac:dyDescent="0.25">
      <c r="D512" s="583" t="s">
        <v>493</v>
      </c>
      <c r="E512" s="584">
        <f>+E487+E116+E107+E46+E11</f>
        <v>1985223476369.23</v>
      </c>
    </row>
    <row r="513" spans="4:5" x14ac:dyDescent="0.25">
      <c r="D513" s="589" t="s">
        <v>254</v>
      </c>
      <c r="E513" s="160"/>
    </row>
  </sheetData>
  <mergeCells count="7">
    <mergeCell ref="D9:E9"/>
    <mergeCell ref="A2:G2"/>
    <mergeCell ref="A3:G3"/>
    <mergeCell ref="A4:G4"/>
    <mergeCell ref="D6:E6"/>
    <mergeCell ref="D7:E7"/>
    <mergeCell ref="D8:E8"/>
  </mergeCells>
  <pageMargins left="0.7" right="0.7" top="0.75" bottom="0.75" header="0.3" footer="0.3"/>
  <pageSetup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29137-B7B6-4A2F-868D-000B588460A6}">
  <dimension ref="B1:H34"/>
  <sheetViews>
    <sheetView zoomScale="90" zoomScaleNormal="90" workbookViewId="0">
      <selection activeCell="B9" sqref="B9"/>
    </sheetView>
  </sheetViews>
  <sheetFormatPr baseColWidth="10" defaultColWidth="11.5703125" defaultRowHeight="15" x14ac:dyDescent="0.25"/>
  <cols>
    <col min="1" max="1" width="11.5703125" style="1"/>
    <col min="2" max="2" width="48.140625" style="1" customWidth="1"/>
    <col min="3" max="3" width="16.85546875" style="1" customWidth="1"/>
    <col min="4" max="4" width="27.42578125" style="1" customWidth="1"/>
    <col min="5" max="5" width="17.42578125" style="1" customWidth="1"/>
    <col min="6" max="6" width="12.7109375" style="1" customWidth="1"/>
    <col min="7" max="7" width="17.28515625" style="1" customWidth="1"/>
    <col min="8" max="8" width="15.28515625" style="1" customWidth="1"/>
    <col min="9" max="16384" width="11.5703125" style="1"/>
  </cols>
  <sheetData>
    <row r="1" spans="2:8" ht="15.75" x14ac:dyDescent="0.25">
      <c r="C1" s="675" t="s">
        <v>142</v>
      </c>
      <c r="D1" s="675"/>
      <c r="E1" s="675"/>
      <c r="F1" s="675"/>
      <c r="G1" s="675"/>
    </row>
    <row r="2" spans="2:8" ht="15.75" x14ac:dyDescent="0.25">
      <c r="C2" s="675" t="s">
        <v>1</v>
      </c>
      <c r="D2" s="675"/>
      <c r="E2" s="675"/>
      <c r="F2" s="675"/>
      <c r="G2" s="675"/>
    </row>
    <row r="3" spans="2:8" ht="15.75" x14ac:dyDescent="0.25">
      <c r="C3" s="675" t="s">
        <v>242</v>
      </c>
      <c r="D3" s="675"/>
      <c r="E3" s="675"/>
      <c r="F3" s="675"/>
      <c r="G3" s="675"/>
    </row>
    <row r="8" spans="2:8" x14ac:dyDescent="0.25">
      <c r="B8" s="784" t="s">
        <v>1132</v>
      </c>
      <c r="C8" s="785"/>
      <c r="D8" s="785"/>
      <c r="E8" s="785"/>
      <c r="F8" s="785"/>
      <c r="G8" s="785"/>
      <c r="H8" s="785"/>
    </row>
    <row r="9" spans="2:8" x14ac:dyDescent="0.25">
      <c r="B9" s="479"/>
      <c r="C9" s="784" t="s">
        <v>496</v>
      </c>
      <c r="D9" s="785"/>
      <c r="E9" s="785"/>
      <c r="F9" s="480"/>
      <c r="G9" s="480"/>
      <c r="H9" s="480"/>
    </row>
    <row r="10" spans="2:8" x14ac:dyDescent="0.25">
      <c r="B10" s="786">
        <v>2026</v>
      </c>
      <c r="C10" s="786"/>
      <c r="D10" s="786"/>
      <c r="E10" s="786"/>
      <c r="F10" s="786"/>
      <c r="G10" s="786"/>
      <c r="H10" s="786"/>
    </row>
    <row r="11" spans="2:8" ht="15.75" x14ac:dyDescent="0.25">
      <c r="B11" s="724" t="s">
        <v>293</v>
      </c>
      <c r="C11" s="724"/>
      <c r="D11" s="724"/>
      <c r="E11" s="724"/>
      <c r="F11" s="724"/>
      <c r="G11" s="724"/>
      <c r="H11" s="724"/>
    </row>
    <row r="12" spans="2:8" x14ac:dyDescent="0.25">
      <c r="B12" s="481"/>
      <c r="C12" s="481"/>
      <c r="D12" s="481"/>
      <c r="E12" s="481"/>
      <c r="F12" s="481"/>
      <c r="G12" s="481"/>
      <c r="H12" s="481"/>
    </row>
    <row r="13" spans="2:8" x14ac:dyDescent="0.25">
      <c r="B13" s="788" t="s">
        <v>314</v>
      </c>
      <c r="C13" s="787" t="s">
        <v>248</v>
      </c>
      <c r="D13" s="787" t="s">
        <v>374</v>
      </c>
      <c r="E13" s="787" t="s">
        <v>250</v>
      </c>
      <c r="F13" s="787" t="s">
        <v>251</v>
      </c>
      <c r="G13" s="787" t="s">
        <v>383</v>
      </c>
      <c r="H13" s="787" t="s">
        <v>495</v>
      </c>
    </row>
    <row r="14" spans="2:8" x14ac:dyDescent="0.25">
      <c r="B14" s="788"/>
      <c r="C14" s="787"/>
      <c r="D14" s="787"/>
      <c r="E14" s="787"/>
      <c r="F14" s="787"/>
      <c r="G14" s="787"/>
      <c r="H14" s="787"/>
    </row>
    <row r="15" spans="2:8" x14ac:dyDescent="0.25">
      <c r="B15" s="788"/>
      <c r="C15" s="787"/>
      <c r="D15" s="787"/>
      <c r="E15" s="787"/>
      <c r="F15" s="787"/>
      <c r="G15" s="787"/>
      <c r="H15" s="787"/>
    </row>
    <row r="16" spans="2:8" x14ac:dyDescent="0.25">
      <c r="B16" s="788"/>
      <c r="C16" s="488">
        <v>1</v>
      </c>
      <c r="D16" s="488">
        <v>2</v>
      </c>
      <c r="E16" s="488">
        <v>3</v>
      </c>
      <c r="F16" s="488">
        <v>4</v>
      </c>
      <c r="G16" s="488">
        <v>5</v>
      </c>
      <c r="H16" s="489">
        <v>9</v>
      </c>
    </row>
    <row r="17" spans="2:8" x14ac:dyDescent="0.25">
      <c r="B17" s="477" t="s">
        <v>482</v>
      </c>
      <c r="C17" s="478">
        <f>+C18+C19+C20+C21+C22+C23</f>
        <v>1103377698039.3501</v>
      </c>
      <c r="D17" s="478">
        <f t="shared" ref="D17:G17" si="0">+D18+D19+D20+D21+D22+D23</f>
        <v>185079382452</v>
      </c>
      <c r="E17" s="478">
        <f t="shared" si="0"/>
        <v>80183981238</v>
      </c>
      <c r="F17" s="478">
        <f t="shared" si="0"/>
        <v>27023422831.339985</v>
      </c>
      <c r="G17" s="478">
        <f t="shared" si="0"/>
        <v>295259713897</v>
      </c>
      <c r="H17" s="478">
        <f>+C17+D17+E17+F17+G17</f>
        <v>1690924198457.6902</v>
      </c>
    </row>
    <row r="18" spans="2:8" ht="30" x14ac:dyDescent="0.25">
      <c r="B18" s="492" t="s">
        <v>483</v>
      </c>
      <c r="C18" s="485">
        <v>376964195659</v>
      </c>
      <c r="D18" s="485">
        <v>142089288330</v>
      </c>
      <c r="E18" s="485">
        <v>6596239114</v>
      </c>
      <c r="F18" s="485">
        <v>14903183701.219988</v>
      </c>
      <c r="G18" s="485">
        <v>29854446610</v>
      </c>
      <c r="H18" s="485">
        <f t="shared" ref="H18:H31" si="1">+C18+D18+E18+F18+G18</f>
        <v>570407353414.21997</v>
      </c>
    </row>
    <row r="19" spans="2:8" x14ac:dyDescent="0.25">
      <c r="B19" s="492" t="s">
        <v>484</v>
      </c>
      <c r="C19" s="485">
        <v>98793673720</v>
      </c>
      <c r="D19" s="485">
        <v>25002145106</v>
      </c>
      <c r="E19" s="485">
        <v>70033218560</v>
      </c>
      <c r="F19" s="485">
        <v>7459378612.8599997</v>
      </c>
      <c r="G19" s="485">
        <v>242395896793</v>
      </c>
      <c r="H19" s="485">
        <f t="shared" si="1"/>
        <v>443684312791.85999</v>
      </c>
    </row>
    <row r="20" spans="2:8" x14ac:dyDescent="0.25">
      <c r="B20" s="492" t="s">
        <v>485</v>
      </c>
      <c r="C20" s="485">
        <v>61956926916</v>
      </c>
      <c r="D20" s="485">
        <v>12670188562</v>
      </c>
      <c r="E20" s="485">
        <v>537590245</v>
      </c>
      <c r="F20" s="485">
        <v>3035050145.8099995</v>
      </c>
      <c r="G20" s="485">
        <v>15519257512</v>
      </c>
      <c r="H20" s="485">
        <f t="shared" si="1"/>
        <v>93719013380.809998</v>
      </c>
    </row>
    <row r="21" spans="2:8" x14ac:dyDescent="0.25">
      <c r="B21" s="492" t="s">
        <v>486</v>
      </c>
      <c r="C21" s="485">
        <v>241405786180.35001</v>
      </c>
      <c r="D21" s="485">
        <v>5244591789</v>
      </c>
      <c r="E21" s="485">
        <v>3016933319</v>
      </c>
      <c r="F21" s="485">
        <v>1580535187.3400009</v>
      </c>
      <c r="G21" s="485">
        <v>5289311836</v>
      </c>
      <c r="H21" s="485">
        <f t="shared" si="1"/>
        <v>256537158311.69</v>
      </c>
    </row>
    <row r="22" spans="2:8" ht="30" x14ac:dyDescent="0.25">
      <c r="B22" s="492" t="s">
        <v>487</v>
      </c>
      <c r="C22" s="485"/>
      <c r="D22" s="485"/>
      <c r="E22" s="485"/>
      <c r="F22" s="485"/>
      <c r="G22" s="485"/>
      <c r="H22" s="485">
        <f t="shared" si="1"/>
        <v>0</v>
      </c>
    </row>
    <row r="23" spans="2:8" x14ac:dyDescent="0.25">
      <c r="B23" s="492" t="s">
        <v>488</v>
      </c>
      <c r="C23" s="485">
        <v>324257115564</v>
      </c>
      <c r="D23" s="485">
        <v>73168665</v>
      </c>
      <c r="E23" s="485"/>
      <c r="F23" s="485">
        <v>45275184.109999992</v>
      </c>
      <c r="G23" s="485">
        <v>2200801146</v>
      </c>
      <c r="H23" s="485">
        <f t="shared" si="1"/>
        <v>326576360559.10999</v>
      </c>
    </row>
    <row r="24" spans="2:8" x14ac:dyDescent="0.25">
      <c r="B24" s="477" t="s">
        <v>489</v>
      </c>
      <c r="C24" s="478">
        <f>+C25+C26+C27+C28+C29+C30+C31</f>
        <v>182487330751</v>
      </c>
      <c r="D24" s="478">
        <f t="shared" ref="D24:G24" si="2">+D25+D26+D27+D28+D29+D30+D31</f>
        <v>18319078585</v>
      </c>
      <c r="E24" s="478">
        <f t="shared" si="2"/>
        <v>1030233838</v>
      </c>
      <c r="F24" s="478">
        <f t="shared" si="2"/>
        <v>7852445413.5399981</v>
      </c>
      <c r="G24" s="478">
        <f t="shared" si="2"/>
        <v>84610189324</v>
      </c>
      <c r="H24" s="478">
        <f t="shared" si="1"/>
        <v>294299277911.54004</v>
      </c>
    </row>
    <row r="25" spans="2:8" ht="30" x14ac:dyDescent="0.25">
      <c r="B25" s="492" t="s">
        <v>483</v>
      </c>
      <c r="C25" s="485">
        <v>808507839</v>
      </c>
      <c r="D25" s="485">
        <v>72147451</v>
      </c>
      <c r="E25" s="485"/>
      <c r="F25" s="485">
        <v>86160320.179999992</v>
      </c>
      <c r="G25" s="485">
        <v>14400000</v>
      </c>
      <c r="H25" s="485">
        <f t="shared" si="1"/>
        <v>981215610.17999995</v>
      </c>
    </row>
    <row r="26" spans="2:8" x14ac:dyDescent="0.25">
      <c r="B26" s="492" t="s">
        <v>484</v>
      </c>
      <c r="C26" s="485">
        <v>6150110243</v>
      </c>
      <c r="D26" s="485">
        <v>1232159788</v>
      </c>
      <c r="E26" s="485"/>
      <c r="F26" s="485">
        <v>940170228.11000001</v>
      </c>
      <c r="G26" s="485">
        <v>1210761158</v>
      </c>
      <c r="H26" s="485">
        <f t="shared" si="1"/>
        <v>9533201417.1100006</v>
      </c>
    </row>
    <row r="27" spans="2:8" x14ac:dyDescent="0.25">
      <c r="B27" s="492" t="s">
        <v>485</v>
      </c>
      <c r="C27" s="485">
        <v>3454454497</v>
      </c>
      <c r="D27" s="485">
        <v>29675200</v>
      </c>
      <c r="E27" s="485"/>
      <c r="F27" s="485">
        <v>666434430.80000031</v>
      </c>
      <c r="G27" s="485">
        <v>34000000</v>
      </c>
      <c r="H27" s="485">
        <f t="shared" si="1"/>
        <v>4184564127.8000002</v>
      </c>
    </row>
    <row r="28" spans="2:8" x14ac:dyDescent="0.25">
      <c r="B28" s="492" t="s">
        <v>490</v>
      </c>
      <c r="C28" s="485">
        <v>40196851392</v>
      </c>
      <c r="D28" s="485">
        <v>2966512517</v>
      </c>
      <c r="E28" s="485">
        <v>3000000</v>
      </c>
      <c r="F28" s="485">
        <v>37693898.799999997</v>
      </c>
      <c r="G28" s="485"/>
      <c r="H28" s="485">
        <f t="shared" si="1"/>
        <v>43204057807.800003</v>
      </c>
    </row>
    <row r="29" spans="2:8" ht="30" x14ac:dyDescent="0.25">
      <c r="B29" s="492" t="s">
        <v>487</v>
      </c>
      <c r="C29" s="485">
        <v>33654087324</v>
      </c>
      <c r="D29" s="485">
        <v>8017809634</v>
      </c>
      <c r="E29" s="485">
        <v>762013838</v>
      </c>
      <c r="F29" s="485">
        <v>960851029.28000009</v>
      </c>
      <c r="G29" s="485">
        <v>11044050594</v>
      </c>
      <c r="H29" s="485">
        <f t="shared" si="1"/>
        <v>54438812419.279999</v>
      </c>
    </row>
    <row r="30" spans="2:8" x14ac:dyDescent="0.25">
      <c r="B30" s="492" t="s">
        <v>491</v>
      </c>
      <c r="C30" s="485">
        <v>98223319456</v>
      </c>
      <c r="D30" s="485">
        <v>6000773995</v>
      </c>
      <c r="E30" s="485">
        <v>265220000</v>
      </c>
      <c r="F30" s="485">
        <v>5161135506.369998</v>
      </c>
      <c r="G30" s="485">
        <v>72301977572</v>
      </c>
      <c r="H30" s="485">
        <f t="shared" si="1"/>
        <v>181952426529.37</v>
      </c>
    </row>
    <row r="31" spans="2:8" ht="30" x14ac:dyDescent="0.25">
      <c r="B31" s="492" t="s">
        <v>492</v>
      </c>
      <c r="C31" s="485"/>
      <c r="D31" s="485"/>
      <c r="E31" s="485"/>
      <c r="F31" s="485"/>
      <c r="G31" s="485">
        <v>5000000</v>
      </c>
      <c r="H31" s="485">
        <f t="shared" si="1"/>
        <v>5000000</v>
      </c>
    </row>
    <row r="32" spans="2:8" x14ac:dyDescent="0.25">
      <c r="B32" s="490" t="s">
        <v>493</v>
      </c>
      <c r="C32" s="491">
        <f>+C17+C24</f>
        <v>1285865028790.3501</v>
      </c>
      <c r="D32" s="491">
        <f t="shared" ref="D32:G32" si="3">+D17+D24</f>
        <v>203398461037</v>
      </c>
      <c r="E32" s="491">
        <f t="shared" si="3"/>
        <v>81214215076</v>
      </c>
      <c r="F32" s="491">
        <f t="shared" si="3"/>
        <v>34875868244.879982</v>
      </c>
      <c r="G32" s="491">
        <f t="shared" si="3"/>
        <v>379869903221</v>
      </c>
      <c r="H32" s="491">
        <f>+C32+D32+E32+F32+G32</f>
        <v>1985223476369.23</v>
      </c>
    </row>
    <row r="33" spans="2:8" x14ac:dyDescent="0.25">
      <c r="B33" s="486" t="s">
        <v>494</v>
      </c>
      <c r="C33" s="481"/>
      <c r="D33" s="481"/>
      <c r="E33" s="481"/>
      <c r="F33" s="481"/>
      <c r="G33" s="481"/>
      <c r="H33" s="487"/>
    </row>
    <row r="34" spans="2:8" x14ac:dyDescent="0.25">
      <c r="B34" s="481"/>
      <c r="C34" s="481"/>
      <c r="D34" s="481"/>
      <c r="E34" s="481"/>
      <c r="F34" s="481"/>
      <c r="G34" s="481"/>
      <c r="H34" s="481"/>
    </row>
  </sheetData>
  <mergeCells count="14">
    <mergeCell ref="H13:H15"/>
    <mergeCell ref="C9:E9"/>
    <mergeCell ref="B13:B16"/>
    <mergeCell ref="C13:C15"/>
    <mergeCell ref="D13:D15"/>
    <mergeCell ref="E13:E15"/>
    <mergeCell ref="F13:F15"/>
    <mergeCell ref="G13:G15"/>
    <mergeCell ref="B11:H11"/>
    <mergeCell ref="C1:G1"/>
    <mergeCell ref="C2:G2"/>
    <mergeCell ref="C3:G3"/>
    <mergeCell ref="B8:H8"/>
    <mergeCell ref="B10:H10"/>
  </mergeCell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86814-ECC5-4E50-BEEC-93DA297BED90}">
  <dimension ref="B1:H31"/>
  <sheetViews>
    <sheetView workbookViewId="0">
      <selection activeCell="M25" sqref="M25"/>
    </sheetView>
  </sheetViews>
  <sheetFormatPr baseColWidth="10" defaultColWidth="11.5703125" defaultRowHeight="15" x14ac:dyDescent="0.25"/>
  <cols>
    <col min="1" max="1" width="11.5703125" style="1"/>
    <col min="2" max="2" width="43" style="1" customWidth="1"/>
    <col min="3" max="3" width="17" style="1" customWidth="1"/>
    <col min="4" max="4" width="19.28515625" style="1" customWidth="1"/>
    <col min="5" max="5" width="14.140625" style="1" customWidth="1"/>
    <col min="6" max="6" width="11.5703125" style="1"/>
    <col min="7" max="7" width="15" style="1" customWidth="1"/>
    <col min="8" max="8" width="15.28515625" style="1" customWidth="1"/>
    <col min="9" max="16384" width="11.5703125" style="1"/>
  </cols>
  <sheetData>
    <row r="1" spans="2:8" ht="15.75" x14ac:dyDescent="0.25">
      <c r="C1" s="675" t="s">
        <v>142</v>
      </c>
      <c r="D1" s="675"/>
      <c r="E1" s="675"/>
      <c r="F1" s="675"/>
      <c r="G1" s="675"/>
    </row>
    <row r="2" spans="2:8" ht="15.75" x14ac:dyDescent="0.25">
      <c r="C2" s="675" t="s">
        <v>1</v>
      </c>
      <c r="D2" s="675"/>
      <c r="E2" s="675"/>
      <c r="F2" s="675"/>
      <c r="G2" s="675"/>
    </row>
    <row r="3" spans="2:8" ht="15.75" x14ac:dyDescent="0.25">
      <c r="C3" s="675" t="s">
        <v>242</v>
      </c>
      <c r="D3" s="675"/>
      <c r="E3" s="675"/>
      <c r="F3" s="675"/>
      <c r="G3" s="675"/>
    </row>
    <row r="9" spans="2:8" x14ac:dyDescent="0.25">
      <c r="B9" s="784" t="s">
        <v>1133</v>
      </c>
      <c r="C9" s="785"/>
      <c r="D9" s="785"/>
      <c r="E9" s="785"/>
      <c r="F9" s="785"/>
      <c r="G9" s="785"/>
      <c r="H9" s="785"/>
    </row>
    <row r="10" spans="2:8" x14ac:dyDescent="0.25">
      <c r="B10" s="479"/>
      <c r="C10" s="493" t="s">
        <v>511</v>
      </c>
      <c r="D10" s="480"/>
      <c r="E10" s="480"/>
      <c r="F10" s="480"/>
      <c r="G10" s="480"/>
      <c r="H10" s="480"/>
    </row>
    <row r="11" spans="2:8" x14ac:dyDescent="0.25">
      <c r="B11" s="786">
        <v>2026</v>
      </c>
      <c r="C11" s="786"/>
      <c r="D11" s="786"/>
      <c r="E11" s="786"/>
      <c r="F11" s="786"/>
      <c r="G11" s="786"/>
      <c r="H11" s="786"/>
    </row>
    <row r="12" spans="2:8" ht="15.75" x14ac:dyDescent="0.25">
      <c r="B12" s="724" t="s">
        <v>293</v>
      </c>
      <c r="C12" s="724"/>
      <c r="D12" s="724"/>
      <c r="E12" s="724"/>
      <c r="F12" s="724"/>
      <c r="G12" s="724"/>
      <c r="H12" s="724"/>
    </row>
    <row r="13" spans="2:8" x14ac:dyDescent="0.25">
      <c r="B13" s="481"/>
      <c r="C13" s="481"/>
      <c r="D13" s="481"/>
      <c r="E13" s="481"/>
      <c r="F13" s="481"/>
      <c r="G13" s="481"/>
      <c r="H13" s="481"/>
    </row>
    <row r="14" spans="2:8" x14ac:dyDescent="0.25">
      <c r="B14" s="788" t="s">
        <v>314</v>
      </c>
      <c r="C14" s="787" t="s">
        <v>248</v>
      </c>
      <c r="D14" s="787" t="s">
        <v>374</v>
      </c>
      <c r="E14" s="787" t="s">
        <v>250</v>
      </c>
      <c r="F14" s="787" t="s">
        <v>251</v>
      </c>
      <c r="G14" s="787" t="s">
        <v>383</v>
      </c>
      <c r="H14" s="787" t="s">
        <v>495</v>
      </c>
    </row>
    <row r="15" spans="2:8" x14ac:dyDescent="0.25">
      <c r="B15" s="788"/>
      <c r="C15" s="787"/>
      <c r="D15" s="787"/>
      <c r="E15" s="787"/>
      <c r="F15" s="787"/>
      <c r="G15" s="787"/>
      <c r="H15" s="787"/>
    </row>
    <row r="16" spans="2:8" x14ac:dyDescent="0.25">
      <c r="B16" s="788"/>
      <c r="C16" s="787"/>
      <c r="D16" s="787"/>
      <c r="E16" s="787"/>
      <c r="F16" s="787"/>
      <c r="G16" s="787"/>
      <c r="H16" s="787"/>
    </row>
    <row r="17" spans="2:8" x14ac:dyDescent="0.25">
      <c r="B17" s="788"/>
      <c r="C17" s="488">
        <v>1</v>
      </c>
      <c r="D17" s="488">
        <v>2</v>
      </c>
      <c r="E17" s="488">
        <v>3</v>
      </c>
      <c r="F17" s="488">
        <v>4</v>
      </c>
      <c r="G17" s="488">
        <v>5</v>
      </c>
      <c r="H17" s="489">
        <v>9</v>
      </c>
    </row>
    <row r="18" spans="2:8" x14ac:dyDescent="0.25">
      <c r="B18" s="477" t="s">
        <v>482</v>
      </c>
      <c r="C18" s="478">
        <f>+C19+C20+C21+C22+C23</f>
        <v>1103377698039.3501</v>
      </c>
      <c r="D18" s="478">
        <f t="shared" ref="D18:G18" si="0">+D19+D20+D21+D22+D23</f>
        <v>185079382452</v>
      </c>
      <c r="E18" s="478">
        <f t="shared" si="0"/>
        <v>80183981238</v>
      </c>
      <c r="F18" s="478">
        <f t="shared" si="0"/>
        <v>27023422831.340012</v>
      </c>
      <c r="G18" s="478">
        <f t="shared" si="0"/>
        <v>295259713897</v>
      </c>
      <c r="H18" s="478">
        <f>+G18+F18+E18+D18+C18</f>
        <v>1690924198457.6902</v>
      </c>
    </row>
    <row r="19" spans="2:8" x14ac:dyDescent="0.25">
      <c r="B19" s="484" t="s">
        <v>497</v>
      </c>
      <c r="C19" s="485">
        <v>190073492409.35001</v>
      </c>
      <c r="D19" s="485">
        <v>20111557428</v>
      </c>
      <c r="E19" s="485"/>
      <c r="F19" s="485">
        <v>13377030423.740004</v>
      </c>
      <c r="G19" s="485">
        <v>1716894812</v>
      </c>
      <c r="H19" s="485">
        <f t="shared" ref="H19:H29" si="1">+G19+F19+E19+D19+C19</f>
        <v>225278975073.09003</v>
      </c>
    </row>
    <row r="20" spans="2:8" x14ac:dyDescent="0.25">
      <c r="B20" s="484" t="s">
        <v>498</v>
      </c>
      <c r="C20" s="485">
        <v>55520264866</v>
      </c>
      <c r="D20" s="485">
        <v>25680164432</v>
      </c>
      <c r="E20" s="485"/>
      <c r="F20" s="485">
        <v>1021655288.46</v>
      </c>
      <c r="G20" s="485">
        <v>276168105903</v>
      </c>
      <c r="H20" s="485">
        <f t="shared" si="1"/>
        <v>358390190489.46002</v>
      </c>
    </row>
    <row r="21" spans="2:8" x14ac:dyDescent="0.25">
      <c r="B21" s="484" t="s">
        <v>499</v>
      </c>
      <c r="C21" s="485">
        <v>5596380846</v>
      </c>
      <c r="D21" s="485">
        <v>1109974258</v>
      </c>
      <c r="E21" s="485"/>
      <c r="F21" s="485">
        <v>8881814208.7800045</v>
      </c>
      <c r="G21" s="485">
        <v>9154939237</v>
      </c>
      <c r="H21" s="485">
        <f t="shared" si="1"/>
        <v>24743108549.780006</v>
      </c>
    </row>
    <row r="22" spans="2:8" x14ac:dyDescent="0.25">
      <c r="B22" s="484" t="s">
        <v>500</v>
      </c>
      <c r="C22" s="485">
        <v>489637541484</v>
      </c>
      <c r="D22" s="485">
        <v>138177680014</v>
      </c>
      <c r="E22" s="485">
        <v>80183981238</v>
      </c>
      <c r="F22" s="485">
        <v>3691442540.25</v>
      </c>
      <c r="G22" s="485">
        <v>8219773945</v>
      </c>
      <c r="H22" s="485">
        <f t="shared" si="1"/>
        <v>719910419221.25</v>
      </c>
    </row>
    <row r="23" spans="2:8" x14ac:dyDescent="0.25">
      <c r="B23" s="484" t="s">
        <v>501</v>
      </c>
      <c r="C23" s="485">
        <v>362550018434</v>
      </c>
      <c r="D23" s="485">
        <v>6320</v>
      </c>
      <c r="E23" s="485"/>
      <c r="F23" s="485">
        <v>51480370.109999992</v>
      </c>
      <c r="G23" s="485"/>
      <c r="H23" s="485">
        <f t="shared" si="1"/>
        <v>362601505124.10999</v>
      </c>
    </row>
    <row r="24" spans="2:8" x14ac:dyDescent="0.25">
      <c r="B24" s="477" t="s">
        <v>489</v>
      </c>
      <c r="C24" s="478">
        <f>+C25+C26+C27+C28</f>
        <v>182487330751</v>
      </c>
      <c r="D24" s="478">
        <f t="shared" ref="D24:G24" si="2">+D25+D26+D27+D28</f>
        <v>18319078585</v>
      </c>
      <c r="E24" s="478">
        <f t="shared" si="2"/>
        <v>1030233838</v>
      </c>
      <c r="F24" s="478">
        <f t="shared" si="2"/>
        <v>7852445413.54</v>
      </c>
      <c r="G24" s="478">
        <f t="shared" si="2"/>
        <v>84610189324</v>
      </c>
      <c r="H24" s="478">
        <f t="shared" si="1"/>
        <v>294299277911.53998</v>
      </c>
    </row>
    <row r="25" spans="2:8" x14ac:dyDescent="0.25">
      <c r="B25" s="484" t="s">
        <v>497</v>
      </c>
      <c r="C25" s="485">
        <v>23304683955</v>
      </c>
      <c r="D25" s="485">
        <v>2377715673</v>
      </c>
      <c r="E25" s="485"/>
      <c r="F25" s="485">
        <v>1568352343.53</v>
      </c>
      <c r="G25" s="485">
        <v>274913713</v>
      </c>
      <c r="H25" s="485">
        <f t="shared" si="1"/>
        <v>27525665684.529999</v>
      </c>
    </row>
    <row r="26" spans="2:8" x14ac:dyDescent="0.25">
      <c r="B26" s="484" t="s">
        <v>498</v>
      </c>
      <c r="C26" s="485">
        <v>87423327270</v>
      </c>
      <c r="D26" s="485">
        <v>9612421484</v>
      </c>
      <c r="E26" s="485"/>
      <c r="F26" s="485">
        <v>3325582806.8400002</v>
      </c>
      <c r="G26" s="485">
        <v>67140654975</v>
      </c>
      <c r="H26" s="485">
        <f t="shared" si="1"/>
        <v>167501986535.84</v>
      </c>
    </row>
    <row r="27" spans="2:8" x14ac:dyDescent="0.25">
      <c r="B27" s="484" t="s">
        <v>499</v>
      </c>
      <c r="C27" s="485">
        <v>9188674273</v>
      </c>
      <c r="D27" s="485">
        <v>567745741</v>
      </c>
      <c r="E27" s="485"/>
      <c r="F27" s="485">
        <v>966633246.85999978</v>
      </c>
      <c r="G27" s="485">
        <v>9900625567</v>
      </c>
      <c r="H27" s="485">
        <f t="shared" si="1"/>
        <v>20623678827.860001</v>
      </c>
    </row>
    <row r="28" spans="2:8" x14ac:dyDescent="0.25">
      <c r="B28" s="484" t="s">
        <v>500</v>
      </c>
      <c r="C28" s="485">
        <v>62570645253</v>
      </c>
      <c r="D28" s="485">
        <v>5761195687</v>
      </c>
      <c r="E28" s="485">
        <v>1030233838</v>
      </c>
      <c r="F28" s="485">
        <v>1991877016.3100007</v>
      </c>
      <c r="G28" s="485">
        <v>7293995069</v>
      </c>
      <c r="H28" s="485">
        <f t="shared" si="1"/>
        <v>78647946863.309998</v>
      </c>
    </row>
    <row r="29" spans="2:8" x14ac:dyDescent="0.25">
      <c r="B29" s="490" t="s">
        <v>493</v>
      </c>
      <c r="C29" s="491">
        <f>+C18+C24</f>
        <v>1285865028790.3501</v>
      </c>
      <c r="D29" s="491">
        <f t="shared" ref="D29:G29" si="3">+D18+D24</f>
        <v>203398461037</v>
      </c>
      <c r="E29" s="491">
        <f t="shared" si="3"/>
        <v>81214215076</v>
      </c>
      <c r="F29" s="491">
        <f t="shared" si="3"/>
        <v>34875868244.880013</v>
      </c>
      <c r="G29" s="491">
        <f t="shared" si="3"/>
        <v>379869903221</v>
      </c>
      <c r="H29" s="491">
        <f t="shared" si="1"/>
        <v>1985223476369.23</v>
      </c>
    </row>
    <row r="30" spans="2:8" x14ac:dyDescent="0.25">
      <c r="B30" s="486" t="s">
        <v>494</v>
      </c>
      <c r="C30" s="481"/>
      <c r="D30" s="481"/>
      <c r="E30" s="481"/>
      <c r="F30" s="481"/>
      <c r="G30" s="481"/>
      <c r="H30" s="487"/>
    </row>
    <row r="31" spans="2:8" x14ac:dyDescent="0.25">
      <c r="B31" s="481"/>
      <c r="C31" s="481"/>
      <c r="D31" s="481"/>
      <c r="E31" s="481"/>
      <c r="F31" s="481"/>
      <c r="G31" s="481"/>
      <c r="H31" s="481"/>
    </row>
  </sheetData>
  <mergeCells count="13">
    <mergeCell ref="H14:H16"/>
    <mergeCell ref="B14:B17"/>
    <mergeCell ref="C14:C16"/>
    <mergeCell ref="D14:D16"/>
    <mergeCell ref="E14:E16"/>
    <mergeCell ref="F14:F16"/>
    <mergeCell ref="G14:G16"/>
    <mergeCell ref="B12:H12"/>
    <mergeCell ref="C1:G1"/>
    <mergeCell ref="C2:G2"/>
    <mergeCell ref="C3:G3"/>
    <mergeCell ref="B9:H9"/>
    <mergeCell ref="B11:H11"/>
  </mergeCell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4D656-9076-4DB8-A06F-9BA9D1D11166}">
  <dimension ref="B1:H35"/>
  <sheetViews>
    <sheetView workbookViewId="0">
      <selection activeCell="O29" sqref="O29"/>
    </sheetView>
  </sheetViews>
  <sheetFormatPr baseColWidth="10" defaultColWidth="11.5703125" defaultRowHeight="15" x14ac:dyDescent="0.25"/>
  <cols>
    <col min="1" max="1" width="11.5703125" style="1"/>
    <col min="2" max="2" width="43.42578125" style="1" customWidth="1"/>
    <col min="3" max="3" width="16.7109375" style="1" customWidth="1"/>
    <col min="4" max="4" width="19.28515625" style="1" customWidth="1"/>
    <col min="5" max="5" width="18.5703125" style="1" customWidth="1"/>
    <col min="6" max="6" width="11.5703125" style="1"/>
    <col min="7" max="7" width="16.5703125" style="1" customWidth="1"/>
    <col min="8" max="8" width="16.28515625" style="1" customWidth="1"/>
    <col min="9" max="16384" width="11.5703125" style="1"/>
  </cols>
  <sheetData>
    <row r="1" spans="2:8" ht="15.75" x14ac:dyDescent="0.25">
      <c r="B1" s="790" t="s">
        <v>142</v>
      </c>
      <c r="C1" s="790"/>
      <c r="D1" s="790"/>
      <c r="E1" s="790"/>
      <c r="F1" s="790"/>
      <c r="G1" s="790"/>
      <c r="H1" s="790"/>
    </row>
    <row r="2" spans="2:8" ht="15.75" x14ac:dyDescent="0.25">
      <c r="B2" s="790" t="s">
        <v>1</v>
      </c>
      <c r="C2" s="790"/>
      <c r="D2" s="790"/>
      <c r="E2" s="790"/>
      <c r="F2" s="790"/>
      <c r="G2" s="790"/>
      <c r="H2" s="790"/>
    </row>
    <row r="3" spans="2:8" ht="15.75" x14ac:dyDescent="0.25">
      <c r="B3" s="790" t="s">
        <v>242</v>
      </c>
      <c r="C3" s="790"/>
      <c r="D3" s="790"/>
      <c r="E3" s="790"/>
      <c r="F3" s="790"/>
      <c r="G3" s="790"/>
      <c r="H3" s="790"/>
    </row>
    <row r="4" spans="2:8" x14ac:dyDescent="0.25">
      <c r="B4" s="791"/>
      <c r="C4" s="791"/>
      <c r="D4" s="791"/>
      <c r="E4" s="791"/>
      <c r="F4" s="791"/>
      <c r="G4" s="791"/>
      <c r="H4" s="791"/>
    </row>
    <row r="8" spans="2:8" x14ac:dyDescent="0.25">
      <c r="B8" s="784" t="s">
        <v>1134</v>
      </c>
      <c r="C8" s="785"/>
      <c r="D8" s="785"/>
      <c r="E8" s="785"/>
      <c r="F8" s="785"/>
      <c r="G8" s="785"/>
      <c r="H8" s="785"/>
    </row>
    <row r="9" spans="2:8" x14ac:dyDescent="0.25">
      <c r="B9" s="789" t="s">
        <v>510</v>
      </c>
      <c r="C9" s="789"/>
      <c r="D9" s="789"/>
      <c r="E9" s="789"/>
      <c r="F9" s="789"/>
      <c r="G9" s="789"/>
      <c r="H9" s="789"/>
    </row>
    <row r="10" spans="2:8" x14ac:dyDescent="0.25">
      <c r="B10" s="786">
        <v>2025</v>
      </c>
      <c r="C10" s="786"/>
      <c r="D10" s="786"/>
      <c r="E10" s="786"/>
      <c r="F10" s="786"/>
      <c r="G10" s="786"/>
      <c r="H10" s="786"/>
    </row>
    <row r="11" spans="2:8" ht="15.75" x14ac:dyDescent="0.25">
      <c r="B11" s="724" t="s">
        <v>293</v>
      </c>
      <c r="C11" s="724"/>
      <c r="D11" s="724"/>
      <c r="E11" s="724"/>
      <c r="F11" s="724"/>
      <c r="G11" s="724"/>
      <c r="H11" s="724"/>
    </row>
    <row r="12" spans="2:8" x14ac:dyDescent="0.25">
      <c r="B12" s="481"/>
      <c r="C12" s="481"/>
      <c r="D12" s="481"/>
      <c r="E12" s="481"/>
      <c r="F12" s="481"/>
      <c r="G12" s="481"/>
      <c r="H12" s="481"/>
    </row>
    <row r="13" spans="2:8" x14ac:dyDescent="0.25">
      <c r="B13" s="788" t="s">
        <v>314</v>
      </c>
      <c r="C13" s="787" t="s">
        <v>248</v>
      </c>
      <c r="D13" s="787" t="s">
        <v>374</v>
      </c>
      <c r="E13" s="787" t="s">
        <v>250</v>
      </c>
      <c r="F13" s="787" t="s">
        <v>251</v>
      </c>
      <c r="G13" s="787" t="s">
        <v>383</v>
      </c>
      <c r="H13" s="787" t="s">
        <v>495</v>
      </c>
    </row>
    <row r="14" spans="2:8" x14ac:dyDescent="0.25">
      <c r="B14" s="788"/>
      <c r="C14" s="787"/>
      <c r="D14" s="787"/>
      <c r="E14" s="787"/>
      <c r="F14" s="787"/>
      <c r="G14" s="787"/>
      <c r="H14" s="787"/>
    </row>
    <row r="15" spans="2:8" x14ac:dyDescent="0.25">
      <c r="B15" s="788"/>
      <c r="C15" s="787"/>
      <c r="D15" s="787"/>
      <c r="E15" s="787"/>
      <c r="F15" s="787"/>
      <c r="G15" s="787"/>
      <c r="H15" s="787"/>
    </row>
    <row r="16" spans="2:8" x14ac:dyDescent="0.25">
      <c r="B16" s="788"/>
      <c r="C16" s="488">
        <v>1</v>
      </c>
      <c r="D16" s="488">
        <v>2</v>
      </c>
      <c r="E16" s="488">
        <v>3</v>
      </c>
      <c r="F16" s="488">
        <v>4</v>
      </c>
      <c r="G16" s="488">
        <v>5</v>
      </c>
      <c r="H16" s="489">
        <v>9</v>
      </c>
    </row>
    <row r="17" spans="2:8" x14ac:dyDescent="0.25">
      <c r="B17" s="482" t="s">
        <v>482</v>
      </c>
      <c r="C17" s="483">
        <f>+C18+C19+C20+C21+C22+C23+C24+C25</f>
        <v>1103377698039.3501</v>
      </c>
      <c r="D17" s="483">
        <f t="shared" ref="D17:G17" si="0">+D18+D19+D20+D21+D22+D23+D24+D25</f>
        <v>185079382452</v>
      </c>
      <c r="E17" s="483">
        <f t="shared" si="0"/>
        <v>80183981238</v>
      </c>
      <c r="F17" s="483">
        <f t="shared" si="0"/>
        <v>27023422831.339993</v>
      </c>
      <c r="G17" s="483">
        <f t="shared" si="0"/>
        <v>295259713897</v>
      </c>
      <c r="H17" s="483">
        <f>+G17+F17+E17+D17+C17</f>
        <v>1690924198457.6899</v>
      </c>
    </row>
    <row r="18" spans="2:8" x14ac:dyDescent="0.25">
      <c r="B18" s="484" t="s">
        <v>502</v>
      </c>
      <c r="C18" s="485">
        <v>805205593822</v>
      </c>
      <c r="D18" s="485">
        <v>146162543567</v>
      </c>
      <c r="E18" s="485">
        <v>26856586640</v>
      </c>
      <c r="F18" s="485">
        <v>255850499.81</v>
      </c>
      <c r="G18" s="485">
        <v>72472188909</v>
      </c>
      <c r="H18" s="485">
        <f t="shared" ref="H18:H34" si="1">+G18+F18+E18+D18+C18</f>
        <v>1050952763437.8101</v>
      </c>
    </row>
    <row r="19" spans="2:8" x14ac:dyDescent="0.25">
      <c r="B19" s="484" t="s">
        <v>503</v>
      </c>
      <c r="C19" s="485">
        <v>82704777841.350006</v>
      </c>
      <c r="D19" s="485">
        <v>2355560919</v>
      </c>
      <c r="E19" s="485"/>
      <c r="F19" s="485">
        <v>18401599000.799988</v>
      </c>
      <c r="G19" s="485"/>
      <c r="H19" s="485">
        <f t="shared" si="1"/>
        <v>103461937761.14999</v>
      </c>
    </row>
    <row r="20" spans="2:8" x14ac:dyDescent="0.25">
      <c r="B20" s="484" t="s">
        <v>504</v>
      </c>
      <c r="C20" s="485"/>
      <c r="D20" s="485">
        <v>36493306900</v>
      </c>
      <c r="E20" s="485">
        <v>51327394598</v>
      </c>
      <c r="F20" s="485">
        <v>7757835770.7300034</v>
      </c>
      <c r="G20" s="485">
        <v>200840326838</v>
      </c>
      <c r="H20" s="485">
        <f t="shared" si="1"/>
        <v>296418864106.72998</v>
      </c>
    </row>
    <row r="21" spans="2:8" x14ac:dyDescent="0.25">
      <c r="B21" s="484" t="s">
        <v>505</v>
      </c>
      <c r="C21" s="485"/>
      <c r="D21" s="485"/>
      <c r="E21" s="485"/>
      <c r="F21" s="485">
        <v>355606100</v>
      </c>
      <c r="G21" s="485"/>
      <c r="H21" s="485">
        <f t="shared" si="1"/>
        <v>355606100</v>
      </c>
    </row>
    <row r="22" spans="2:8" x14ac:dyDescent="0.25">
      <c r="B22" s="484" t="s">
        <v>506</v>
      </c>
      <c r="C22" s="485">
        <v>100015000000</v>
      </c>
      <c r="D22" s="485"/>
      <c r="E22" s="485"/>
      <c r="F22" s="485">
        <v>250620000</v>
      </c>
      <c r="G22" s="485"/>
      <c r="H22" s="485">
        <f t="shared" si="1"/>
        <v>100265620000</v>
      </c>
    </row>
    <row r="23" spans="2:8" x14ac:dyDescent="0.25">
      <c r="B23" s="484" t="s">
        <v>507</v>
      </c>
      <c r="C23" s="485">
        <v>115087861057</v>
      </c>
      <c r="D23" s="485"/>
      <c r="E23" s="485">
        <v>2000000000</v>
      </c>
      <c r="F23" s="485"/>
      <c r="G23" s="485">
        <v>21947198150</v>
      </c>
      <c r="H23" s="485">
        <f t="shared" si="1"/>
        <v>139035059207</v>
      </c>
    </row>
    <row r="24" spans="2:8" x14ac:dyDescent="0.25">
      <c r="B24" s="484" t="s">
        <v>508</v>
      </c>
      <c r="C24" s="485">
        <v>364465319</v>
      </c>
      <c r="D24" s="485">
        <v>67971066</v>
      </c>
      <c r="E24" s="485"/>
      <c r="F24" s="485"/>
      <c r="G24" s="485"/>
      <c r="H24" s="485">
        <f t="shared" si="1"/>
        <v>432436385</v>
      </c>
    </row>
    <row r="25" spans="2:8" x14ac:dyDescent="0.25">
      <c r="B25" s="484" t="s">
        <v>509</v>
      </c>
      <c r="C25" s="485"/>
      <c r="D25" s="485"/>
      <c r="E25" s="485"/>
      <c r="F25" s="485">
        <v>1911460</v>
      </c>
      <c r="G25" s="485"/>
      <c r="H25" s="485">
        <f t="shared" si="1"/>
        <v>1911460</v>
      </c>
    </row>
    <row r="26" spans="2:8" x14ac:dyDescent="0.25">
      <c r="B26" s="482" t="s">
        <v>489</v>
      </c>
      <c r="C26" s="483">
        <f>+C27+C28+C29+C30+C31+C32+C33</f>
        <v>182487330751</v>
      </c>
      <c r="D26" s="483">
        <f t="shared" ref="D26:G26" si="2">+D27+D28+D29+D30+D31+D32+D33</f>
        <v>18319078585</v>
      </c>
      <c r="E26" s="483">
        <f t="shared" si="2"/>
        <v>1030233838</v>
      </c>
      <c r="F26" s="483">
        <f t="shared" si="2"/>
        <v>7852445413.5399961</v>
      </c>
      <c r="G26" s="483">
        <f t="shared" si="2"/>
        <v>84610189324</v>
      </c>
      <c r="H26" s="483">
        <f t="shared" si="1"/>
        <v>294299277911.53998</v>
      </c>
    </row>
    <row r="27" spans="2:8" x14ac:dyDescent="0.25">
      <c r="B27" s="484" t="s">
        <v>502</v>
      </c>
      <c r="C27" s="485">
        <v>109502297951</v>
      </c>
      <c r="D27" s="485">
        <v>6758653197</v>
      </c>
      <c r="E27" s="485">
        <v>51126559</v>
      </c>
      <c r="F27" s="485">
        <v>70539500.189999998</v>
      </c>
      <c r="G27" s="485">
        <v>7837305038</v>
      </c>
      <c r="H27" s="485">
        <f t="shared" si="1"/>
        <v>124219922245.19</v>
      </c>
    </row>
    <row r="28" spans="2:8" x14ac:dyDescent="0.25">
      <c r="B28" s="484" t="s">
        <v>503</v>
      </c>
      <c r="C28" s="485">
        <v>9437473040</v>
      </c>
      <c r="D28" s="485">
        <v>1308291270</v>
      </c>
      <c r="E28" s="485"/>
      <c r="F28" s="485">
        <v>5416625620.7299976</v>
      </c>
      <c r="G28" s="485"/>
      <c r="H28" s="485">
        <f t="shared" si="1"/>
        <v>16162389930.729998</v>
      </c>
    </row>
    <row r="29" spans="2:8" x14ac:dyDescent="0.25">
      <c r="B29" s="484" t="s">
        <v>504</v>
      </c>
      <c r="C29" s="485"/>
      <c r="D29" s="485">
        <v>7647209605</v>
      </c>
      <c r="E29" s="485">
        <v>979107279</v>
      </c>
      <c r="F29" s="485">
        <v>2218852160.7099991</v>
      </c>
      <c r="G29" s="485">
        <v>67523784532</v>
      </c>
      <c r="H29" s="485">
        <f t="shared" si="1"/>
        <v>78368953576.709991</v>
      </c>
    </row>
    <row r="30" spans="2:8" x14ac:dyDescent="0.25">
      <c r="B30" s="484" t="s">
        <v>505</v>
      </c>
      <c r="C30" s="485"/>
      <c r="D30" s="485"/>
      <c r="E30" s="485"/>
      <c r="F30" s="485">
        <v>133300576.91000001</v>
      </c>
      <c r="G30" s="485"/>
      <c r="H30" s="485">
        <f t="shared" si="1"/>
        <v>133300576.91000001</v>
      </c>
    </row>
    <row r="31" spans="2:8" x14ac:dyDescent="0.25">
      <c r="B31" s="484" t="s">
        <v>506</v>
      </c>
      <c r="C31" s="485">
        <v>4399971127</v>
      </c>
      <c r="D31" s="485"/>
      <c r="E31" s="485"/>
      <c r="F31" s="485">
        <v>13127555</v>
      </c>
      <c r="G31" s="485">
        <v>3000000000</v>
      </c>
      <c r="H31" s="485">
        <f t="shared" si="1"/>
        <v>7413098682</v>
      </c>
    </row>
    <row r="32" spans="2:8" x14ac:dyDescent="0.25">
      <c r="B32" s="484" t="s">
        <v>507</v>
      </c>
      <c r="C32" s="485">
        <v>57885634919</v>
      </c>
      <c r="D32" s="485">
        <v>2568559375</v>
      </c>
      <c r="E32" s="485"/>
      <c r="F32" s="485"/>
      <c r="G32" s="485">
        <v>5848600849</v>
      </c>
      <c r="H32" s="485">
        <f t="shared" si="1"/>
        <v>66302795143</v>
      </c>
    </row>
    <row r="33" spans="2:8" x14ac:dyDescent="0.25">
      <c r="B33" s="484" t="s">
        <v>508</v>
      </c>
      <c r="C33" s="485">
        <v>1261953714</v>
      </c>
      <c r="D33" s="485">
        <v>36365138</v>
      </c>
      <c r="E33" s="485"/>
      <c r="F33" s="485"/>
      <c r="G33" s="485">
        <v>400498905</v>
      </c>
      <c r="H33" s="485">
        <f t="shared" si="1"/>
        <v>1698817757</v>
      </c>
    </row>
    <row r="34" spans="2:8" x14ac:dyDescent="0.25">
      <c r="B34" s="490" t="s">
        <v>493</v>
      </c>
      <c r="C34" s="491">
        <f>+C26+C17</f>
        <v>1285865028790.3501</v>
      </c>
      <c r="D34" s="491">
        <f t="shared" ref="D34:G34" si="3">+D26+D17</f>
        <v>203398461037</v>
      </c>
      <c r="E34" s="491">
        <f t="shared" si="3"/>
        <v>81214215076</v>
      </c>
      <c r="F34" s="491">
        <f t="shared" si="3"/>
        <v>34875868244.87999</v>
      </c>
      <c r="G34" s="491">
        <f t="shared" si="3"/>
        <v>379869903221</v>
      </c>
      <c r="H34" s="491">
        <f t="shared" si="1"/>
        <v>1985223476369.23</v>
      </c>
    </row>
    <row r="35" spans="2:8" x14ac:dyDescent="0.25">
      <c r="B35" s="486" t="s">
        <v>494</v>
      </c>
      <c r="C35" s="481"/>
      <c r="D35" s="481"/>
      <c r="E35" s="481"/>
      <c r="F35" s="481"/>
      <c r="G35" s="481"/>
      <c r="H35" s="487"/>
    </row>
  </sheetData>
  <mergeCells count="15">
    <mergeCell ref="H13:H15"/>
    <mergeCell ref="B9:H9"/>
    <mergeCell ref="B1:H1"/>
    <mergeCell ref="B2:H2"/>
    <mergeCell ref="B3:H3"/>
    <mergeCell ref="B4:H4"/>
    <mergeCell ref="B13:B16"/>
    <mergeCell ref="C13:C15"/>
    <mergeCell ref="D13:D15"/>
    <mergeCell ref="E13:E15"/>
    <mergeCell ref="F13:F15"/>
    <mergeCell ref="G13:G15"/>
    <mergeCell ref="B8:H8"/>
    <mergeCell ref="B10:H10"/>
    <mergeCell ref="B11:H1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99699-C160-40F4-827E-BFE8FEE064CE}">
  <dimension ref="A1:U52"/>
  <sheetViews>
    <sheetView showGridLines="0" zoomScale="80" zoomScaleNormal="80" workbookViewId="0">
      <selection activeCell="H13" sqref="H13"/>
    </sheetView>
  </sheetViews>
  <sheetFormatPr baseColWidth="10" defaultRowHeight="15" x14ac:dyDescent="0.25"/>
  <cols>
    <col min="1" max="1" width="20.28515625" customWidth="1"/>
    <col min="2" max="2" width="14.85546875" customWidth="1"/>
    <col min="16" max="21" width="11.5703125" style="46"/>
  </cols>
  <sheetData>
    <row r="1" spans="1:21" s="1" customFormat="1" x14ac:dyDescent="0.25">
      <c r="P1" s="60"/>
      <c r="Q1" s="60"/>
      <c r="R1" s="60"/>
      <c r="S1" s="60"/>
      <c r="T1" s="60"/>
      <c r="U1" s="60"/>
    </row>
    <row r="2" spans="1:21" s="1" customFormat="1" ht="23.25" customHeight="1" x14ac:dyDescent="0.25">
      <c r="A2" s="2"/>
      <c r="B2" s="627" t="s">
        <v>142</v>
      </c>
      <c r="C2" s="628"/>
      <c r="D2" s="628"/>
      <c r="E2" s="628"/>
      <c r="F2" s="628"/>
      <c r="G2" s="628"/>
      <c r="H2" s="628"/>
      <c r="I2" s="628"/>
      <c r="J2" s="3"/>
      <c r="K2" s="3"/>
      <c r="L2" s="3"/>
      <c r="M2" s="3"/>
      <c r="N2" s="4"/>
      <c r="O2" s="5"/>
      <c r="P2" s="89"/>
      <c r="Q2" s="60"/>
      <c r="R2" s="60"/>
      <c r="S2" s="60"/>
      <c r="T2" s="60"/>
      <c r="U2" s="60"/>
    </row>
    <row r="3" spans="1:21" s="1" customFormat="1" ht="18" customHeight="1" x14ac:dyDescent="0.25">
      <c r="A3" s="6"/>
      <c r="B3" s="629" t="s">
        <v>1</v>
      </c>
      <c r="C3" s="630"/>
      <c r="D3" s="630"/>
      <c r="E3" s="630"/>
      <c r="F3" s="630"/>
      <c r="G3" s="630"/>
      <c r="H3" s="630"/>
      <c r="I3" s="630"/>
      <c r="J3" s="7"/>
      <c r="K3" s="7"/>
      <c r="L3" s="7"/>
      <c r="M3" s="7"/>
      <c r="N3" s="8"/>
      <c r="O3" s="6"/>
      <c r="P3" s="62"/>
      <c r="Q3" s="60"/>
      <c r="R3" s="60"/>
      <c r="S3" s="90" t="s">
        <v>68</v>
      </c>
      <c r="T3" s="90" t="s">
        <v>69</v>
      </c>
      <c r="U3" s="90" t="s">
        <v>70</v>
      </c>
    </row>
    <row r="4" spans="1:21" s="1" customFormat="1" ht="15.75" customHeight="1" x14ac:dyDescent="0.25">
      <c r="A4" s="9"/>
      <c r="B4" s="631" t="s">
        <v>2</v>
      </c>
      <c r="C4" s="616"/>
      <c r="D4" s="616"/>
      <c r="E4" s="616"/>
      <c r="F4" s="616"/>
      <c r="G4" s="616"/>
      <c r="H4" s="616"/>
      <c r="I4" s="616"/>
      <c r="J4" s="10"/>
      <c r="K4" s="10"/>
      <c r="L4" s="10"/>
      <c r="M4" s="10"/>
      <c r="N4" s="11"/>
      <c r="O4" s="12"/>
      <c r="P4" s="91"/>
      <c r="Q4" s="46" t="s">
        <v>24</v>
      </c>
      <c r="R4" s="46" t="s">
        <v>25</v>
      </c>
      <c r="S4" s="46" t="s">
        <v>65</v>
      </c>
      <c r="T4" s="46" t="s">
        <v>66</v>
      </c>
      <c r="U4" s="46" t="s">
        <v>67</v>
      </c>
    </row>
    <row r="5" spans="1:21" x14ac:dyDescent="0.25">
      <c r="Q5" s="626">
        <v>2022</v>
      </c>
      <c r="R5" s="46" t="s">
        <v>158</v>
      </c>
      <c r="S5" s="46">
        <v>0.15</v>
      </c>
      <c r="T5" s="46">
        <v>0.53</v>
      </c>
      <c r="U5" s="46">
        <v>-0.21</v>
      </c>
    </row>
    <row r="6" spans="1:21" x14ac:dyDescent="0.25">
      <c r="C6" s="632" t="s">
        <v>90</v>
      </c>
      <c r="D6" s="632"/>
      <c r="E6" s="632"/>
      <c r="F6" s="632"/>
      <c r="G6" s="632"/>
      <c r="H6" s="632"/>
      <c r="I6" s="632"/>
      <c r="J6" s="632"/>
      <c r="Q6" s="626"/>
      <c r="R6" s="46" t="s">
        <v>159</v>
      </c>
      <c r="S6" s="46">
        <v>0.33</v>
      </c>
      <c r="T6" s="46">
        <v>0.97</v>
      </c>
      <c r="U6" s="46">
        <v>0</v>
      </c>
    </row>
    <row r="7" spans="1:21" x14ac:dyDescent="0.25">
      <c r="C7" s="632" t="s">
        <v>92</v>
      </c>
      <c r="D7" s="632"/>
      <c r="E7" s="632"/>
      <c r="F7" s="632"/>
      <c r="G7" s="632"/>
      <c r="H7" s="632"/>
      <c r="I7" s="632"/>
      <c r="J7" s="632"/>
      <c r="Q7" s="626"/>
      <c r="R7" s="46" t="s">
        <v>160</v>
      </c>
      <c r="S7" s="46">
        <v>0.44</v>
      </c>
      <c r="T7" s="46">
        <v>1.28</v>
      </c>
      <c r="U7" s="46">
        <v>-0.14000000000000001</v>
      </c>
    </row>
    <row r="8" spans="1:21" x14ac:dyDescent="0.25">
      <c r="C8" s="633" t="s">
        <v>91</v>
      </c>
      <c r="D8" s="633"/>
      <c r="E8" s="633"/>
      <c r="F8" s="633"/>
      <c r="G8" s="633"/>
      <c r="H8" s="633"/>
      <c r="I8" s="633"/>
      <c r="J8" s="633"/>
      <c r="Q8" s="626"/>
      <c r="R8" s="46" t="s">
        <v>161</v>
      </c>
      <c r="S8" s="46">
        <v>0.76</v>
      </c>
      <c r="T8" s="46">
        <v>1.81</v>
      </c>
      <c r="U8" s="46">
        <v>0.3</v>
      </c>
    </row>
    <row r="9" spans="1:21" x14ac:dyDescent="0.25">
      <c r="C9" s="634"/>
      <c r="D9" s="634"/>
      <c r="E9" s="634"/>
      <c r="F9" s="634"/>
      <c r="G9" s="634"/>
      <c r="H9" s="634"/>
      <c r="I9" s="634"/>
      <c r="J9" s="634"/>
      <c r="Q9" s="626"/>
      <c r="R9" s="46" t="s">
        <v>162</v>
      </c>
      <c r="S9" s="46">
        <v>0.98</v>
      </c>
      <c r="T9" s="46">
        <v>1.97</v>
      </c>
      <c r="U9" s="46">
        <v>0.7</v>
      </c>
    </row>
    <row r="10" spans="1:21" x14ac:dyDescent="0.25">
      <c r="Q10" s="626"/>
      <c r="R10" s="46" t="s">
        <v>163</v>
      </c>
      <c r="S10" s="46">
        <v>1.49</v>
      </c>
      <c r="T10" s="46">
        <v>2.5499999999999998</v>
      </c>
      <c r="U10" s="46">
        <v>0.93</v>
      </c>
    </row>
    <row r="11" spans="1:21" x14ac:dyDescent="0.25">
      <c r="Q11" s="626"/>
      <c r="R11" s="46" t="s">
        <v>164</v>
      </c>
      <c r="S11" s="46">
        <v>2.23</v>
      </c>
      <c r="T11" s="46">
        <v>2.91</v>
      </c>
      <c r="U11" s="46">
        <v>1.05</v>
      </c>
    </row>
    <row r="12" spans="1:21" x14ac:dyDescent="0.25">
      <c r="Q12" s="626"/>
      <c r="R12" s="46" t="s">
        <v>165</v>
      </c>
      <c r="S12" s="46">
        <v>2.63</v>
      </c>
      <c r="T12" s="46">
        <v>3.16</v>
      </c>
      <c r="U12" s="46">
        <v>0.97</v>
      </c>
    </row>
    <row r="13" spans="1:21" x14ac:dyDescent="0.25">
      <c r="Q13" s="626"/>
      <c r="R13" s="46" t="s">
        <v>166</v>
      </c>
      <c r="S13" s="46">
        <v>3.13</v>
      </c>
      <c r="T13" s="46">
        <v>3.73</v>
      </c>
      <c r="U13" s="46">
        <v>1.46</v>
      </c>
    </row>
    <row r="14" spans="1:21" x14ac:dyDescent="0.25">
      <c r="Q14" s="626"/>
      <c r="R14" s="46" t="s">
        <v>167</v>
      </c>
      <c r="S14" s="46">
        <v>3.72</v>
      </c>
      <c r="T14" s="46">
        <v>4.2300000000000004</v>
      </c>
      <c r="U14" s="46">
        <v>1.9</v>
      </c>
    </row>
    <row r="15" spans="1:21" x14ac:dyDescent="0.25">
      <c r="Q15" s="626"/>
      <c r="R15" s="46" t="s">
        <v>168</v>
      </c>
      <c r="S15" s="46">
        <v>4.1500000000000004</v>
      </c>
      <c r="T15" s="46">
        <v>4.51</v>
      </c>
      <c r="U15" s="46">
        <v>1.78</v>
      </c>
    </row>
    <row r="16" spans="1:21" x14ac:dyDescent="0.25">
      <c r="Q16" s="626"/>
      <c r="R16" s="46" t="s">
        <v>169</v>
      </c>
      <c r="S16" s="46">
        <v>4.25</v>
      </c>
      <c r="T16" s="46">
        <v>4.47</v>
      </c>
      <c r="U16" s="46">
        <v>1.54</v>
      </c>
    </row>
    <row r="17" spans="2:21" x14ac:dyDescent="0.25">
      <c r="Q17" s="47">
        <v>2023</v>
      </c>
      <c r="R17" s="46" t="s">
        <v>158</v>
      </c>
      <c r="S17" s="46">
        <v>4.54</v>
      </c>
      <c r="T17" s="46">
        <v>4.49</v>
      </c>
      <c r="U17" s="46">
        <v>1.51</v>
      </c>
    </row>
    <row r="18" spans="2:21" x14ac:dyDescent="0.25">
      <c r="Q18" s="47"/>
      <c r="R18" s="46" t="s">
        <v>159</v>
      </c>
      <c r="S18" s="46">
        <v>4.6500000000000004</v>
      </c>
      <c r="T18" s="46">
        <v>4.7</v>
      </c>
      <c r="U18" s="46">
        <v>1.6</v>
      </c>
    </row>
    <row r="19" spans="2:21" x14ac:dyDescent="0.25">
      <c r="Q19" s="47"/>
      <c r="R19" s="46" t="s">
        <v>160</v>
      </c>
      <c r="S19" s="46">
        <v>4.6900000000000004</v>
      </c>
      <c r="T19" s="46">
        <v>4.47</v>
      </c>
      <c r="U19" s="46">
        <v>1.58</v>
      </c>
    </row>
    <row r="20" spans="2:21" x14ac:dyDescent="0.25">
      <c r="Q20" s="47"/>
      <c r="R20" s="46" t="s">
        <v>161</v>
      </c>
      <c r="S20" s="46">
        <v>4.92</v>
      </c>
      <c r="T20" s="46">
        <v>4.4800000000000004</v>
      </c>
      <c r="U20" s="46">
        <v>1.51</v>
      </c>
    </row>
    <row r="21" spans="2:21" x14ac:dyDescent="0.25">
      <c r="Q21" s="47"/>
      <c r="R21" s="46" t="s">
        <v>162</v>
      </c>
      <c r="S21" s="46">
        <v>5.14</v>
      </c>
      <c r="T21" s="46">
        <v>4.6900000000000004</v>
      </c>
      <c r="U21" s="46">
        <v>1.64</v>
      </c>
    </row>
    <row r="22" spans="2:21" x14ac:dyDescent="0.25">
      <c r="Q22" s="47"/>
      <c r="R22" s="46" t="s">
        <v>163</v>
      </c>
      <c r="S22" s="46">
        <v>5.16</v>
      </c>
      <c r="T22" s="46">
        <v>4.9800000000000004</v>
      </c>
      <c r="U22" s="46">
        <v>1.69</v>
      </c>
    </row>
    <row r="23" spans="2:21" x14ac:dyDescent="0.25">
      <c r="Q23" s="47"/>
      <c r="R23" s="46" t="s">
        <v>164</v>
      </c>
      <c r="S23" s="46">
        <v>5.25</v>
      </c>
      <c r="T23" s="46">
        <v>5.0999999999999996</v>
      </c>
      <c r="U23" s="46">
        <v>1.75</v>
      </c>
    </row>
    <row r="24" spans="2:21" x14ac:dyDescent="0.25">
      <c r="Q24" s="47"/>
      <c r="R24" s="46" t="s">
        <v>165</v>
      </c>
      <c r="S24" s="46">
        <v>5.3</v>
      </c>
      <c r="T24" s="46">
        <v>5.09</v>
      </c>
      <c r="U24" s="46">
        <v>2.02</v>
      </c>
    </row>
    <row r="25" spans="2:21" x14ac:dyDescent="0.25">
      <c r="B25" s="48"/>
      <c r="Q25" s="47"/>
      <c r="R25" s="46" t="s">
        <v>166</v>
      </c>
      <c r="S25" s="46">
        <v>5.32</v>
      </c>
      <c r="T25" s="46">
        <v>5.15</v>
      </c>
      <c r="U25" s="46">
        <v>2.1800000000000002</v>
      </c>
    </row>
    <row r="26" spans="2:21" x14ac:dyDescent="0.25">
      <c r="Q26" s="47"/>
      <c r="R26" s="46" t="s">
        <v>167</v>
      </c>
      <c r="S26" s="46">
        <v>5.34</v>
      </c>
      <c r="T26" s="46">
        <v>5.15</v>
      </c>
      <c r="U26" s="46">
        <v>2.5499999999999998</v>
      </c>
    </row>
    <row r="27" spans="2:21" x14ac:dyDescent="0.25">
      <c r="Q27" s="47"/>
      <c r="R27" s="46" t="s">
        <v>168</v>
      </c>
      <c r="S27" s="46">
        <v>5.27</v>
      </c>
      <c r="T27" s="46">
        <v>5.01</v>
      </c>
      <c r="U27" s="46">
        <v>2.33</v>
      </c>
    </row>
    <row r="28" spans="2:21" x14ac:dyDescent="0.25">
      <c r="Q28" s="47"/>
      <c r="R28" s="46" t="s">
        <v>169</v>
      </c>
      <c r="S28" s="46">
        <v>5.24</v>
      </c>
      <c r="T28" s="46">
        <v>4.72</v>
      </c>
      <c r="U28" s="46">
        <v>2.02</v>
      </c>
    </row>
    <row r="29" spans="2:21" x14ac:dyDescent="0.25">
      <c r="Q29" s="626">
        <v>2024</v>
      </c>
      <c r="R29" s="46" t="s">
        <v>158</v>
      </c>
      <c r="S29" s="46">
        <v>5.22</v>
      </c>
      <c r="T29" s="46">
        <v>4.57</v>
      </c>
      <c r="U29" s="46">
        <v>2.06</v>
      </c>
    </row>
    <row r="30" spans="2:21" x14ac:dyDescent="0.25">
      <c r="Q30" s="626"/>
      <c r="R30" s="46" t="s">
        <v>159</v>
      </c>
      <c r="S30" s="46">
        <v>5.24</v>
      </c>
      <c r="T30" s="46">
        <v>4.6900000000000004</v>
      </c>
      <c r="U30" s="46">
        <v>2.14</v>
      </c>
    </row>
    <row r="31" spans="2:21" x14ac:dyDescent="0.25">
      <c r="Q31" s="626"/>
      <c r="R31" s="46" t="s">
        <v>160</v>
      </c>
      <c r="S31" s="46">
        <v>5.24</v>
      </c>
      <c r="T31" s="46">
        <v>4.76</v>
      </c>
      <c r="U31" s="46">
        <v>2.11</v>
      </c>
    </row>
    <row r="32" spans="2:21" x14ac:dyDescent="0.25">
      <c r="Q32" s="626"/>
      <c r="R32" s="46" t="s">
        <v>161</v>
      </c>
      <c r="S32" s="46">
        <v>5.24</v>
      </c>
      <c r="T32" s="46">
        <v>4.8899999999999997</v>
      </c>
      <c r="U32" s="46">
        <v>2.34</v>
      </c>
    </row>
    <row r="33" spans="2:21" x14ac:dyDescent="0.25">
      <c r="Q33" s="626"/>
      <c r="R33" s="46" t="s">
        <v>162</v>
      </c>
      <c r="S33" s="46">
        <v>5.25</v>
      </c>
      <c r="T33" s="46">
        <v>4.91</v>
      </c>
      <c r="U33" s="46">
        <v>2.2999999999999998</v>
      </c>
    </row>
    <row r="34" spans="2:21" x14ac:dyDescent="0.25">
      <c r="Q34" s="626"/>
      <c r="R34" s="46" t="s">
        <v>163</v>
      </c>
      <c r="S34" s="46">
        <v>5.24</v>
      </c>
      <c r="T34" s="46">
        <v>4.87</v>
      </c>
      <c r="U34" s="46">
        <v>2.1800000000000002</v>
      </c>
    </row>
    <row r="35" spans="2:21" x14ac:dyDescent="0.25">
      <c r="Q35" s="626"/>
      <c r="R35" s="46" t="s">
        <v>164</v>
      </c>
      <c r="S35" s="46">
        <v>5.2</v>
      </c>
      <c r="T35" s="46">
        <v>4.68</v>
      </c>
      <c r="U35" s="46">
        <v>2.1800000000000002</v>
      </c>
    </row>
    <row r="36" spans="2:21" x14ac:dyDescent="0.25">
      <c r="Q36" s="626"/>
      <c r="R36" s="46" t="s">
        <v>165</v>
      </c>
      <c r="S36" s="46">
        <v>5.05</v>
      </c>
      <c r="T36" s="46">
        <v>4.25</v>
      </c>
      <c r="U36" s="46">
        <v>2.02</v>
      </c>
    </row>
    <row r="37" spans="2:21" x14ac:dyDescent="0.25">
      <c r="B37" s="49" t="s">
        <v>38</v>
      </c>
      <c r="Q37" s="626"/>
      <c r="R37" s="46" t="s">
        <v>166</v>
      </c>
      <c r="S37" s="46">
        <v>4.72</v>
      </c>
      <c r="T37" s="46">
        <v>3.87</v>
      </c>
      <c r="U37" s="46">
        <v>1.91</v>
      </c>
    </row>
    <row r="38" spans="2:21" x14ac:dyDescent="0.25">
      <c r="Q38" s="626"/>
      <c r="R38" s="46" t="s">
        <v>167</v>
      </c>
      <c r="S38" s="46">
        <v>4.51</v>
      </c>
      <c r="T38" s="46">
        <v>4.03</v>
      </c>
      <c r="U38" s="46">
        <v>2.08</v>
      </c>
    </row>
    <row r="39" spans="2:21" x14ac:dyDescent="0.25">
      <c r="Q39" s="626"/>
      <c r="R39" s="46" t="s">
        <v>168</v>
      </c>
      <c r="S39" s="46">
        <v>4.42</v>
      </c>
      <c r="T39" s="46">
        <v>4.1399999999999997</v>
      </c>
      <c r="U39" s="46">
        <v>2.2400000000000002</v>
      </c>
    </row>
    <row r="40" spans="2:21" x14ac:dyDescent="0.25">
      <c r="Q40" s="626"/>
      <c r="R40" s="46" t="s">
        <v>169</v>
      </c>
      <c r="S40" s="46">
        <v>4.2699999999999996</v>
      </c>
      <c r="T40" s="46">
        <v>4.05</v>
      </c>
      <c r="U40" s="46">
        <v>2.31</v>
      </c>
    </row>
    <row r="41" spans="2:21" x14ac:dyDescent="0.25">
      <c r="Q41" s="626">
        <v>2025</v>
      </c>
      <c r="R41" s="46" t="s">
        <v>158</v>
      </c>
      <c r="S41" s="46">
        <v>4.21</v>
      </c>
      <c r="T41" s="88">
        <v>4</v>
      </c>
      <c r="U41" s="46">
        <v>2.4900000000000002</v>
      </c>
    </row>
    <row r="42" spans="2:21" x14ac:dyDescent="0.25">
      <c r="Q42" s="626"/>
      <c r="R42" s="46" t="s">
        <v>159</v>
      </c>
      <c r="S42" s="46">
        <v>4.22</v>
      </c>
      <c r="T42" s="46">
        <v>4.01</v>
      </c>
      <c r="U42" s="46">
        <v>2.2999999999999998</v>
      </c>
    </row>
    <row r="43" spans="2:21" x14ac:dyDescent="0.25">
      <c r="Q43" s="626"/>
      <c r="R43" s="46" t="s">
        <v>160</v>
      </c>
      <c r="S43" s="88">
        <v>4.2</v>
      </c>
      <c r="T43" s="88">
        <v>3.9</v>
      </c>
      <c r="U43" s="46">
        <v>2.29</v>
      </c>
    </row>
    <row r="44" spans="2:21" x14ac:dyDescent="0.25">
      <c r="Q44" s="626"/>
      <c r="R44" s="46" t="s">
        <v>161</v>
      </c>
      <c r="S44" s="46">
        <v>4.21</v>
      </c>
      <c r="T44" s="46">
        <v>3.8</v>
      </c>
      <c r="U44" s="46">
        <v>2.4700000000000002</v>
      </c>
    </row>
    <row r="45" spans="2:21" x14ac:dyDescent="0.25">
      <c r="Q45" s="626"/>
      <c r="R45" s="46" t="s">
        <v>162</v>
      </c>
      <c r="S45" s="46">
        <v>4.25</v>
      </c>
      <c r="T45" s="88">
        <v>3.92</v>
      </c>
      <c r="U45" s="46">
        <v>2.57</v>
      </c>
    </row>
    <row r="46" spans="2:21" x14ac:dyDescent="0.25">
      <c r="Q46" s="626"/>
      <c r="R46" s="46" t="s">
        <v>163</v>
      </c>
      <c r="S46" s="46">
        <v>4.2300000000000004</v>
      </c>
      <c r="T46" s="46">
        <v>3.9</v>
      </c>
      <c r="U46" s="46">
        <v>2.57</v>
      </c>
    </row>
    <row r="47" spans="2:21" x14ac:dyDescent="0.25">
      <c r="Q47" s="626"/>
      <c r="R47" s="46" t="s">
        <v>164</v>
      </c>
      <c r="S47" s="46">
        <v>4.25</v>
      </c>
      <c r="T47" s="88">
        <v>3.91</v>
      </c>
      <c r="U47" s="46">
        <v>2.56</v>
      </c>
    </row>
    <row r="48" spans="2:21" x14ac:dyDescent="0.25">
      <c r="Q48" s="626"/>
      <c r="R48" s="46" t="s">
        <v>165</v>
      </c>
      <c r="S48" s="46">
        <v>4.12</v>
      </c>
      <c r="T48" s="46">
        <v>3.74</v>
      </c>
      <c r="U48" s="46">
        <v>2.5299999999999998</v>
      </c>
    </row>
    <row r="49" spans="17:21" x14ac:dyDescent="0.25">
      <c r="Q49" s="626"/>
      <c r="R49" s="46" t="s">
        <v>166</v>
      </c>
      <c r="S49" s="46">
        <v>3.92</v>
      </c>
      <c r="T49" s="88">
        <v>3.52</v>
      </c>
      <c r="U49" s="88">
        <v>2.4</v>
      </c>
    </row>
    <row r="50" spans="17:21" x14ac:dyDescent="0.25">
      <c r="Q50" s="626"/>
      <c r="R50" s="46" t="s">
        <v>167</v>
      </c>
      <c r="S50" s="46">
        <v>3.82</v>
      </c>
      <c r="T50" s="46">
        <v>3.48</v>
      </c>
      <c r="U50" s="46">
        <v>2.33</v>
      </c>
    </row>
    <row r="51" spans="17:21" x14ac:dyDescent="0.25">
      <c r="Q51" s="626"/>
      <c r="R51" s="46" t="s">
        <v>168</v>
      </c>
      <c r="S51" s="46">
        <v>3.78</v>
      </c>
      <c r="T51" s="88">
        <v>3.52</v>
      </c>
      <c r="U51" s="46">
        <v>2.41</v>
      </c>
    </row>
    <row r="52" spans="17:21" x14ac:dyDescent="0.25">
      <c r="Q52" s="626"/>
      <c r="R52" s="46" t="s">
        <v>169</v>
      </c>
      <c r="S52" s="46">
        <v>3.59</v>
      </c>
      <c r="T52" s="46">
        <v>3.41</v>
      </c>
      <c r="U52" s="46">
        <v>2.5099999999999998</v>
      </c>
    </row>
  </sheetData>
  <mergeCells count="10">
    <mergeCell ref="Q29:Q40"/>
    <mergeCell ref="Q41:Q52"/>
    <mergeCell ref="B2:I2"/>
    <mergeCell ref="B3:I3"/>
    <mergeCell ref="B4:I4"/>
    <mergeCell ref="Q5:Q16"/>
    <mergeCell ref="C6:J6"/>
    <mergeCell ref="C7:J7"/>
    <mergeCell ref="C8:J8"/>
    <mergeCell ref="C9:J9"/>
  </mergeCells>
  <hyperlinks>
    <hyperlink ref="S3" r:id="rId1" display="https://fred.stlouisfed.org/series/TB3MS" xr:uid="{D0BDE927-9784-4E94-92AC-2AD7FF432481}"/>
    <hyperlink ref="T3" r:id="rId2" display="https://fred.stlouisfed.org/series/DTB1YR" xr:uid="{8F2A74F1-A4F5-439D-9E52-0F1E34178C48}"/>
    <hyperlink ref="U3" r:id="rId3" display="https://fred.stlouisfed.org/series/DLTIIT" xr:uid="{7A364E30-1062-4210-A6BF-E6475D0A58DB}"/>
  </hyperlinks>
  <pageMargins left="0.7" right="0.7" top="0.75" bottom="0.75" header="0.3" footer="0.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D4723-84C2-444C-80E2-87BC5996048D}">
  <dimension ref="A1:AB73"/>
  <sheetViews>
    <sheetView showGridLines="0" zoomScale="60" zoomScaleNormal="60" workbookViewId="0">
      <selection activeCell="P6" sqref="P6"/>
    </sheetView>
  </sheetViews>
  <sheetFormatPr baseColWidth="10" defaultRowHeight="15" x14ac:dyDescent="0.25"/>
  <cols>
    <col min="1" max="1" width="30.5703125" customWidth="1"/>
    <col min="2" max="2" width="9.5703125" customWidth="1"/>
    <col min="3" max="3" width="13" customWidth="1"/>
    <col min="4" max="4" width="13.42578125" customWidth="1"/>
    <col min="5" max="5" width="8" customWidth="1"/>
    <col min="6" max="7" width="7.42578125" customWidth="1"/>
    <col min="8" max="8" width="45.7109375" customWidth="1"/>
    <col min="9" max="10" width="11.5703125" customWidth="1"/>
    <col min="11" max="13" width="10.5703125" customWidth="1"/>
    <col min="14" max="16" width="9.5703125" customWidth="1"/>
    <col min="17" max="17" width="8" customWidth="1"/>
    <col min="18" max="18" width="9.5703125" customWidth="1"/>
    <col min="19" max="19" width="7.42578125" customWidth="1"/>
    <col min="20" max="20" width="8" customWidth="1"/>
    <col min="21" max="21" width="8" style="46" customWidth="1"/>
    <col min="22" max="23" width="7.42578125" style="46" customWidth="1"/>
    <col min="24" max="24" width="32.140625" style="46" customWidth="1"/>
    <col min="25" max="28" width="11.5703125" style="46"/>
  </cols>
  <sheetData>
    <row r="1" spans="1:28" s="1" customFormat="1" x14ac:dyDescent="0.25">
      <c r="U1" s="60"/>
      <c r="V1" s="60"/>
      <c r="W1" s="60"/>
      <c r="X1" s="60"/>
      <c r="Y1" s="60"/>
      <c r="Z1" s="60"/>
      <c r="AA1" s="60"/>
      <c r="AB1" s="60"/>
    </row>
    <row r="2" spans="1:28" s="1" customFormat="1" ht="23.25" customHeight="1" x14ac:dyDescent="0.25">
      <c r="A2" s="2"/>
      <c r="B2" s="627" t="s">
        <v>143</v>
      </c>
      <c r="C2" s="628"/>
      <c r="D2" s="628"/>
      <c r="E2" s="628"/>
      <c r="F2" s="628"/>
      <c r="G2" s="628"/>
      <c r="H2" s="628"/>
      <c r="I2" s="628"/>
      <c r="J2" s="3"/>
      <c r="K2" s="3"/>
      <c r="L2" s="3"/>
      <c r="M2" s="3"/>
      <c r="N2" s="4"/>
      <c r="O2" s="5"/>
      <c r="P2" s="5"/>
      <c r="U2" s="60"/>
      <c r="V2" s="60"/>
      <c r="W2" s="60"/>
      <c r="X2" s="60"/>
      <c r="Y2" s="60"/>
      <c r="Z2" s="60"/>
      <c r="AA2" s="60"/>
      <c r="AB2" s="60"/>
    </row>
    <row r="3" spans="1:28" s="1" customFormat="1" ht="18" customHeight="1" x14ac:dyDescent="0.25">
      <c r="A3" s="6"/>
      <c r="B3" s="629" t="s">
        <v>1</v>
      </c>
      <c r="C3" s="630"/>
      <c r="D3" s="630"/>
      <c r="E3" s="630"/>
      <c r="F3" s="630"/>
      <c r="G3" s="630"/>
      <c r="H3" s="630"/>
      <c r="I3" s="630"/>
      <c r="J3" s="7"/>
      <c r="K3" s="7"/>
      <c r="L3" s="7"/>
      <c r="M3" s="7"/>
      <c r="N3" s="8"/>
      <c r="O3" s="6"/>
      <c r="P3" s="6"/>
      <c r="U3" s="60"/>
      <c r="V3" s="60"/>
      <c r="W3" s="60"/>
      <c r="X3" s="60"/>
      <c r="Y3" s="60"/>
      <c r="Z3" s="60"/>
      <c r="AA3" s="60"/>
      <c r="AB3" s="60"/>
    </row>
    <row r="4" spans="1:28" s="1" customFormat="1" ht="15.75" customHeight="1" x14ac:dyDescent="0.25">
      <c r="A4" s="9"/>
      <c r="B4" s="631" t="s">
        <v>2</v>
      </c>
      <c r="C4" s="616"/>
      <c r="D4" s="616"/>
      <c r="E4" s="616"/>
      <c r="F4" s="616"/>
      <c r="G4" s="616"/>
      <c r="H4" s="616"/>
      <c r="I4" s="616"/>
      <c r="J4" s="10"/>
      <c r="K4" s="10"/>
      <c r="L4" s="10"/>
      <c r="M4" s="10"/>
      <c r="N4" s="11"/>
      <c r="O4" s="12"/>
      <c r="P4" s="12"/>
      <c r="U4" s="60"/>
      <c r="V4" s="60"/>
      <c r="W4" s="60"/>
      <c r="X4" s="60"/>
      <c r="Y4" s="60"/>
      <c r="Z4" s="60"/>
      <c r="AA4" s="60"/>
      <c r="AB4" s="60"/>
    </row>
    <row r="7" spans="1:28" x14ac:dyDescent="0.25">
      <c r="B7" s="597" t="s">
        <v>144</v>
      </c>
      <c r="C7" s="597"/>
      <c r="D7" s="597"/>
      <c r="E7" s="597"/>
      <c r="F7" s="597"/>
      <c r="G7" s="597"/>
      <c r="H7" s="597"/>
      <c r="X7" s="46" t="s">
        <v>71</v>
      </c>
      <c r="Y7" s="46" t="s">
        <v>72</v>
      </c>
    </row>
    <row r="8" spans="1:28" x14ac:dyDescent="0.25">
      <c r="B8" s="597" t="s">
        <v>74</v>
      </c>
      <c r="C8" s="597"/>
      <c r="D8" s="597"/>
      <c r="E8" s="597"/>
      <c r="F8" s="597"/>
      <c r="G8" s="597"/>
      <c r="H8" s="597"/>
      <c r="W8" s="626">
        <v>2020</v>
      </c>
      <c r="X8" s="51">
        <v>100.13554727211114</v>
      </c>
      <c r="Y8" s="51">
        <v>99.461172741679889</v>
      </c>
    </row>
    <row r="9" spans="1:28" x14ac:dyDescent="0.25">
      <c r="B9" s="597" t="s">
        <v>3</v>
      </c>
      <c r="C9" s="597"/>
      <c r="D9" s="597"/>
      <c r="E9" s="597"/>
      <c r="F9" s="597"/>
      <c r="G9" s="597"/>
      <c r="H9" s="597"/>
      <c r="W9" s="626"/>
      <c r="X9" s="51">
        <v>103.59200271094544</v>
      </c>
      <c r="Y9" s="51">
        <v>100.22187004754362</v>
      </c>
    </row>
    <row r="10" spans="1:28" x14ac:dyDescent="0.25">
      <c r="W10" s="626"/>
      <c r="X10" s="51">
        <v>98.203998644527275</v>
      </c>
      <c r="Y10" s="51">
        <v>89.57210776545169</v>
      </c>
    </row>
    <row r="11" spans="1:28" x14ac:dyDescent="0.25">
      <c r="W11" s="626"/>
      <c r="X11" s="51">
        <v>87.529650965774294</v>
      </c>
      <c r="Y11" s="51">
        <v>69.698890649762291</v>
      </c>
    </row>
    <row r="12" spans="1:28" x14ac:dyDescent="0.25">
      <c r="W12" s="626"/>
      <c r="X12" s="51">
        <v>86.208065062690608</v>
      </c>
      <c r="Y12" s="51">
        <v>78.161648177496062</v>
      </c>
    </row>
    <row r="13" spans="1:28" x14ac:dyDescent="0.25">
      <c r="W13" s="626"/>
      <c r="X13" s="51">
        <v>88.139613690274473</v>
      </c>
      <c r="Y13" s="51">
        <v>87.290015847860559</v>
      </c>
    </row>
    <row r="14" spans="1:28" x14ac:dyDescent="0.25">
      <c r="W14" s="626"/>
      <c r="X14" s="51">
        <v>91.799390037275487</v>
      </c>
      <c r="Y14" s="51">
        <v>89.57210776545169</v>
      </c>
    </row>
    <row r="15" spans="1:28" x14ac:dyDescent="0.25">
      <c r="W15" s="626"/>
      <c r="X15" s="51">
        <v>94.645882751609605</v>
      </c>
      <c r="Y15" s="51">
        <v>89.001584786053897</v>
      </c>
    </row>
    <row r="16" spans="1:28" x14ac:dyDescent="0.25">
      <c r="W16" s="626"/>
      <c r="X16" s="51">
        <v>95.865808200609948</v>
      </c>
      <c r="Y16" s="51">
        <v>91.47385103011095</v>
      </c>
    </row>
    <row r="17" spans="1:25" x14ac:dyDescent="0.25">
      <c r="W17" s="626"/>
      <c r="X17" s="51">
        <v>99.01728227719417</v>
      </c>
      <c r="Y17" s="51">
        <v>95.087163232963562</v>
      </c>
    </row>
    <row r="18" spans="1:25" x14ac:dyDescent="0.25">
      <c r="W18" s="626"/>
      <c r="X18" s="51">
        <v>100.03388681802778</v>
      </c>
      <c r="Y18" s="51">
        <v>96.513470681458031</v>
      </c>
    </row>
    <row r="19" spans="1:25" x14ac:dyDescent="0.25">
      <c r="W19" s="626"/>
      <c r="X19" s="51">
        <v>101.96543544561165</v>
      </c>
      <c r="Y19" s="51">
        <v>96.41838351822507</v>
      </c>
    </row>
    <row r="20" spans="1:25" x14ac:dyDescent="0.25">
      <c r="W20" s="626">
        <v>2021</v>
      </c>
      <c r="X20" s="51">
        <v>101.25381226702812</v>
      </c>
      <c r="Y20" s="51">
        <v>96.988906497622835</v>
      </c>
    </row>
    <row r="21" spans="1:25" x14ac:dyDescent="0.25">
      <c r="W21" s="626"/>
      <c r="X21" s="51">
        <v>96.577431379193484</v>
      </c>
      <c r="Y21" s="51">
        <v>94.992076069730615</v>
      </c>
    </row>
    <row r="22" spans="1:25" x14ac:dyDescent="0.25">
      <c r="A22" s="48"/>
      <c r="W22" s="626"/>
      <c r="X22" s="51">
        <v>101.35547272111147</v>
      </c>
      <c r="Y22" s="51">
        <v>96.41838351822507</v>
      </c>
    </row>
    <row r="23" spans="1:25" x14ac:dyDescent="0.25">
      <c r="W23" s="626"/>
      <c r="X23" s="51">
        <v>101.05049135886139</v>
      </c>
      <c r="Y23" s="51">
        <v>96.228209191759134</v>
      </c>
    </row>
    <row r="24" spans="1:25" x14ac:dyDescent="0.25">
      <c r="W24" s="626"/>
      <c r="X24" s="51">
        <v>102.77871907827854</v>
      </c>
      <c r="Y24" s="51">
        <v>94.992076069730615</v>
      </c>
    </row>
    <row r="25" spans="1:25" x14ac:dyDescent="0.25">
      <c r="W25" s="626"/>
      <c r="X25" s="51">
        <v>100.64384954252795</v>
      </c>
      <c r="Y25" s="51">
        <v>93.280507131537263</v>
      </c>
    </row>
    <row r="26" spans="1:25" x14ac:dyDescent="0.25">
      <c r="W26" s="626"/>
      <c r="X26" s="51">
        <v>100.13554727211114</v>
      </c>
      <c r="Y26" s="51">
        <v>95.562599049128394</v>
      </c>
    </row>
    <row r="27" spans="1:25" x14ac:dyDescent="0.25">
      <c r="W27" s="626"/>
      <c r="X27" s="51">
        <v>100.23720772619448</v>
      </c>
      <c r="Y27" s="51">
        <v>89.857369255150573</v>
      </c>
    </row>
    <row r="28" spans="1:25" x14ac:dyDescent="0.25">
      <c r="W28" s="626"/>
      <c r="X28" s="51">
        <v>101.05049135886139</v>
      </c>
      <c r="Y28" s="51">
        <v>90.047543581616509</v>
      </c>
    </row>
    <row r="29" spans="1:25" x14ac:dyDescent="0.25">
      <c r="W29" s="626"/>
      <c r="X29" s="51">
        <v>102.37207726194511</v>
      </c>
      <c r="Y29" s="51">
        <v>93.851030110935056</v>
      </c>
    </row>
    <row r="30" spans="1:25" x14ac:dyDescent="0.25">
      <c r="W30" s="626"/>
      <c r="X30" s="51">
        <v>103.08370044052863</v>
      </c>
      <c r="Y30" s="51">
        <v>94.89698890649764</v>
      </c>
    </row>
    <row r="31" spans="1:25" x14ac:dyDescent="0.25">
      <c r="A31" s="53"/>
      <c r="W31" s="626"/>
      <c r="X31" s="51">
        <v>104.40528634361232</v>
      </c>
      <c r="Y31" s="51">
        <v>96.133122028526159</v>
      </c>
    </row>
    <row r="32" spans="1:25" x14ac:dyDescent="0.25">
      <c r="W32" s="626">
        <v>2022</v>
      </c>
      <c r="X32" s="51">
        <v>102.57539817011182</v>
      </c>
      <c r="Y32" s="51">
        <v>96.038034865293213</v>
      </c>
    </row>
    <row r="33" spans="1:25" x14ac:dyDescent="0.25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W33" s="626"/>
      <c r="X33" s="51">
        <v>100.23720772619448</v>
      </c>
      <c r="Y33" s="51">
        <v>95.75277337559433</v>
      </c>
    </row>
    <row r="34" spans="1:25" x14ac:dyDescent="0.25">
      <c r="A34" s="54"/>
      <c r="B34" s="52" t="s">
        <v>93</v>
      </c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W34" s="626"/>
      <c r="X34" s="51">
        <v>99.627245001694334</v>
      </c>
      <c r="Y34" s="51">
        <v>91.093502377179107</v>
      </c>
    </row>
    <row r="35" spans="1:25" x14ac:dyDescent="0.25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W35" s="626"/>
      <c r="X35" s="51">
        <v>99.525584547610976</v>
      </c>
      <c r="Y35" s="51">
        <v>92.805071315372444</v>
      </c>
    </row>
    <row r="36" spans="1:25" x14ac:dyDescent="0.25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W36" s="626"/>
      <c r="X36" s="51">
        <v>97.289054557777021</v>
      </c>
      <c r="Y36" s="51">
        <v>93.851030110935056</v>
      </c>
    </row>
    <row r="37" spans="1:25" x14ac:dyDescent="0.25">
      <c r="A37" s="46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626"/>
      <c r="X37" s="51">
        <v>97.899017282277185</v>
      </c>
      <c r="Y37" s="51">
        <v>94.706814580031704</v>
      </c>
    </row>
    <row r="38" spans="1:25" x14ac:dyDescent="0.25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W38" s="626"/>
      <c r="X38" s="51">
        <v>95.865808200609948</v>
      </c>
      <c r="Y38" s="51">
        <v>94.326465927099861</v>
      </c>
    </row>
    <row r="39" spans="1:25" x14ac:dyDescent="0.25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W39" s="626"/>
      <c r="X39" s="51">
        <v>93.425957302609291</v>
      </c>
      <c r="Y39" s="51">
        <v>93.470681458003185</v>
      </c>
    </row>
    <row r="40" spans="1:25" x14ac:dyDescent="0.25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W40" s="626"/>
      <c r="X40" s="51">
        <v>93.019315486275829</v>
      </c>
      <c r="Y40" s="51">
        <v>95.75277337559433</v>
      </c>
    </row>
    <row r="41" spans="1:25" x14ac:dyDescent="0.25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W41" s="626"/>
      <c r="X41" s="51">
        <v>90.172822771941711</v>
      </c>
      <c r="Y41" s="51">
        <v>95.277337559429498</v>
      </c>
    </row>
    <row r="42" spans="1:25" x14ac:dyDescent="0.25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W42" s="626"/>
      <c r="X42" s="51">
        <v>89.664520501524905</v>
      </c>
      <c r="Y42" s="51">
        <v>96.038034865293213</v>
      </c>
    </row>
    <row r="43" spans="1:25" x14ac:dyDescent="0.25">
      <c r="W43" s="626"/>
      <c r="X43" s="51">
        <v>84.886479159606907</v>
      </c>
      <c r="Y43" s="51">
        <v>93.56576862123616</v>
      </c>
    </row>
    <row r="44" spans="1:25" x14ac:dyDescent="0.25">
      <c r="W44" s="626">
        <v>2023</v>
      </c>
      <c r="X44" s="51">
        <v>88.139613690274473</v>
      </c>
      <c r="Y44" s="51">
        <v>95.277337559429498</v>
      </c>
    </row>
    <row r="45" spans="1:25" x14ac:dyDescent="0.25">
      <c r="W45" s="626"/>
      <c r="X45" s="51">
        <v>88.241274144357845</v>
      </c>
      <c r="Y45" s="51">
        <v>97.65451664025359</v>
      </c>
    </row>
    <row r="46" spans="1:25" x14ac:dyDescent="0.25">
      <c r="W46" s="626"/>
      <c r="X46" s="51">
        <v>86.614706879024055</v>
      </c>
      <c r="Y46" s="51">
        <v>95.562599049128394</v>
      </c>
    </row>
    <row r="47" spans="1:25" x14ac:dyDescent="0.25">
      <c r="W47" s="626"/>
      <c r="X47" s="51">
        <v>84.988139613690265</v>
      </c>
      <c r="Y47" s="51">
        <v>94.801901743264679</v>
      </c>
    </row>
    <row r="48" spans="1:25" x14ac:dyDescent="0.25">
      <c r="W48" s="626"/>
      <c r="X48" s="51">
        <v>84.378176889190101</v>
      </c>
      <c r="Y48" s="51">
        <v>96.038034865293213</v>
      </c>
    </row>
    <row r="49" spans="23:25" x14ac:dyDescent="0.25">
      <c r="W49" s="626"/>
      <c r="X49" s="51">
        <v>84.581497797356818</v>
      </c>
      <c r="Y49" s="51">
        <v>94.231378763866886</v>
      </c>
    </row>
    <row r="50" spans="23:25" x14ac:dyDescent="0.25">
      <c r="W50" s="626"/>
      <c r="X50" s="51">
        <v>84.174855981023384</v>
      </c>
      <c r="Y50" s="51">
        <v>92.99524564183838</v>
      </c>
    </row>
    <row r="51" spans="23:25" x14ac:dyDescent="0.25">
      <c r="W51" s="626"/>
      <c r="X51" s="51">
        <v>84.581497797356818</v>
      </c>
      <c r="Y51" s="51">
        <v>93.090332805071341</v>
      </c>
    </row>
    <row r="52" spans="23:25" x14ac:dyDescent="0.25">
      <c r="W52" s="626"/>
      <c r="X52" s="51">
        <v>84.581497797356818</v>
      </c>
      <c r="Y52" s="51">
        <v>92.424722662440601</v>
      </c>
    </row>
    <row r="53" spans="23:25" x14ac:dyDescent="0.25">
      <c r="W53" s="626"/>
      <c r="X53" s="51">
        <v>82.853270077939683</v>
      </c>
      <c r="Y53" s="51">
        <v>91.664025356576886</v>
      </c>
    </row>
    <row r="54" spans="23:25" x14ac:dyDescent="0.25">
      <c r="W54" s="626"/>
      <c r="X54" s="51">
        <v>84.174855981023384</v>
      </c>
      <c r="Y54" s="51">
        <v>91.568938193343925</v>
      </c>
    </row>
    <row r="55" spans="23:25" x14ac:dyDescent="0.25">
      <c r="W55" s="626"/>
      <c r="X55" s="51">
        <v>80.210098271772281</v>
      </c>
      <c r="Y55" s="51">
        <v>89.191759112519833</v>
      </c>
    </row>
    <row r="56" spans="23:25" x14ac:dyDescent="0.25">
      <c r="W56" s="626">
        <v>2024</v>
      </c>
      <c r="X56" s="51">
        <v>83.564893256523206</v>
      </c>
      <c r="Y56" s="51">
        <v>90.332805071315391</v>
      </c>
    </row>
    <row r="57" spans="23:25" x14ac:dyDescent="0.25">
      <c r="W57" s="626"/>
      <c r="X57" s="51">
        <v>87.123009149440861</v>
      </c>
      <c r="Y57" s="51">
        <v>91.568938193343925</v>
      </c>
    </row>
    <row r="58" spans="23:25" x14ac:dyDescent="0.25">
      <c r="W58" s="626"/>
      <c r="X58" s="51">
        <v>86.919688241274145</v>
      </c>
      <c r="Y58" s="51">
        <v>91.283676703645028</v>
      </c>
    </row>
    <row r="59" spans="23:25" x14ac:dyDescent="0.25">
      <c r="W59" s="626"/>
      <c r="X59" s="51">
        <v>85.903083700440519</v>
      </c>
      <c r="Y59" s="51">
        <v>91.664025356576886</v>
      </c>
    </row>
    <row r="60" spans="23:25" x14ac:dyDescent="0.25">
      <c r="W60" s="626"/>
      <c r="X60" s="51">
        <v>86.614706879024055</v>
      </c>
      <c r="Y60" s="51">
        <v>88.526148969889078</v>
      </c>
    </row>
    <row r="61" spans="23:25" x14ac:dyDescent="0.25">
      <c r="W61" s="626"/>
      <c r="X61" s="51">
        <v>88.037953236191115</v>
      </c>
      <c r="Y61" s="51">
        <v>90.237717908082431</v>
      </c>
    </row>
    <row r="62" spans="23:25" x14ac:dyDescent="0.25">
      <c r="W62" s="626"/>
      <c r="X62" s="51">
        <v>86.208065062690608</v>
      </c>
      <c r="Y62" s="51">
        <v>87.290015847860559</v>
      </c>
    </row>
    <row r="63" spans="23:25" x14ac:dyDescent="0.25">
      <c r="W63" s="626"/>
      <c r="X63" s="51">
        <v>85.598102338190444</v>
      </c>
      <c r="Y63" s="51">
        <v>90.237717908082431</v>
      </c>
    </row>
    <row r="64" spans="23:25" x14ac:dyDescent="0.25">
      <c r="W64" s="626"/>
      <c r="X64" s="51">
        <v>82.751609623856311</v>
      </c>
      <c r="Y64" s="51">
        <v>87.670364500792417</v>
      </c>
    </row>
    <row r="65" spans="23:25" x14ac:dyDescent="0.25">
      <c r="W65" s="626">
        <v>2025</v>
      </c>
      <c r="X65" s="51">
        <v>84.174855981023384</v>
      </c>
      <c r="Y65" s="51">
        <v>88.145800316957235</v>
      </c>
    </row>
    <row r="66" spans="23:25" x14ac:dyDescent="0.25">
      <c r="W66" s="626"/>
      <c r="X66" s="51">
        <v>83.869874618773281</v>
      </c>
      <c r="Y66" s="51">
        <v>87.860538827258353</v>
      </c>
    </row>
    <row r="67" spans="23:25" x14ac:dyDescent="0.25">
      <c r="W67" s="626"/>
      <c r="X67" s="51">
        <v>86.106404608607249</v>
      </c>
      <c r="Y67" s="51">
        <v>90.332805071315391</v>
      </c>
    </row>
    <row r="68" spans="23:25" x14ac:dyDescent="0.25">
      <c r="W68" s="626"/>
      <c r="X68" s="51">
        <v>84.276516435106743</v>
      </c>
      <c r="Y68" s="51">
        <v>88.526148969889078</v>
      </c>
    </row>
    <row r="69" spans="23:25" x14ac:dyDescent="0.25">
      <c r="W69" s="626"/>
      <c r="X69" s="51">
        <v>83.158251440189758</v>
      </c>
      <c r="Y69" s="51">
        <v>88.145800316957235</v>
      </c>
    </row>
    <row r="70" spans="23:25" x14ac:dyDescent="0.25">
      <c r="W70" s="626"/>
      <c r="X70" s="51">
        <v>82.141646899356147</v>
      </c>
      <c r="Y70" s="51">
        <v>88.05071315372426</v>
      </c>
    </row>
    <row r="71" spans="23:25" x14ac:dyDescent="0.25">
      <c r="W71" s="626"/>
      <c r="X71" s="51">
        <v>82.141646899356147</v>
      </c>
      <c r="Y71" s="51">
        <v>89.667194928684651</v>
      </c>
    </row>
    <row r="72" spans="23:25" x14ac:dyDescent="0.25">
      <c r="W72" s="626"/>
      <c r="X72" s="51">
        <v>82.954930532023027</v>
      </c>
      <c r="Y72" s="51">
        <v>85.483359746434246</v>
      </c>
    </row>
    <row r="73" spans="23:25" x14ac:dyDescent="0.25">
      <c r="W73" s="626"/>
      <c r="X73" s="51">
        <v>83.0565909861064</v>
      </c>
      <c r="Y73" s="51">
        <v>87.099841521394623</v>
      </c>
    </row>
  </sheetData>
  <mergeCells count="12">
    <mergeCell ref="W20:W31"/>
    <mergeCell ref="W32:W43"/>
    <mergeCell ref="W44:W55"/>
    <mergeCell ref="W56:W64"/>
    <mergeCell ref="W65:W73"/>
    <mergeCell ref="B2:I2"/>
    <mergeCell ref="B3:I3"/>
    <mergeCell ref="B4:I4"/>
    <mergeCell ref="W8:W19"/>
    <mergeCell ref="B7:H7"/>
    <mergeCell ref="B8:H8"/>
    <mergeCell ref="B9:H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E2BE3-3214-4A8E-A5E4-619C023F06BA}">
  <dimension ref="A1:R31"/>
  <sheetViews>
    <sheetView showGridLines="0" zoomScale="90" zoomScaleNormal="90" workbookViewId="0">
      <selection activeCell="L22" sqref="L22"/>
    </sheetView>
  </sheetViews>
  <sheetFormatPr baseColWidth="10" defaultRowHeight="15" x14ac:dyDescent="0.25"/>
  <cols>
    <col min="3" max="3" width="15" customWidth="1"/>
    <col min="13" max="15" width="11.5703125" style="46"/>
  </cols>
  <sheetData>
    <row r="1" spans="1:18" s="1" customFormat="1" x14ac:dyDescent="0.25">
      <c r="M1" s="46"/>
      <c r="N1" s="46"/>
      <c r="O1" s="46"/>
    </row>
    <row r="2" spans="1:18" s="1" customFormat="1" ht="23.25" customHeight="1" x14ac:dyDescent="0.25">
      <c r="A2" s="2"/>
      <c r="B2" s="627" t="s">
        <v>142</v>
      </c>
      <c r="C2" s="628"/>
      <c r="D2" s="628"/>
      <c r="E2" s="628"/>
      <c r="F2" s="628"/>
      <c r="G2" s="628"/>
      <c r="H2" s="628"/>
      <c r="I2" s="628"/>
      <c r="J2" s="3"/>
      <c r="K2" s="3"/>
      <c r="L2" s="3"/>
      <c r="M2" s="93"/>
      <c r="N2" s="93"/>
      <c r="O2" s="94"/>
      <c r="P2" s="5"/>
    </row>
    <row r="3" spans="1:18" s="1" customFormat="1" ht="18" customHeight="1" x14ac:dyDescent="0.25">
      <c r="A3" s="6"/>
      <c r="B3" s="629" t="s">
        <v>1</v>
      </c>
      <c r="C3" s="630"/>
      <c r="D3" s="630"/>
      <c r="E3" s="630"/>
      <c r="F3" s="630"/>
      <c r="G3" s="630"/>
      <c r="H3" s="630"/>
      <c r="I3" s="630"/>
      <c r="J3" s="7"/>
      <c r="K3" s="7"/>
      <c r="L3" s="7"/>
      <c r="M3" s="95"/>
      <c r="N3" s="95"/>
      <c r="O3" s="96"/>
      <c r="P3" s="6"/>
    </row>
    <row r="4" spans="1:18" s="1" customFormat="1" ht="15.75" customHeight="1" x14ac:dyDescent="0.25">
      <c r="A4" s="9"/>
      <c r="B4" s="631" t="s">
        <v>2</v>
      </c>
      <c r="C4" s="616"/>
      <c r="D4" s="616"/>
      <c r="E4" s="616"/>
      <c r="F4" s="616"/>
      <c r="G4" s="616"/>
      <c r="H4" s="616"/>
      <c r="I4" s="616"/>
      <c r="J4" s="10"/>
      <c r="K4" s="10"/>
      <c r="L4" s="10"/>
      <c r="M4" s="97"/>
      <c r="N4" s="97"/>
      <c r="O4" s="98"/>
      <c r="P4" s="12"/>
    </row>
    <row r="6" spans="1:18" ht="18" x14ac:dyDescent="0.25">
      <c r="P6" s="56"/>
      <c r="Q6" s="56"/>
      <c r="R6" s="56"/>
    </row>
    <row r="7" spans="1:18" ht="18" x14ac:dyDescent="0.25">
      <c r="C7" s="632" t="s">
        <v>39</v>
      </c>
      <c r="D7" s="632"/>
      <c r="E7" s="632"/>
      <c r="F7" s="632"/>
      <c r="G7" s="632"/>
      <c r="H7" s="632"/>
      <c r="I7" s="632"/>
      <c r="P7" s="635"/>
      <c r="Q7" s="56"/>
      <c r="R7" s="57"/>
    </row>
    <row r="8" spans="1:18" ht="18" x14ac:dyDescent="0.25">
      <c r="E8" s="636" t="s">
        <v>91</v>
      </c>
      <c r="F8" s="636"/>
      <c r="G8" s="636"/>
      <c r="M8" s="99" t="s">
        <v>82</v>
      </c>
      <c r="N8" s="99" t="s">
        <v>83</v>
      </c>
      <c r="P8" s="635"/>
      <c r="Q8" s="56"/>
      <c r="R8" s="57"/>
    </row>
    <row r="9" spans="1:18" ht="18" x14ac:dyDescent="0.25">
      <c r="M9" s="99" t="s">
        <v>12</v>
      </c>
      <c r="N9" s="100">
        <v>0.75</v>
      </c>
      <c r="P9" s="635"/>
      <c r="Q9" s="56"/>
      <c r="R9" s="57"/>
    </row>
    <row r="10" spans="1:18" ht="18" x14ac:dyDescent="0.25">
      <c r="M10" s="99" t="s">
        <v>13</v>
      </c>
      <c r="N10" s="100">
        <v>3</v>
      </c>
      <c r="P10" s="635"/>
      <c r="Q10" s="56"/>
      <c r="R10" s="57"/>
    </row>
    <row r="11" spans="1:18" ht="18" x14ac:dyDescent="0.25">
      <c r="M11" s="99" t="s">
        <v>84</v>
      </c>
      <c r="N11" s="100">
        <v>2.15</v>
      </c>
      <c r="P11" s="635"/>
      <c r="Q11" s="56"/>
      <c r="R11" s="57"/>
    </row>
    <row r="12" spans="1:18" ht="18" x14ac:dyDescent="0.25">
      <c r="M12" s="99" t="s">
        <v>85</v>
      </c>
      <c r="N12" s="100">
        <v>2.25</v>
      </c>
      <c r="P12" s="635"/>
      <c r="Q12" s="56"/>
      <c r="R12" s="57"/>
    </row>
    <row r="13" spans="1:18" ht="18" x14ac:dyDescent="0.25">
      <c r="M13" s="99" t="s">
        <v>20</v>
      </c>
      <c r="N13" s="100">
        <v>3.85</v>
      </c>
      <c r="P13" s="635"/>
      <c r="Q13" s="56"/>
      <c r="R13" s="57"/>
    </row>
    <row r="14" spans="1:18" ht="18" x14ac:dyDescent="0.25">
      <c r="M14" s="99" t="s">
        <v>21</v>
      </c>
      <c r="N14" s="100">
        <v>3.75</v>
      </c>
      <c r="P14" s="635"/>
      <c r="Q14" s="56"/>
      <c r="R14" s="57"/>
    </row>
    <row r="15" spans="1:18" ht="18" x14ac:dyDescent="0.25">
      <c r="M15" s="99" t="s">
        <v>22</v>
      </c>
      <c r="N15" s="100">
        <v>3.75</v>
      </c>
      <c r="P15" s="635"/>
      <c r="Q15" s="56"/>
      <c r="R15" s="57"/>
    </row>
    <row r="16" spans="1:18" ht="18" x14ac:dyDescent="0.25">
      <c r="M16" s="99" t="s">
        <v>40</v>
      </c>
      <c r="P16" s="635"/>
      <c r="Q16" s="56"/>
      <c r="R16" s="57"/>
    </row>
    <row r="17" spans="2:18" ht="18" x14ac:dyDescent="0.25">
      <c r="P17" s="635"/>
      <c r="Q17" s="56"/>
      <c r="R17" s="57"/>
    </row>
    <row r="18" spans="2:18" ht="18" x14ac:dyDescent="0.25">
      <c r="P18" s="635"/>
      <c r="Q18" s="56"/>
      <c r="R18" s="57"/>
    </row>
    <row r="19" spans="2:18" ht="18" x14ac:dyDescent="0.25">
      <c r="P19" s="635"/>
      <c r="Q19" s="56"/>
      <c r="R19" s="57"/>
    </row>
    <row r="20" spans="2:18" ht="18" x14ac:dyDescent="0.25">
      <c r="P20" s="635"/>
      <c r="Q20" s="56"/>
      <c r="R20" s="57"/>
    </row>
    <row r="21" spans="2:18" ht="18" x14ac:dyDescent="0.25">
      <c r="P21" s="635"/>
      <c r="Q21" s="56"/>
      <c r="R21" s="57"/>
    </row>
    <row r="22" spans="2:18" ht="18" x14ac:dyDescent="0.25">
      <c r="P22" s="635"/>
      <c r="Q22" s="56"/>
      <c r="R22" s="57"/>
    </row>
    <row r="23" spans="2:18" ht="18" x14ac:dyDescent="0.25">
      <c r="P23" s="635"/>
      <c r="Q23" s="56"/>
      <c r="R23" s="57"/>
    </row>
    <row r="24" spans="2:18" ht="18" x14ac:dyDescent="0.25">
      <c r="C24" s="58" t="s">
        <v>145</v>
      </c>
      <c r="P24" s="635"/>
      <c r="Q24" s="56"/>
      <c r="R24" s="57"/>
    </row>
    <row r="25" spans="2:18" ht="18" x14ac:dyDescent="0.25">
      <c r="B25" s="48"/>
      <c r="P25" s="635"/>
      <c r="Q25" s="56"/>
      <c r="R25" s="57"/>
    </row>
    <row r="26" spans="2:18" ht="18" x14ac:dyDescent="0.25">
      <c r="P26" s="635"/>
      <c r="Q26" s="56"/>
      <c r="R26" s="57"/>
    </row>
    <row r="27" spans="2:18" ht="18" x14ac:dyDescent="0.25">
      <c r="P27" s="635"/>
      <c r="Q27" s="56"/>
      <c r="R27" s="57"/>
    </row>
    <row r="28" spans="2:18" ht="18" x14ac:dyDescent="0.25">
      <c r="P28" s="635"/>
      <c r="Q28" s="56"/>
      <c r="R28" s="57"/>
    </row>
    <row r="29" spans="2:18" ht="18" x14ac:dyDescent="0.25">
      <c r="P29" s="635"/>
      <c r="Q29" s="56"/>
      <c r="R29" s="57"/>
    </row>
    <row r="30" spans="2:18" ht="18" x14ac:dyDescent="0.25">
      <c r="P30" s="635"/>
      <c r="Q30" s="56"/>
      <c r="R30" s="57"/>
    </row>
    <row r="31" spans="2:18" ht="18" x14ac:dyDescent="0.25">
      <c r="P31" s="635"/>
      <c r="Q31" s="56"/>
      <c r="R31" s="57"/>
    </row>
  </sheetData>
  <mergeCells count="8">
    <mergeCell ref="P21:P31"/>
    <mergeCell ref="B2:I2"/>
    <mergeCell ref="B3:I3"/>
    <mergeCell ref="B4:I4"/>
    <mergeCell ref="C7:I7"/>
    <mergeCell ref="P7:P8"/>
    <mergeCell ref="P9:P20"/>
    <mergeCell ref="E8:G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4EE45-3A0C-452C-9DF7-87BD09F3581B}">
  <dimension ref="A1:AI206"/>
  <sheetViews>
    <sheetView showGridLines="0" zoomScale="70" zoomScaleNormal="70" workbookViewId="0">
      <selection activeCell="H13" sqref="H13"/>
    </sheetView>
  </sheetViews>
  <sheetFormatPr baseColWidth="10" defaultColWidth="13.7109375" defaultRowHeight="18.75" x14ac:dyDescent="0.3"/>
  <cols>
    <col min="1" max="1" width="13.7109375" style="138"/>
    <col min="2" max="2" width="18" style="138" customWidth="1"/>
    <col min="3" max="3" width="15.5703125" style="138" customWidth="1"/>
    <col min="4" max="16384" width="13.7109375" style="138"/>
  </cols>
  <sheetData>
    <row r="1" spans="1:35" s="134" customFormat="1" ht="15" x14ac:dyDescent="0.25"/>
    <row r="2" spans="1:35" s="134" customFormat="1" ht="23.25" customHeight="1" x14ac:dyDescent="0.25">
      <c r="A2" s="102"/>
      <c r="B2" s="590" t="s">
        <v>142</v>
      </c>
      <c r="C2" s="591"/>
      <c r="D2" s="591"/>
      <c r="E2" s="591"/>
      <c r="F2" s="591"/>
      <c r="G2" s="591"/>
      <c r="H2" s="591"/>
      <c r="I2" s="591"/>
      <c r="J2" s="103"/>
      <c r="K2" s="103"/>
      <c r="L2" s="103"/>
      <c r="M2" s="103"/>
      <c r="N2" s="104"/>
      <c r="O2" s="102"/>
      <c r="P2" s="102"/>
    </row>
    <row r="3" spans="1:35" s="134" customFormat="1" ht="18" customHeight="1" x14ac:dyDescent="0.25">
      <c r="A3" s="105"/>
      <c r="B3" s="592" t="s">
        <v>1</v>
      </c>
      <c r="C3" s="593"/>
      <c r="D3" s="593"/>
      <c r="E3" s="593"/>
      <c r="F3" s="593"/>
      <c r="G3" s="593"/>
      <c r="H3" s="593"/>
      <c r="I3" s="593"/>
      <c r="J3" s="106"/>
      <c r="K3" s="106"/>
      <c r="L3" s="106"/>
      <c r="M3" s="106"/>
      <c r="N3" s="107"/>
      <c r="O3" s="105"/>
      <c r="P3" s="105"/>
      <c r="Q3" s="637"/>
      <c r="R3" s="123"/>
      <c r="S3" s="124"/>
    </row>
    <row r="4" spans="1:35" s="134" customFormat="1" ht="15.75" customHeight="1" x14ac:dyDescent="0.25">
      <c r="A4" s="108"/>
      <c r="B4" s="594" t="s">
        <v>2</v>
      </c>
      <c r="C4" s="595"/>
      <c r="D4" s="595"/>
      <c r="E4" s="595"/>
      <c r="F4" s="595"/>
      <c r="G4" s="595"/>
      <c r="H4" s="595"/>
      <c r="I4" s="595"/>
      <c r="J4" s="109"/>
      <c r="K4" s="109"/>
      <c r="L4" s="109"/>
      <c r="M4" s="109"/>
      <c r="N4" s="110"/>
      <c r="O4" s="111"/>
      <c r="P4" s="111"/>
      <c r="Q4" s="637"/>
      <c r="R4" s="123"/>
      <c r="S4" s="124"/>
    </row>
    <row r="5" spans="1:35" s="135" customFormat="1" ht="15" x14ac:dyDescent="0.25">
      <c r="Q5" s="637"/>
      <c r="R5" s="123"/>
      <c r="S5" s="124"/>
    </row>
    <row r="6" spans="1:35" s="136" customFormat="1" ht="15" x14ac:dyDescent="0.25">
      <c r="C6" s="643" t="s">
        <v>146</v>
      </c>
      <c r="D6" s="643"/>
      <c r="E6" s="643"/>
      <c r="F6" s="643"/>
      <c r="G6" s="643"/>
      <c r="H6" s="643"/>
      <c r="I6" s="643"/>
      <c r="J6" s="643"/>
      <c r="Q6" s="637"/>
      <c r="R6" s="123"/>
      <c r="S6" s="124"/>
    </row>
    <row r="7" spans="1:35" s="136" customFormat="1" ht="15" x14ac:dyDescent="0.25">
      <c r="C7" s="597" t="s">
        <v>101</v>
      </c>
      <c r="D7" s="597"/>
      <c r="E7" s="597"/>
      <c r="F7" s="597"/>
      <c r="G7" s="597"/>
      <c r="H7" s="597"/>
      <c r="I7" s="597"/>
      <c r="J7" s="644"/>
      <c r="K7" s="137"/>
      <c r="L7" s="137"/>
      <c r="M7" s="137"/>
      <c r="N7" s="137"/>
      <c r="O7" s="137"/>
      <c r="P7" s="137"/>
      <c r="Q7" s="637"/>
      <c r="R7" s="123"/>
      <c r="S7" s="124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 t="s">
        <v>41</v>
      </c>
      <c r="AG7" s="137" t="s">
        <v>42</v>
      </c>
      <c r="AH7" s="137" t="s">
        <v>43</v>
      </c>
      <c r="AI7" s="137" t="s">
        <v>44</v>
      </c>
    </row>
    <row r="8" spans="1:35" x14ac:dyDescent="0.3">
      <c r="C8" s="639"/>
      <c r="D8" s="639"/>
      <c r="E8" s="639"/>
      <c r="F8" s="639"/>
      <c r="G8" s="639"/>
      <c r="Q8" s="637"/>
      <c r="R8" s="123"/>
      <c r="S8" s="124"/>
    </row>
    <row r="9" spans="1:35" x14ac:dyDescent="0.3">
      <c r="D9" s="135"/>
      <c r="Q9" s="637"/>
      <c r="R9" s="123"/>
      <c r="S9" s="124"/>
    </row>
    <row r="10" spans="1:35" x14ac:dyDescent="0.3">
      <c r="D10" s="135"/>
      <c r="Q10" s="637"/>
      <c r="R10" s="123"/>
      <c r="S10" s="124"/>
    </row>
    <row r="11" spans="1:35" x14ac:dyDescent="0.3">
      <c r="D11" s="135"/>
      <c r="Q11" s="637"/>
      <c r="R11" s="123"/>
      <c r="S11" s="124"/>
    </row>
    <row r="12" spans="1:35" x14ac:dyDescent="0.3">
      <c r="D12" s="135"/>
      <c r="Q12" s="637"/>
      <c r="R12" s="123"/>
      <c r="S12" s="124"/>
    </row>
    <row r="13" spans="1:35" x14ac:dyDescent="0.3">
      <c r="D13" s="135"/>
      <c r="Q13" s="637"/>
      <c r="R13" s="123"/>
      <c r="S13" s="124"/>
    </row>
    <row r="14" spans="1:35" x14ac:dyDescent="0.3">
      <c r="D14" s="135"/>
      <c r="Q14" s="637"/>
      <c r="R14" s="123"/>
      <c r="S14" s="124"/>
    </row>
    <row r="15" spans="1:35" x14ac:dyDescent="0.3">
      <c r="D15" s="135"/>
      <c r="Q15" s="637"/>
      <c r="R15" s="123"/>
      <c r="S15" s="124"/>
    </row>
    <row r="16" spans="1:35" x14ac:dyDescent="0.3">
      <c r="Q16" s="637"/>
      <c r="R16" s="123"/>
      <c r="S16" s="124"/>
    </row>
    <row r="17" spans="1:19" x14ac:dyDescent="0.3">
      <c r="D17" s="135"/>
      <c r="Q17" s="637"/>
      <c r="R17" s="123"/>
      <c r="S17" s="124"/>
    </row>
    <row r="18" spans="1:19" x14ac:dyDescent="0.3">
      <c r="D18" s="135"/>
      <c r="Q18" s="637"/>
      <c r="R18" s="123"/>
      <c r="S18" s="124"/>
    </row>
    <row r="19" spans="1:19" x14ac:dyDescent="0.3">
      <c r="C19" s="638" t="s">
        <v>73</v>
      </c>
      <c r="D19" s="638"/>
      <c r="E19" s="638"/>
      <c r="F19" s="638"/>
      <c r="Q19" s="637"/>
      <c r="R19" s="123"/>
      <c r="S19" s="124"/>
    </row>
    <row r="20" spans="1:19" x14ac:dyDescent="0.3">
      <c r="D20" s="135"/>
      <c r="Q20" s="637"/>
      <c r="R20" s="123"/>
      <c r="S20" s="124"/>
    </row>
    <row r="21" spans="1:19" x14ac:dyDescent="0.3">
      <c r="D21" s="135"/>
      <c r="Q21" s="637"/>
      <c r="R21" s="123"/>
      <c r="S21" s="124"/>
    </row>
    <row r="22" spans="1:19" x14ac:dyDescent="0.3">
      <c r="D22" s="135"/>
      <c r="Q22" s="637"/>
      <c r="R22" s="123"/>
      <c r="S22" s="124"/>
    </row>
    <row r="23" spans="1:19" x14ac:dyDescent="0.3">
      <c r="D23" s="135"/>
      <c r="Q23" s="637"/>
      <c r="R23" s="123"/>
      <c r="S23" s="124"/>
    </row>
    <row r="24" spans="1:19" x14ac:dyDescent="0.3">
      <c r="B24" s="139"/>
      <c r="C24" s="140" t="s">
        <v>94</v>
      </c>
      <c r="D24" s="139"/>
      <c r="Q24" s="637"/>
      <c r="R24" s="123"/>
      <c r="S24" s="124"/>
    </row>
    <row r="25" spans="1:19" x14ac:dyDescent="0.3">
      <c r="B25" s="139"/>
      <c r="C25" s="140" t="s">
        <v>19</v>
      </c>
      <c r="D25" s="139"/>
      <c r="Q25" s="637"/>
      <c r="R25" s="123"/>
      <c r="S25" s="124"/>
    </row>
    <row r="26" spans="1:19" x14ac:dyDescent="0.3">
      <c r="B26" s="139"/>
      <c r="C26" s="139"/>
      <c r="D26" s="139"/>
      <c r="Q26" s="637"/>
      <c r="R26" s="123"/>
      <c r="S26" s="124"/>
    </row>
    <row r="27" spans="1:19" x14ac:dyDescent="0.3">
      <c r="A27" s="14"/>
      <c r="B27" s="139" t="s">
        <v>95</v>
      </c>
      <c r="C27" s="139" t="s">
        <v>96</v>
      </c>
      <c r="D27" s="139"/>
      <c r="Q27" s="637"/>
      <c r="R27" s="123"/>
      <c r="S27" s="124"/>
    </row>
    <row r="28" spans="1:19" ht="17.45" customHeight="1" x14ac:dyDescent="0.3">
      <c r="B28" s="139"/>
      <c r="C28" s="139" t="s">
        <v>97</v>
      </c>
      <c r="D28" s="139" t="s">
        <v>98</v>
      </c>
      <c r="Q28" s="637"/>
      <c r="R28" s="123"/>
      <c r="S28" s="124"/>
    </row>
    <row r="29" spans="1:19" x14ac:dyDescent="0.3">
      <c r="B29" s="640">
        <v>2023</v>
      </c>
      <c r="C29" s="141">
        <v>74.5</v>
      </c>
      <c r="D29" s="141">
        <v>72</v>
      </c>
      <c r="Q29" s="637"/>
      <c r="R29" s="123"/>
      <c r="S29" s="124"/>
    </row>
    <row r="30" spans="1:19" x14ac:dyDescent="0.3">
      <c r="B30" s="641"/>
      <c r="C30" s="141">
        <v>74.7</v>
      </c>
      <c r="D30" s="141">
        <v>72.7</v>
      </c>
      <c r="Q30" s="637"/>
      <c r="R30" s="123"/>
      <c r="S30" s="124"/>
    </row>
    <row r="31" spans="1:19" x14ac:dyDescent="0.3">
      <c r="B31" s="641"/>
      <c r="C31" s="141">
        <v>75</v>
      </c>
      <c r="D31" s="141">
        <v>73.7</v>
      </c>
      <c r="Q31" s="637"/>
      <c r="R31" s="123"/>
      <c r="S31" s="124"/>
    </row>
    <row r="32" spans="1:19" x14ac:dyDescent="0.3">
      <c r="B32" s="642"/>
      <c r="C32" s="141">
        <v>75.3</v>
      </c>
      <c r="D32" s="141">
        <v>74.599999999999994</v>
      </c>
      <c r="Q32" s="637"/>
      <c r="R32" s="123"/>
      <c r="S32" s="124"/>
    </row>
    <row r="33" spans="2:19" x14ac:dyDescent="0.3">
      <c r="B33" s="640">
        <v>2024</v>
      </c>
      <c r="C33" s="141">
        <v>73.76146</v>
      </c>
      <c r="D33" s="141">
        <v>64.870559999999998</v>
      </c>
      <c r="Q33" s="637"/>
      <c r="R33" s="123"/>
      <c r="S33" s="124"/>
    </row>
    <row r="34" spans="2:19" x14ac:dyDescent="0.3">
      <c r="B34" s="641"/>
      <c r="C34" s="141">
        <v>74.5</v>
      </c>
      <c r="D34" s="141">
        <v>68.8</v>
      </c>
      <c r="Q34" s="637"/>
      <c r="R34" s="123"/>
      <c r="S34" s="124"/>
    </row>
    <row r="35" spans="2:19" x14ac:dyDescent="0.3">
      <c r="B35" s="641"/>
      <c r="C35" s="141">
        <v>74.8</v>
      </c>
      <c r="D35" s="141">
        <v>70.3</v>
      </c>
      <c r="Q35" s="637"/>
      <c r="R35" s="123"/>
      <c r="S35" s="124"/>
    </row>
    <row r="36" spans="2:19" ht="17.45" customHeight="1" x14ac:dyDescent="0.3">
      <c r="B36" s="642"/>
      <c r="C36" s="141">
        <v>75.2</v>
      </c>
      <c r="D36" s="141">
        <v>72.2</v>
      </c>
      <c r="Q36" s="637"/>
      <c r="R36" s="123"/>
      <c r="S36" s="124"/>
    </row>
    <row r="37" spans="2:19" x14ac:dyDescent="0.3">
      <c r="B37" s="640">
        <v>2025</v>
      </c>
      <c r="C37" s="141">
        <v>74.081852280000007</v>
      </c>
      <c r="D37" s="141">
        <v>71.903183100000007</v>
      </c>
      <c r="Q37" s="637"/>
      <c r="R37" s="123"/>
      <c r="S37" s="124"/>
    </row>
    <row r="38" spans="2:19" x14ac:dyDescent="0.3">
      <c r="B38" s="641"/>
      <c r="C38" s="141">
        <v>74.2</v>
      </c>
      <c r="D38" s="141">
        <v>71.599999999999994</v>
      </c>
      <c r="Q38" s="637"/>
      <c r="R38" s="123"/>
      <c r="S38" s="124"/>
    </row>
    <row r="39" spans="2:19" ht="17.45" customHeight="1" x14ac:dyDescent="0.3">
      <c r="B39" s="642"/>
      <c r="C39" s="141">
        <v>74.400000000000006</v>
      </c>
      <c r="D39" s="141">
        <v>72.2</v>
      </c>
      <c r="Q39" s="637"/>
      <c r="R39" s="123"/>
      <c r="S39" s="124"/>
    </row>
    <row r="40" spans="2:19" x14ac:dyDescent="0.3">
      <c r="D40" s="135"/>
      <c r="Q40" s="637"/>
      <c r="R40" s="123"/>
      <c r="S40" s="124"/>
    </row>
    <row r="41" spans="2:19" x14ac:dyDescent="0.3">
      <c r="D41" s="135"/>
      <c r="Q41" s="637"/>
      <c r="R41" s="123"/>
      <c r="S41" s="124"/>
    </row>
    <row r="42" spans="2:19" x14ac:dyDescent="0.3">
      <c r="D42" s="135"/>
      <c r="Q42" s="637"/>
      <c r="R42" s="123"/>
      <c r="S42" s="124"/>
    </row>
    <row r="43" spans="2:19" x14ac:dyDescent="0.3">
      <c r="D43" s="135"/>
      <c r="Q43" s="637"/>
      <c r="R43" s="123"/>
      <c r="S43" s="124"/>
    </row>
    <row r="44" spans="2:19" x14ac:dyDescent="0.3">
      <c r="D44" s="135"/>
      <c r="Q44" s="637"/>
      <c r="R44" s="123"/>
      <c r="S44" s="124"/>
    </row>
    <row r="45" spans="2:19" x14ac:dyDescent="0.3">
      <c r="D45" s="135"/>
      <c r="Q45" s="637"/>
      <c r="R45" s="123"/>
      <c r="S45" s="124"/>
    </row>
    <row r="46" spans="2:19" x14ac:dyDescent="0.3">
      <c r="D46" s="135"/>
      <c r="Q46" s="637"/>
      <c r="R46" s="123"/>
      <c r="S46" s="124"/>
    </row>
    <row r="47" spans="2:19" x14ac:dyDescent="0.3">
      <c r="D47" s="135"/>
      <c r="Q47" s="637"/>
      <c r="R47" s="123"/>
      <c r="S47" s="124"/>
    </row>
    <row r="48" spans="2:19" x14ac:dyDescent="0.3">
      <c r="D48" s="135"/>
      <c r="Q48" s="637"/>
      <c r="R48" s="123"/>
      <c r="S48" s="124"/>
    </row>
    <row r="49" spans="4:19" x14ac:dyDescent="0.3">
      <c r="D49" s="135"/>
      <c r="Q49" s="637"/>
      <c r="R49" s="123"/>
      <c r="S49" s="124"/>
    </row>
    <row r="50" spans="4:19" x14ac:dyDescent="0.3">
      <c r="D50" s="135"/>
      <c r="Q50" s="637"/>
      <c r="R50" s="123"/>
      <c r="S50" s="124"/>
    </row>
    <row r="51" spans="4:19" x14ac:dyDescent="0.3">
      <c r="D51" s="135"/>
      <c r="Q51" s="637"/>
      <c r="R51" s="123"/>
      <c r="S51" s="124"/>
    </row>
    <row r="52" spans="4:19" x14ac:dyDescent="0.3">
      <c r="D52" s="135"/>
      <c r="Q52" s="637"/>
      <c r="R52" s="123"/>
      <c r="S52" s="124"/>
    </row>
    <row r="53" spans="4:19" x14ac:dyDescent="0.3">
      <c r="D53" s="135"/>
      <c r="Q53" s="637"/>
      <c r="R53" s="123"/>
      <c r="S53" s="124"/>
    </row>
    <row r="54" spans="4:19" x14ac:dyDescent="0.3">
      <c r="D54" s="135"/>
      <c r="Q54" s="637"/>
      <c r="R54" s="123"/>
      <c r="S54" s="124"/>
    </row>
    <row r="55" spans="4:19" x14ac:dyDescent="0.3">
      <c r="D55" s="135"/>
      <c r="Q55" s="637"/>
      <c r="R55" s="123"/>
      <c r="S55" s="124"/>
    </row>
    <row r="56" spans="4:19" x14ac:dyDescent="0.3">
      <c r="D56" s="135"/>
      <c r="Q56" s="637"/>
      <c r="R56" s="123"/>
      <c r="S56" s="124"/>
    </row>
    <row r="57" spans="4:19" x14ac:dyDescent="0.3">
      <c r="D57" s="135"/>
      <c r="Q57" s="637"/>
      <c r="R57" s="123"/>
      <c r="S57" s="124"/>
    </row>
    <row r="58" spans="4:19" x14ac:dyDescent="0.3">
      <c r="D58" s="135"/>
      <c r="Q58" s="637"/>
      <c r="R58" s="123"/>
      <c r="S58" s="124"/>
    </row>
    <row r="59" spans="4:19" x14ac:dyDescent="0.3">
      <c r="D59" s="135"/>
      <c r="Q59" s="637"/>
      <c r="R59" s="123"/>
      <c r="S59" s="124"/>
    </row>
    <row r="60" spans="4:19" x14ac:dyDescent="0.3">
      <c r="D60" s="135"/>
      <c r="Q60" s="637"/>
      <c r="R60" s="123"/>
      <c r="S60" s="124"/>
    </row>
    <row r="61" spans="4:19" x14ac:dyDescent="0.3">
      <c r="D61" s="135"/>
      <c r="Q61" s="637"/>
      <c r="R61" s="123"/>
      <c r="S61" s="124"/>
    </row>
    <row r="62" spans="4:19" x14ac:dyDescent="0.3">
      <c r="D62" s="135"/>
      <c r="Q62" s="637"/>
      <c r="R62" s="123"/>
      <c r="S62" s="124"/>
    </row>
    <row r="63" spans="4:19" x14ac:dyDescent="0.3">
      <c r="D63" s="135"/>
      <c r="Q63" s="637"/>
      <c r="R63" s="123"/>
      <c r="S63" s="124"/>
    </row>
    <row r="64" spans="4:19" x14ac:dyDescent="0.3">
      <c r="D64" s="135"/>
      <c r="Q64" s="637"/>
      <c r="R64" s="123"/>
      <c r="S64" s="124"/>
    </row>
    <row r="65" spans="4:19" x14ac:dyDescent="0.3">
      <c r="D65" s="135"/>
      <c r="Q65" s="637"/>
      <c r="R65" s="123"/>
      <c r="S65" s="124"/>
    </row>
    <row r="66" spans="4:19" x14ac:dyDescent="0.3">
      <c r="D66" s="135"/>
      <c r="Q66" s="637"/>
      <c r="R66" s="123"/>
      <c r="S66" s="124"/>
    </row>
    <row r="67" spans="4:19" x14ac:dyDescent="0.3">
      <c r="D67" s="135"/>
      <c r="Q67" s="637"/>
      <c r="R67" s="123"/>
      <c r="S67" s="124"/>
    </row>
    <row r="68" spans="4:19" x14ac:dyDescent="0.3">
      <c r="D68" s="135"/>
      <c r="Q68" s="637"/>
      <c r="R68" s="123"/>
      <c r="S68" s="124"/>
    </row>
    <row r="69" spans="4:19" x14ac:dyDescent="0.3">
      <c r="D69" s="135"/>
      <c r="Q69" s="637"/>
      <c r="R69" s="123"/>
      <c r="S69" s="124"/>
    </row>
    <row r="70" spans="4:19" x14ac:dyDescent="0.3">
      <c r="D70" s="135"/>
      <c r="Q70" s="637"/>
      <c r="R70" s="123"/>
      <c r="S70" s="124"/>
    </row>
    <row r="71" spans="4:19" x14ac:dyDescent="0.3">
      <c r="D71" s="135"/>
      <c r="Q71" s="637"/>
      <c r="R71" s="123"/>
      <c r="S71" s="124"/>
    </row>
    <row r="72" spans="4:19" x14ac:dyDescent="0.3">
      <c r="D72" s="135"/>
      <c r="Q72" s="637"/>
      <c r="R72" s="123"/>
      <c r="S72" s="124"/>
    </row>
    <row r="73" spans="4:19" x14ac:dyDescent="0.3">
      <c r="D73" s="135"/>
      <c r="Q73" s="637"/>
      <c r="R73" s="123"/>
      <c r="S73" s="124"/>
    </row>
    <row r="74" spans="4:19" x14ac:dyDescent="0.3">
      <c r="D74" s="135"/>
      <c r="Q74" s="637"/>
      <c r="R74" s="123"/>
      <c r="S74" s="124"/>
    </row>
    <row r="75" spans="4:19" x14ac:dyDescent="0.3">
      <c r="D75" s="135"/>
      <c r="Q75" s="637"/>
      <c r="R75" s="123"/>
      <c r="S75" s="124"/>
    </row>
    <row r="76" spans="4:19" x14ac:dyDescent="0.3">
      <c r="D76" s="135"/>
      <c r="Q76" s="637"/>
      <c r="R76" s="123"/>
      <c r="S76" s="124"/>
    </row>
    <row r="77" spans="4:19" x14ac:dyDescent="0.3">
      <c r="D77" s="135"/>
      <c r="Q77" s="637"/>
      <c r="R77" s="123"/>
      <c r="S77" s="124"/>
    </row>
    <row r="78" spans="4:19" x14ac:dyDescent="0.3">
      <c r="D78" s="135"/>
      <c r="Q78" s="637"/>
      <c r="R78" s="123"/>
      <c r="S78" s="124"/>
    </row>
    <row r="79" spans="4:19" x14ac:dyDescent="0.3">
      <c r="D79" s="135"/>
      <c r="Q79" s="637"/>
      <c r="R79" s="123"/>
      <c r="S79" s="124"/>
    </row>
    <row r="80" spans="4:19" x14ac:dyDescent="0.3">
      <c r="D80" s="135"/>
      <c r="Q80" s="637"/>
      <c r="R80" s="123"/>
      <c r="S80" s="124"/>
    </row>
    <row r="81" spans="4:19" x14ac:dyDescent="0.3">
      <c r="D81" s="135"/>
      <c r="Q81" s="637"/>
      <c r="R81" s="123"/>
      <c r="S81" s="124"/>
    </row>
    <row r="82" spans="4:19" x14ac:dyDescent="0.3">
      <c r="D82" s="135"/>
      <c r="Q82" s="637"/>
      <c r="R82" s="123"/>
      <c r="S82" s="124"/>
    </row>
    <row r="83" spans="4:19" x14ac:dyDescent="0.3">
      <c r="D83" s="135"/>
      <c r="Q83" s="637"/>
      <c r="R83" s="123"/>
      <c r="S83" s="124"/>
    </row>
    <row r="84" spans="4:19" x14ac:dyDescent="0.3">
      <c r="D84" s="135"/>
      <c r="Q84" s="637"/>
      <c r="R84" s="123"/>
      <c r="S84" s="124"/>
    </row>
    <row r="85" spans="4:19" x14ac:dyDescent="0.3">
      <c r="D85" s="135"/>
      <c r="Q85" s="637"/>
      <c r="R85" s="123"/>
      <c r="S85" s="124"/>
    </row>
    <row r="86" spans="4:19" x14ac:dyDescent="0.3">
      <c r="D86" s="135"/>
      <c r="Q86" s="637"/>
      <c r="R86" s="123"/>
      <c r="S86" s="124"/>
    </row>
    <row r="87" spans="4:19" x14ac:dyDescent="0.3">
      <c r="D87" s="135"/>
      <c r="Q87" s="637"/>
      <c r="R87" s="123"/>
      <c r="S87" s="124"/>
    </row>
    <row r="88" spans="4:19" x14ac:dyDescent="0.3">
      <c r="D88" s="135"/>
      <c r="Q88" s="637"/>
      <c r="R88" s="123"/>
      <c r="S88" s="124"/>
    </row>
    <row r="89" spans="4:19" x14ac:dyDescent="0.3">
      <c r="D89" s="135"/>
      <c r="Q89" s="637"/>
      <c r="R89" s="123"/>
      <c r="S89" s="124"/>
    </row>
    <row r="90" spans="4:19" x14ac:dyDescent="0.3">
      <c r="D90" s="135"/>
      <c r="Q90" s="637"/>
      <c r="R90" s="123"/>
      <c r="S90" s="124"/>
    </row>
    <row r="91" spans="4:19" x14ac:dyDescent="0.3">
      <c r="D91" s="135"/>
      <c r="Q91" s="637"/>
      <c r="R91" s="123"/>
      <c r="S91" s="124"/>
    </row>
    <row r="92" spans="4:19" x14ac:dyDescent="0.3">
      <c r="D92" s="135"/>
      <c r="Q92" s="637"/>
      <c r="R92" s="123"/>
      <c r="S92" s="124"/>
    </row>
    <row r="93" spans="4:19" x14ac:dyDescent="0.3">
      <c r="D93" s="135"/>
      <c r="Q93" s="637"/>
      <c r="R93" s="123"/>
      <c r="S93" s="124"/>
    </row>
    <row r="94" spans="4:19" x14ac:dyDescent="0.3">
      <c r="D94" s="135"/>
      <c r="Q94" s="637"/>
      <c r="R94" s="123"/>
      <c r="S94" s="124"/>
    </row>
    <row r="95" spans="4:19" x14ac:dyDescent="0.3">
      <c r="D95" s="135"/>
      <c r="Q95" s="637"/>
      <c r="R95" s="123"/>
      <c r="S95" s="124"/>
    </row>
    <row r="96" spans="4:19" x14ac:dyDescent="0.3">
      <c r="D96" s="135"/>
      <c r="Q96" s="637"/>
      <c r="R96" s="123"/>
      <c r="S96" s="124"/>
    </row>
    <row r="97" spans="4:19" x14ac:dyDescent="0.3">
      <c r="D97" s="135"/>
      <c r="Q97" s="637"/>
      <c r="R97" s="123"/>
      <c r="S97" s="124"/>
    </row>
    <row r="98" spans="4:19" x14ac:dyDescent="0.3">
      <c r="D98" s="135"/>
      <c r="Q98" s="637"/>
      <c r="R98" s="123"/>
      <c r="S98" s="124"/>
    </row>
    <row r="99" spans="4:19" x14ac:dyDescent="0.3">
      <c r="D99" s="135"/>
      <c r="Q99" s="637"/>
      <c r="R99" s="123"/>
      <c r="S99" s="124"/>
    </row>
    <row r="100" spans="4:19" x14ac:dyDescent="0.3">
      <c r="D100" s="135"/>
      <c r="Q100" s="637"/>
      <c r="R100" s="123"/>
      <c r="S100" s="124"/>
    </row>
    <row r="101" spans="4:19" x14ac:dyDescent="0.3">
      <c r="D101" s="135"/>
      <c r="Q101" s="637"/>
      <c r="R101" s="123"/>
      <c r="S101" s="124"/>
    </row>
    <row r="102" spans="4:19" x14ac:dyDescent="0.3">
      <c r="D102" s="135"/>
      <c r="Q102" s="637"/>
      <c r="R102" s="123"/>
      <c r="S102" s="124"/>
    </row>
    <row r="103" spans="4:19" x14ac:dyDescent="0.3">
      <c r="D103" s="135"/>
      <c r="Q103" s="637"/>
      <c r="R103" s="123"/>
      <c r="S103" s="124"/>
    </row>
    <row r="104" spans="4:19" x14ac:dyDescent="0.3">
      <c r="D104" s="135"/>
      <c r="Q104" s="637"/>
      <c r="R104" s="123"/>
      <c r="S104" s="124"/>
    </row>
    <row r="105" spans="4:19" x14ac:dyDescent="0.3">
      <c r="D105" s="135"/>
      <c r="Q105" s="637"/>
      <c r="R105" s="123"/>
      <c r="S105" s="124"/>
    </row>
    <row r="106" spans="4:19" x14ac:dyDescent="0.3">
      <c r="D106" s="135"/>
      <c r="Q106" s="637"/>
      <c r="R106" s="123"/>
      <c r="S106" s="124"/>
    </row>
    <row r="107" spans="4:19" x14ac:dyDescent="0.3">
      <c r="D107" s="135"/>
      <c r="Q107" s="637"/>
      <c r="R107" s="123"/>
      <c r="S107" s="124"/>
    </row>
    <row r="108" spans="4:19" x14ac:dyDescent="0.3">
      <c r="D108" s="135"/>
      <c r="Q108" s="637"/>
      <c r="R108" s="123"/>
      <c r="S108" s="124"/>
    </row>
    <row r="109" spans="4:19" x14ac:dyDescent="0.3">
      <c r="D109" s="135"/>
      <c r="Q109" s="637"/>
      <c r="R109" s="123"/>
      <c r="S109" s="124"/>
    </row>
    <row r="110" spans="4:19" x14ac:dyDescent="0.3">
      <c r="D110" s="135"/>
      <c r="Q110" s="637"/>
      <c r="R110" s="123"/>
      <c r="S110" s="124"/>
    </row>
    <row r="111" spans="4:19" x14ac:dyDescent="0.3">
      <c r="D111" s="135"/>
      <c r="Q111" s="637"/>
      <c r="R111" s="123"/>
      <c r="S111" s="124"/>
    </row>
    <row r="112" spans="4:19" x14ac:dyDescent="0.3">
      <c r="D112" s="135"/>
      <c r="Q112" s="637"/>
      <c r="R112" s="123"/>
      <c r="S112" s="124"/>
    </row>
    <row r="113" spans="4:19" x14ac:dyDescent="0.3">
      <c r="D113" s="135"/>
      <c r="Q113" s="637"/>
      <c r="R113" s="123"/>
      <c r="S113" s="124"/>
    </row>
    <row r="114" spans="4:19" x14ac:dyDescent="0.3">
      <c r="D114" s="135"/>
      <c r="Q114" s="637"/>
      <c r="R114" s="123"/>
      <c r="S114" s="124"/>
    </row>
    <row r="115" spans="4:19" x14ac:dyDescent="0.3">
      <c r="D115" s="135"/>
      <c r="Q115" s="637"/>
      <c r="R115" s="123"/>
      <c r="S115" s="124"/>
    </row>
    <row r="116" spans="4:19" x14ac:dyDescent="0.3">
      <c r="D116" s="135"/>
      <c r="Q116" s="637"/>
      <c r="R116" s="123"/>
      <c r="S116" s="124"/>
    </row>
    <row r="117" spans="4:19" x14ac:dyDescent="0.3">
      <c r="D117" s="135"/>
      <c r="Q117" s="637"/>
      <c r="R117" s="123"/>
      <c r="S117" s="124"/>
    </row>
    <row r="118" spans="4:19" x14ac:dyDescent="0.3">
      <c r="D118" s="135"/>
      <c r="Q118" s="637"/>
      <c r="R118" s="123"/>
      <c r="S118" s="124"/>
    </row>
    <row r="119" spans="4:19" x14ac:dyDescent="0.3">
      <c r="D119" s="135"/>
      <c r="Q119" s="637"/>
      <c r="R119" s="123"/>
      <c r="S119" s="124"/>
    </row>
    <row r="120" spans="4:19" x14ac:dyDescent="0.3">
      <c r="D120" s="135"/>
      <c r="Q120" s="637"/>
      <c r="R120" s="123"/>
      <c r="S120" s="124"/>
    </row>
    <row r="121" spans="4:19" x14ac:dyDescent="0.3">
      <c r="D121" s="135"/>
      <c r="Q121" s="637"/>
      <c r="R121" s="123"/>
      <c r="S121" s="124"/>
    </row>
    <row r="122" spans="4:19" x14ac:dyDescent="0.3">
      <c r="D122" s="135"/>
      <c r="Q122" s="637"/>
      <c r="R122" s="123"/>
      <c r="S122" s="124"/>
    </row>
    <row r="123" spans="4:19" x14ac:dyDescent="0.3">
      <c r="D123" s="135"/>
      <c r="Q123" s="637"/>
      <c r="R123" s="123"/>
      <c r="S123" s="124"/>
    </row>
    <row r="124" spans="4:19" x14ac:dyDescent="0.3">
      <c r="D124" s="135"/>
      <c r="Q124" s="637"/>
      <c r="R124" s="123"/>
      <c r="S124" s="124"/>
    </row>
    <row r="125" spans="4:19" x14ac:dyDescent="0.3">
      <c r="D125" s="135"/>
      <c r="Q125" s="637"/>
      <c r="R125" s="123"/>
      <c r="S125" s="124"/>
    </row>
    <row r="126" spans="4:19" x14ac:dyDescent="0.3">
      <c r="D126" s="135"/>
      <c r="Q126" s="637"/>
      <c r="R126" s="123"/>
      <c r="S126" s="124"/>
    </row>
    <row r="127" spans="4:19" x14ac:dyDescent="0.3">
      <c r="D127" s="135"/>
      <c r="Q127" s="637"/>
      <c r="R127" s="123"/>
      <c r="S127" s="124"/>
    </row>
    <row r="128" spans="4:19" x14ac:dyDescent="0.3">
      <c r="D128" s="135"/>
      <c r="Q128" s="637"/>
      <c r="R128" s="123"/>
      <c r="S128" s="124"/>
    </row>
    <row r="129" spans="4:19" x14ac:dyDescent="0.3">
      <c r="D129" s="135"/>
      <c r="Q129" s="637"/>
      <c r="R129" s="123"/>
      <c r="S129" s="124"/>
    </row>
    <row r="130" spans="4:19" x14ac:dyDescent="0.3">
      <c r="D130" s="135"/>
      <c r="Q130" s="637"/>
      <c r="R130" s="123"/>
      <c r="S130" s="124"/>
    </row>
    <row r="131" spans="4:19" x14ac:dyDescent="0.3">
      <c r="D131" s="135"/>
      <c r="Q131" s="637"/>
      <c r="R131" s="123"/>
      <c r="S131" s="124"/>
    </row>
    <row r="132" spans="4:19" x14ac:dyDescent="0.3">
      <c r="D132" s="135"/>
      <c r="Q132" s="637"/>
      <c r="R132" s="123"/>
      <c r="S132" s="124"/>
    </row>
    <row r="133" spans="4:19" x14ac:dyDescent="0.3">
      <c r="D133" s="135"/>
      <c r="Q133" s="637"/>
      <c r="R133" s="123"/>
      <c r="S133" s="124"/>
    </row>
    <row r="134" spans="4:19" x14ac:dyDescent="0.3">
      <c r="D134" s="135"/>
      <c r="Q134" s="637"/>
      <c r="R134" s="123"/>
      <c r="S134" s="124"/>
    </row>
    <row r="135" spans="4:19" x14ac:dyDescent="0.3">
      <c r="D135" s="135"/>
      <c r="Q135" s="637"/>
      <c r="R135" s="123"/>
      <c r="S135" s="124"/>
    </row>
    <row r="136" spans="4:19" x14ac:dyDescent="0.3">
      <c r="D136" s="135"/>
      <c r="Q136" s="637"/>
      <c r="R136" s="123"/>
      <c r="S136" s="124"/>
    </row>
    <row r="137" spans="4:19" x14ac:dyDescent="0.3">
      <c r="D137" s="135"/>
      <c r="Q137" s="637"/>
      <c r="R137" s="123"/>
      <c r="S137" s="124"/>
    </row>
    <row r="138" spans="4:19" x14ac:dyDescent="0.3">
      <c r="D138" s="135"/>
      <c r="Q138" s="637"/>
      <c r="R138" s="123"/>
      <c r="S138" s="124"/>
    </row>
    <row r="139" spans="4:19" x14ac:dyDescent="0.3">
      <c r="D139" s="135"/>
      <c r="Q139" s="637"/>
      <c r="R139" s="123"/>
      <c r="S139" s="124"/>
    </row>
    <row r="140" spans="4:19" x14ac:dyDescent="0.3">
      <c r="D140" s="135"/>
      <c r="Q140" s="637"/>
      <c r="R140" s="123"/>
      <c r="S140" s="124"/>
    </row>
    <row r="141" spans="4:19" x14ac:dyDescent="0.3">
      <c r="D141" s="135"/>
      <c r="Q141" s="637"/>
      <c r="R141" s="123"/>
      <c r="S141" s="124"/>
    </row>
    <row r="142" spans="4:19" x14ac:dyDescent="0.3">
      <c r="D142" s="135"/>
      <c r="Q142" s="637"/>
      <c r="R142" s="123"/>
      <c r="S142" s="124"/>
    </row>
    <row r="143" spans="4:19" x14ac:dyDescent="0.3">
      <c r="D143" s="135"/>
      <c r="Q143" s="637"/>
      <c r="R143" s="123"/>
      <c r="S143" s="124"/>
    </row>
    <row r="144" spans="4:19" x14ac:dyDescent="0.3">
      <c r="D144" s="135"/>
      <c r="Q144" s="637"/>
      <c r="R144" s="123"/>
      <c r="S144" s="124"/>
    </row>
    <row r="145" spans="4:19" x14ac:dyDescent="0.3">
      <c r="D145" s="135"/>
      <c r="Q145" s="637"/>
      <c r="R145" s="123"/>
      <c r="S145" s="124"/>
    </row>
    <row r="146" spans="4:19" x14ac:dyDescent="0.3">
      <c r="D146" s="135"/>
      <c r="Q146" s="637"/>
      <c r="R146" s="123"/>
      <c r="S146" s="124"/>
    </row>
    <row r="147" spans="4:19" x14ac:dyDescent="0.3">
      <c r="D147" s="135"/>
      <c r="Q147" s="637"/>
      <c r="R147" s="123"/>
      <c r="S147" s="124"/>
    </row>
    <row r="148" spans="4:19" x14ac:dyDescent="0.3">
      <c r="D148" s="135"/>
      <c r="Q148" s="637"/>
      <c r="R148" s="123"/>
      <c r="S148" s="124"/>
    </row>
    <row r="149" spans="4:19" x14ac:dyDescent="0.3">
      <c r="D149" s="135"/>
      <c r="Q149" s="637"/>
      <c r="R149" s="123"/>
      <c r="S149" s="124"/>
    </row>
    <row r="150" spans="4:19" x14ac:dyDescent="0.3">
      <c r="D150" s="135"/>
      <c r="Q150" s="637"/>
      <c r="R150" s="123"/>
      <c r="S150" s="124"/>
    </row>
    <row r="151" spans="4:19" x14ac:dyDescent="0.3">
      <c r="D151" s="135"/>
      <c r="Q151" s="637"/>
      <c r="R151" s="123"/>
      <c r="S151" s="124"/>
    </row>
    <row r="152" spans="4:19" x14ac:dyDescent="0.3">
      <c r="D152" s="135"/>
      <c r="Q152" s="637"/>
      <c r="R152" s="123"/>
      <c r="S152" s="124"/>
    </row>
    <row r="153" spans="4:19" x14ac:dyDescent="0.3">
      <c r="D153" s="135"/>
      <c r="Q153" s="637"/>
      <c r="R153" s="123"/>
      <c r="S153" s="124"/>
    </row>
    <row r="154" spans="4:19" x14ac:dyDescent="0.3">
      <c r="D154" s="135"/>
      <c r="Q154" s="637"/>
      <c r="R154" s="123"/>
      <c r="S154" s="124"/>
    </row>
    <row r="155" spans="4:19" x14ac:dyDescent="0.3">
      <c r="D155" s="135"/>
      <c r="Q155" s="637"/>
      <c r="R155" s="123"/>
      <c r="S155" s="124"/>
    </row>
    <row r="156" spans="4:19" x14ac:dyDescent="0.3">
      <c r="D156" s="135"/>
      <c r="Q156" s="637"/>
      <c r="R156" s="123"/>
      <c r="S156" s="124"/>
    </row>
    <row r="157" spans="4:19" x14ac:dyDescent="0.3">
      <c r="D157" s="135"/>
      <c r="Q157" s="637"/>
      <c r="R157" s="123"/>
      <c r="S157" s="124"/>
    </row>
    <row r="158" spans="4:19" x14ac:dyDescent="0.3">
      <c r="D158" s="135"/>
      <c r="Q158" s="637"/>
      <c r="R158" s="123"/>
      <c r="S158" s="124"/>
    </row>
    <row r="159" spans="4:19" x14ac:dyDescent="0.3">
      <c r="D159" s="135"/>
      <c r="Q159" s="637"/>
      <c r="R159" s="123"/>
      <c r="S159" s="124"/>
    </row>
    <row r="160" spans="4:19" x14ac:dyDescent="0.3">
      <c r="D160" s="135"/>
      <c r="Q160" s="637"/>
      <c r="R160" s="123"/>
      <c r="S160" s="124"/>
    </row>
    <row r="161" spans="4:19" x14ac:dyDescent="0.3">
      <c r="D161" s="135"/>
      <c r="Q161" s="637"/>
      <c r="R161" s="123"/>
      <c r="S161" s="124"/>
    </row>
    <row r="162" spans="4:19" x14ac:dyDescent="0.3">
      <c r="D162" s="135"/>
      <c r="Q162" s="637"/>
      <c r="R162" s="123"/>
      <c r="S162" s="124"/>
    </row>
    <row r="163" spans="4:19" x14ac:dyDescent="0.3">
      <c r="D163" s="135"/>
      <c r="Q163" s="637"/>
      <c r="R163" s="123"/>
      <c r="S163" s="124"/>
    </row>
    <row r="164" spans="4:19" x14ac:dyDescent="0.3">
      <c r="D164" s="135"/>
      <c r="Q164" s="637"/>
      <c r="R164" s="123"/>
      <c r="S164" s="124"/>
    </row>
    <row r="165" spans="4:19" x14ac:dyDescent="0.3">
      <c r="D165" s="135"/>
      <c r="Q165" s="637"/>
      <c r="R165" s="123"/>
      <c r="S165" s="124"/>
    </row>
    <row r="166" spans="4:19" x14ac:dyDescent="0.3">
      <c r="D166" s="135"/>
      <c r="Q166" s="637"/>
      <c r="R166" s="123"/>
      <c r="S166" s="124"/>
    </row>
    <row r="167" spans="4:19" x14ac:dyDescent="0.3">
      <c r="D167" s="135"/>
      <c r="Q167" s="637"/>
      <c r="R167" s="123"/>
      <c r="S167" s="124"/>
    </row>
    <row r="168" spans="4:19" x14ac:dyDescent="0.3">
      <c r="D168" s="135"/>
      <c r="Q168" s="637"/>
      <c r="R168" s="123"/>
      <c r="S168" s="124"/>
    </row>
    <row r="169" spans="4:19" x14ac:dyDescent="0.3">
      <c r="D169" s="135"/>
      <c r="Q169" s="637"/>
      <c r="R169" s="123"/>
      <c r="S169" s="124"/>
    </row>
    <row r="170" spans="4:19" x14ac:dyDescent="0.3">
      <c r="D170" s="135"/>
      <c r="Q170" s="637"/>
      <c r="R170" s="123"/>
      <c r="S170" s="124"/>
    </row>
    <row r="171" spans="4:19" x14ac:dyDescent="0.3">
      <c r="D171" s="135"/>
      <c r="Q171" s="637"/>
      <c r="R171" s="123"/>
      <c r="S171" s="124"/>
    </row>
    <row r="172" spans="4:19" x14ac:dyDescent="0.3">
      <c r="D172" s="135"/>
      <c r="Q172" s="637"/>
      <c r="R172" s="123"/>
      <c r="S172" s="124"/>
    </row>
    <row r="173" spans="4:19" x14ac:dyDescent="0.3">
      <c r="D173" s="135"/>
      <c r="Q173" s="637"/>
      <c r="R173" s="123"/>
      <c r="S173" s="124"/>
    </row>
    <row r="174" spans="4:19" x14ac:dyDescent="0.3">
      <c r="D174" s="135"/>
      <c r="Q174" s="637"/>
      <c r="R174" s="123"/>
      <c r="S174" s="124"/>
    </row>
    <row r="175" spans="4:19" x14ac:dyDescent="0.3">
      <c r="D175" s="135"/>
      <c r="Q175" s="637"/>
      <c r="R175" s="123"/>
      <c r="S175" s="124"/>
    </row>
    <row r="176" spans="4:19" x14ac:dyDescent="0.3">
      <c r="D176" s="135"/>
      <c r="Q176" s="637"/>
      <c r="R176" s="123"/>
      <c r="S176" s="124"/>
    </row>
    <row r="177" spans="4:19" x14ac:dyDescent="0.3">
      <c r="D177" s="135"/>
      <c r="Q177" s="637"/>
      <c r="R177" s="123"/>
      <c r="S177" s="124"/>
    </row>
    <row r="178" spans="4:19" x14ac:dyDescent="0.3">
      <c r="D178" s="135"/>
      <c r="Q178" s="637"/>
      <c r="R178" s="123"/>
      <c r="S178" s="124"/>
    </row>
    <row r="179" spans="4:19" x14ac:dyDescent="0.3">
      <c r="D179" s="135"/>
      <c r="Q179" s="637"/>
      <c r="R179" s="123"/>
      <c r="S179" s="124"/>
    </row>
    <row r="180" spans="4:19" x14ac:dyDescent="0.3">
      <c r="D180" s="135"/>
      <c r="Q180" s="637"/>
      <c r="R180" s="123"/>
      <c r="S180" s="124"/>
    </row>
    <row r="181" spans="4:19" x14ac:dyDescent="0.3">
      <c r="D181" s="135"/>
      <c r="Q181" s="637"/>
      <c r="R181" s="123"/>
      <c r="S181" s="124"/>
    </row>
    <row r="182" spans="4:19" x14ac:dyDescent="0.3">
      <c r="D182" s="135"/>
      <c r="Q182" s="637"/>
      <c r="R182" s="123"/>
      <c r="S182" s="124"/>
    </row>
    <row r="183" spans="4:19" x14ac:dyDescent="0.3">
      <c r="D183" s="135"/>
      <c r="Q183" s="637"/>
      <c r="R183" s="123"/>
      <c r="S183" s="124"/>
    </row>
    <row r="184" spans="4:19" x14ac:dyDescent="0.3">
      <c r="D184" s="135"/>
      <c r="Q184" s="637"/>
      <c r="R184" s="123"/>
      <c r="S184" s="124"/>
    </row>
    <row r="185" spans="4:19" x14ac:dyDescent="0.3">
      <c r="D185" s="135"/>
      <c r="Q185" s="637"/>
      <c r="R185" s="123"/>
      <c r="S185" s="124"/>
    </row>
    <row r="186" spans="4:19" x14ac:dyDescent="0.3">
      <c r="D186" s="135"/>
      <c r="Q186" s="637"/>
      <c r="R186" s="123"/>
      <c r="S186" s="124"/>
    </row>
    <row r="187" spans="4:19" x14ac:dyDescent="0.3">
      <c r="D187" s="135"/>
      <c r="Q187" s="637"/>
      <c r="R187" s="123"/>
      <c r="S187" s="124"/>
    </row>
    <row r="188" spans="4:19" x14ac:dyDescent="0.3">
      <c r="D188" s="135"/>
      <c r="Q188" s="637"/>
      <c r="R188" s="123"/>
      <c r="S188" s="124"/>
    </row>
    <row r="189" spans="4:19" x14ac:dyDescent="0.3">
      <c r="D189" s="135"/>
      <c r="Q189" s="637"/>
      <c r="R189" s="123"/>
      <c r="S189" s="124"/>
    </row>
    <row r="190" spans="4:19" x14ac:dyDescent="0.3">
      <c r="D190" s="135"/>
      <c r="Q190" s="637"/>
      <c r="R190" s="123"/>
      <c r="S190" s="124"/>
    </row>
    <row r="191" spans="4:19" x14ac:dyDescent="0.3">
      <c r="D191" s="135"/>
      <c r="Q191" s="637"/>
      <c r="R191" s="123"/>
      <c r="S191" s="124"/>
    </row>
    <row r="192" spans="4:19" x14ac:dyDescent="0.3">
      <c r="D192" s="135"/>
      <c r="Q192" s="637"/>
      <c r="R192" s="123"/>
      <c r="S192" s="124"/>
    </row>
    <row r="193" spans="4:19" x14ac:dyDescent="0.3">
      <c r="D193" s="135"/>
      <c r="Q193" s="637"/>
      <c r="R193" s="123"/>
      <c r="S193" s="124"/>
    </row>
    <row r="194" spans="4:19" x14ac:dyDescent="0.3">
      <c r="D194" s="135"/>
      <c r="Q194" s="637"/>
      <c r="R194" s="123"/>
      <c r="S194" s="124"/>
    </row>
    <row r="195" spans="4:19" x14ac:dyDescent="0.3">
      <c r="D195" s="135"/>
      <c r="Q195" s="637"/>
      <c r="R195" s="123"/>
      <c r="S195" s="124"/>
    </row>
    <row r="196" spans="4:19" x14ac:dyDescent="0.3">
      <c r="D196" s="135"/>
      <c r="Q196" s="637"/>
      <c r="R196" s="123"/>
      <c r="S196" s="124"/>
    </row>
    <row r="197" spans="4:19" x14ac:dyDescent="0.3">
      <c r="D197" s="135"/>
      <c r="Q197" s="637"/>
      <c r="R197" s="123"/>
      <c r="S197" s="124"/>
    </row>
    <row r="198" spans="4:19" x14ac:dyDescent="0.3">
      <c r="D198" s="135"/>
      <c r="Q198" s="637"/>
      <c r="R198" s="123"/>
      <c r="S198" s="124"/>
    </row>
    <row r="199" spans="4:19" x14ac:dyDescent="0.3">
      <c r="D199" s="135"/>
      <c r="Q199" s="637"/>
      <c r="R199" s="123"/>
      <c r="S199" s="124"/>
    </row>
    <row r="200" spans="4:19" x14ac:dyDescent="0.3">
      <c r="D200" s="135"/>
      <c r="Q200" s="637"/>
      <c r="R200" s="123"/>
      <c r="S200" s="124"/>
    </row>
    <row r="201" spans="4:19" x14ac:dyDescent="0.3">
      <c r="D201" s="135"/>
      <c r="Q201" s="637"/>
      <c r="R201" s="123"/>
      <c r="S201" s="124"/>
    </row>
    <row r="202" spans="4:19" x14ac:dyDescent="0.3">
      <c r="D202" s="135"/>
      <c r="Q202" s="637"/>
      <c r="R202" s="123"/>
      <c r="S202" s="124"/>
    </row>
    <row r="203" spans="4:19" x14ac:dyDescent="0.3">
      <c r="D203" s="135"/>
      <c r="Q203" s="637"/>
      <c r="R203" s="123"/>
      <c r="S203" s="124"/>
    </row>
    <row r="204" spans="4:19" x14ac:dyDescent="0.3">
      <c r="D204" s="135"/>
      <c r="Q204" s="637"/>
      <c r="R204" s="123"/>
      <c r="S204" s="124"/>
    </row>
    <row r="205" spans="4:19" x14ac:dyDescent="0.3">
      <c r="D205" s="135"/>
      <c r="Q205" s="637"/>
      <c r="R205" s="123"/>
      <c r="S205" s="124"/>
    </row>
    <row r="206" spans="4:19" x14ac:dyDescent="0.3">
      <c r="D206" s="135"/>
      <c r="Q206" s="637"/>
      <c r="R206" s="123"/>
      <c r="S206" s="124"/>
    </row>
  </sheetData>
  <mergeCells count="27">
    <mergeCell ref="B29:B32"/>
    <mergeCell ref="B33:B36"/>
    <mergeCell ref="B37:B39"/>
    <mergeCell ref="C6:J6"/>
    <mergeCell ref="C7:J7"/>
    <mergeCell ref="B2:I2"/>
    <mergeCell ref="B3:I3"/>
    <mergeCell ref="Q3:Q14"/>
    <mergeCell ref="B4:I4"/>
    <mergeCell ref="Q15:Q26"/>
    <mergeCell ref="C19:F19"/>
    <mergeCell ref="C8:G8"/>
    <mergeCell ref="Q171:Q182"/>
    <mergeCell ref="Q183:Q194"/>
    <mergeCell ref="Q195:Q206"/>
    <mergeCell ref="Q99:Q110"/>
    <mergeCell ref="Q111:Q122"/>
    <mergeCell ref="Q123:Q134"/>
    <mergeCell ref="Q135:Q146"/>
    <mergeCell ref="Q147:Q158"/>
    <mergeCell ref="Q159:Q170"/>
    <mergeCell ref="Q87:Q98"/>
    <mergeCell ref="Q27:Q38"/>
    <mergeCell ref="Q39:Q50"/>
    <mergeCell ref="Q51:Q62"/>
    <mergeCell ref="Q63:Q74"/>
    <mergeCell ref="Q75:Q86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58F21-9F23-47BD-85AE-7F51C5F60FD6}">
  <dimension ref="A1:V278"/>
  <sheetViews>
    <sheetView showGridLines="0" zoomScale="70" zoomScaleNormal="70" workbookViewId="0">
      <selection activeCell="K22" sqref="K22"/>
    </sheetView>
  </sheetViews>
  <sheetFormatPr baseColWidth="10" defaultColWidth="13.7109375" defaultRowHeight="18.75" x14ac:dyDescent="0.3"/>
  <cols>
    <col min="1" max="5" width="15.28515625" style="138" customWidth="1"/>
    <col min="6" max="6" width="21" style="138" customWidth="1"/>
    <col min="7" max="7" width="25" style="138" customWidth="1"/>
    <col min="8" max="8" width="15.28515625" style="138" customWidth="1"/>
    <col min="9" max="9" width="19" style="138" customWidth="1"/>
    <col min="10" max="12" width="15.28515625" style="138" customWidth="1"/>
    <col min="13" max="18" width="13.7109375" style="138"/>
    <col min="19" max="22" width="15.28515625" style="138" customWidth="1"/>
    <col min="23" max="16384" width="13.7109375" style="138"/>
  </cols>
  <sheetData>
    <row r="1" spans="1:22" s="134" customFormat="1" ht="15" x14ac:dyDescent="0.25"/>
    <row r="2" spans="1:22" s="134" customFormat="1" ht="23.25" customHeight="1" x14ac:dyDescent="0.25">
      <c r="A2" s="102"/>
      <c r="B2" s="590" t="s">
        <v>142</v>
      </c>
      <c r="C2" s="591"/>
      <c r="D2" s="591"/>
      <c r="E2" s="591"/>
      <c r="F2" s="591"/>
      <c r="G2" s="591"/>
      <c r="H2" s="591"/>
      <c r="I2" s="591"/>
      <c r="J2" s="103"/>
      <c r="K2" s="103"/>
      <c r="L2" s="103"/>
      <c r="M2" s="103"/>
      <c r="N2" s="104"/>
      <c r="O2" s="102"/>
      <c r="P2" s="102"/>
    </row>
    <row r="3" spans="1:22" s="134" customFormat="1" ht="18" customHeight="1" x14ac:dyDescent="0.25">
      <c r="A3" s="105"/>
      <c r="B3" s="592" t="s">
        <v>1</v>
      </c>
      <c r="C3" s="593"/>
      <c r="D3" s="593"/>
      <c r="E3" s="593"/>
      <c r="F3" s="593"/>
      <c r="G3" s="593"/>
      <c r="H3" s="593"/>
      <c r="I3" s="593"/>
      <c r="J3" s="106"/>
      <c r="K3" s="106"/>
      <c r="L3" s="106"/>
      <c r="M3" s="106"/>
      <c r="N3" s="107"/>
      <c r="O3" s="105"/>
      <c r="P3" s="105"/>
      <c r="Q3" s="135"/>
    </row>
    <row r="4" spans="1:22" s="134" customFormat="1" ht="15.75" customHeight="1" x14ac:dyDescent="0.25">
      <c r="A4" s="108"/>
      <c r="B4" s="594" t="s">
        <v>2</v>
      </c>
      <c r="C4" s="595"/>
      <c r="D4" s="595"/>
      <c r="E4" s="595"/>
      <c r="F4" s="595"/>
      <c r="G4" s="595"/>
      <c r="H4" s="595"/>
      <c r="I4" s="595"/>
      <c r="J4" s="109"/>
      <c r="K4" s="109"/>
      <c r="L4" s="109"/>
      <c r="M4" s="109"/>
      <c r="N4" s="110"/>
      <c r="O4" s="111"/>
      <c r="P4" s="111"/>
      <c r="Q4" s="135"/>
    </row>
    <row r="5" spans="1:22" s="135" customFormat="1" ht="15" x14ac:dyDescent="0.25"/>
    <row r="6" spans="1:22" s="136" customFormat="1" ht="15" x14ac:dyDescent="0.25">
      <c r="D6" s="597" t="s">
        <v>148</v>
      </c>
      <c r="E6" s="597"/>
      <c r="F6" s="597"/>
      <c r="G6" s="597"/>
      <c r="Q6" s="135"/>
    </row>
    <row r="7" spans="1:22" s="136" customFormat="1" ht="15" x14ac:dyDescent="0.25">
      <c r="D7" s="597" t="s">
        <v>102</v>
      </c>
      <c r="E7" s="597"/>
      <c r="F7" s="597"/>
      <c r="G7" s="597"/>
      <c r="Q7" s="135"/>
    </row>
    <row r="8" spans="1:22" s="136" customFormat="1" ht="15" x14ac:dyDescent="0.25">
      <c r="D8" s="597" t="s">
        <v>103</v>
      </c>
      <c r="E8" s="597"/>
      <c r="F8" s="597"/>
      <c r="G8" s="597"/>
      <c r="Q8" s="135"/>
    </row>
    <row r="9" spans="1:22" x14ac:dyDescent="0.3">
      <c r="A9" s="135"/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</row>
    <row r="10" spans="1:22" x14ac:dyDescent="0.3">
      <c r="A10" s="135"/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</row>
    <row r="11" spans="1:22" x14ac:dyDescent="0.3">
      <c r="A11" s="135"/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</row>
    <row r="17" spans="2:19" x14ac:dyDescent="0.3">
      <c r="R17" s="645"/>
      <c r="S17" s="645"/>
    </row>
    <row r="18" spans="2:19" x14ac:dyDescent="0.3">
      <c r="R18" s="645"/>
      <c r="S18" s="645"/>
    </row>
    <row r="19" spans="2:19" x14ac:dyDescent="0.3">
      <c r="R19" s="645"/>
      <c r="S19" s="645"/>
    </row>
    <row r="20" spans="2:19" x14ac:dyDescent="0.3">
      <c r="R20" s="645"/>
      <c r="S20" s="645"/>
    </row>
    <row r="21" spans="2:19" x14ac:dyDescent="0.3">
      <c r="R21" s="645"/>
      <c r="S21" s="645"/>
    </row>
    <row r="22" spans="2:19" x14ac:dyDescent="0.3">
      <c r="R22" s="645"/>
      <c r="S22" s="645"/>
    </row>
    <row r="23" spans="2:19" x14ac:dyDescent="0.3">
      <c r="R23" s="645"/>
      <c r="S23" s="645"/>
    </row>
    <row r="24" spans="2:19" ht="17.45" customHeight="1" x14ac:dyDescent="0.3">
      <c r="R24" s="645"/>
      <c r="S24" s="645"/>
    </row>
    <row r="25" spans="2:19" x14ac:dyDescent="0.3">
      <c r="C25" s="638" t="s">
        <v>93</v>
      </c>
      <c r="D25" s="638"/>
      <c r="E25" s="638"/>
      <c r="F25" s="638"/>
      <c r="R25" s="645"/>
      <c r="S25" s="645"/>
    </row>
    <row r="26" spans="2:19" x14ac:dyDescent="0.3">
      <c r="B26" s="142"/>
      <c r="C26" s="142"/>
      <c r="D26" s="142"/>
      <c r="E26" s="142"/>
      <c r="F26" s="142"/>
      <c r="R26" s="645"/>
      <c r="S26" s="645"/>
    </row>
    <row r="27" spans="2:19" x14ac:dyDescent="0.3">
      <c r="B27" s="139"/>
      <c r="C27" s="139" t="s">
        <v>99</v>
      </c>
      <c r="D27" s="139" t="s">
        <v>100</v>
      </c>
      <c r="E27" s="139"/>
      <c r="F27" s="142"/>
      <c r="R27" s="645"/>
      <c r="S27" s="645"/>
    </row>
    <row r="28" spans="2:19" x14ac:dyDescent="0.3">
      <c r="B28" s="640">
        <v>2023</v>
      </c>
      <c r="C28" s="139">
        <v>99.2</v>
      </c>
      <c r="D28" s="139">
        <v>99.9</v>
      </c>
      <c r="E28" s="139">
        <v>100</v>
      </c>
      <c r="F28" s="142"/>
      <c r="R28" s="645"/>
      <c r="S28" s="645"/>
    </row>
    <row r="29" spans="2:19" x14ac:dyDescent="0.3">
      <c r="B29" s="641"/>
      <c r="C29" s="139">
        <v>98.6</v>
      </c>
      <c r="D29" s="139">
        <v>98.7</v>
      </c>
      <c r="E29" s="139">
        <v>100</v>
      </c>
      <c r="F29" s="142"/>
      <c r="R29" s="645"/>
      <c r="S29" s="645"/>
    </row>
    <row r="30" spans="2:19" x14ac:dyDescent="0.3">
      <c r="B30" s="641"/>
      <c r="C30" s="139">
        <v>97.5</v>
      </c>
      <c r="D30" s="139">
        <v>95.8</v>
      </c>
      <c r="E30" s="139">
        <v>100</v>
      </c>
      <c r="F30" s="142"/>
      <c r="R30" s="645"/>
      <c r="S30" s="646"/>
    </row>
    <row r="31" spans="2:19" x14ac:dyDescent="0.3">
      <c r="B31" s="641"/>
      <c r="C31" s="139">
        <v>96.4</v>
      </c>
      <c r="D31" s="139">
        <v>93.7</v>
      </c>
      <c r="E31" s="139">
        <v>100</v>
      </c>
      <c r="F31" s="142"/>
      <c r="R31" s="645"/>
      <c r="S31" s="646"/>
    </row>
    <row r="32" spans="2:19" x14ac:dyDescent="0.3">
      <c r="B32" s="641"/>
      <c r="C32" s="139">
        <v>95.4</v>
      </c>
      <c r="D32" s="139">
        <v>92.3</v>
      </c>
      <c r="E32" s="139">
        <v>100</v>
      </c>
      <c r="F32" s="142"/>
      <c r="R32" s="645"/>
      <c r="S32" s="646"/>
    </row>
    <row r="33" spans="2:19" x14ac:dyDescent="0.3">
      <c r="B33" s="641"/>
      <c r="C33" s="139">
        <v>94.6</v>
      </c>
      <c r="D33" s="139">
        <v>90.5</v>
      </c>
      <c r="E33" s="139">
        <v>100</v>
      </c>
      <c r="F33" s="142"/>
      <c r="R33" s="645"/>
      <c r="S33" s="646"/>
    </row>
    <row r="34" spans="2:19" x14ac:dyDescent="0.3">
      <c r="B34" s="641"/>
      <c r="C34" s="139">
        <v>95.6</v>
      </c>
      <c r="D34" s="139">
        <v>92.4</v>
      </c>
      <c r="E34" s="139">
        <v>100</v>
      </c>
      <c r="F34" s="142"/>
      <c r="R34" s="645"/>
      <c r="S34" s="646"/>
    </row>
    <row r="35" spans="2:19" x14ac:dyDescent="0.3">
      <c r="B35" s="641"/>
      <c r="C35" s="139">
        <v>97</v>
      </c>
      <c r="D35" s="139">
        <v>96</v>
      </c>
      <c r="E35" s="139">
        <v>100</v>
      </c>
      <c r="F35" s="142"/>
      <c r="R35" s="645"/>
      <c r="S35" s="646"/>
    </row>
    <row r="36" spans="2:19" x14ac:dyDescent="0.3">
      <c r="B36" s="641"/>
      <c r="C36" s="139">
        <v>97.5</v>
      </c>
      <c r="D36" s="139">
        <v>97.2</v>
      </c>
      <c r="E36" s="139">
        <v>100</v>
      </c>
      <c r="F36" s="142"/>
      <c r="R36" s="645"/>
      <c r="S36" s="646"/>
    </row>
    <row r="37" spans="2:19" x14ac:dyDescent="0.3">
      <c r="B37" s="641"/>
      <c r="C37" s="139">
        <v>97.4</v>
      </c>
      <c r="D37" s="139">
        <v>97.7</v>
      </c>
      <c r="E37" s="139">
        <v>100</v>
      </c>
      <c r="F37" s="142"/>
      <c r="R37" s="645"/>
      <c r="S37" s="646"/>
    </row>
    <row r="38" spans="2:19" ht="17.45" customHeight="1" x14ac:dyDescent="0.3">
      <c r="B38" s="641"/>
      <c r="C38" s="139">
        <v>97</v>
      </c>
      <c r="D38" s="139">
        <v>96.8</v>
      </c>
      <c r="E38" s="139">
        <v>100</v>
      </c>
      <c r="F38" s="142"/>
      <c r="R38" s="645"/>
      <c r="S38" s="646"/>
    </row>
    <row r="39" spans="2:19" x14ac:dyDescent="0.3">
      <c r="B39" s="642"/>
      <c r="C39" s="139">
        <v>97.3</v>
      </c>
      <c r="D39" s="139">
        <v>97.2</v>
      </c>
      <c r="E39" s="139">
        <v>100</v>
      </c>
      <c r="F39" s="142"/>
      <c r="R39" s="645"/>
      <c r="S39" s="646"/>
    </row>
    <row r="40" spans="2:19" x14ac:dyDescent="0.3">
      <c r="B40" s="640">
        <v>2024</v>
      </c>
      <c r="C40" s="139">
        <v>97.5</v>
      </c>
      <c r="D40" s="139">
        <v>97.7</v>
      </c>
      <c r="E40" s="139">
        <v>100</v>
      </c>
      <c r="F40" s="142"/>
      <c r="R40" s="645"/>
      <c r="S40" s="646"/>
    </row>
    <row r="41" spans="2:19" x14ac:dyDescent="0.3">
      <c r="B41" s="641"/>
      <c r="C41" s="139">
        <v>97.3</v>
      </c>
      <c r="D41" s="139">
        <v>96.6</v>
      </c>
      <c r="E41" s="139">
        <v>100</v>
      </c>
      <c r="F41" s="142"/>
      <c r="R41" s="645"/>
      <c r="S41" s="646"/>
    </row>
    <row r="42" spans="2:19" x14ac:dyDescent="0.3">
      <c r="B42" s="641"/>
      <c r="C42" s="139">
        <v>97.2</v>
      </c>
      <c r="D42" s="139">
        <v>97.1</v>
      </c>
      <c r="E42" s="139">
        <v>100</v>
      </c>
      <c r="F42" s="142"/>
      <c r="R42" s="645"/>
      <c r="S42" s="646"/>
    </row>
    <row r="43" spans="2:19" x14ac:dyDescent="0.3">
      <c r="B43" s="641"/>
      <c r="C43" s="139">
        <v>97.5</v>
      </c>
      <c r="D43" s="139">
        <v>98.1</v>
      </c>
      <c r="E43" s="139">
        <v>100</v>
      </c>
      <c r="F43" s="142"/>
      <c r="R43" s="645"/>
      <c r="S43" s="646"/>
    </row>
    <row r="44" spans="2:19" x14ac:dyDescent="0.3">
      <c r="B44" s="641"/>
      <c r="C44" s="139">
        <v>98.6</v>
      </c>
      <c r="D44" s="139">
        <v>100.5</v>
      </c>
      <c r="E44" s="139">
        <v>100</v>
      </c>
      <c r="F44" s="142"/>
      <c r="R44" s="645"/>
      <c r="S44" s="646"/>
    </row>
    <row r="45" spans="2:19" x14ac:dyDescent="0.3">
      <c r="B45" s="641"/>
      <c r="C45" s="139">
        <v>99.2</v>
      </c>
      <c r="D45" s="139">
        <v>101.6</v>
      </c>
      <c r="E45" s="139">
        <v>100</v>
      </c>
      <c r="F45" s="142"/>
      <c r="R45" s="645"/>
      <c r="S45" s="646"/>
    </row>
    <row r="46" spans="2:19" x14ac:dyDescent="0.3">
      <c r="B46" s="641"/>
      <c r="C46" s="139">
        <v>99.2</v>
      </c>
      <c r="D46" s="139">
        <v>101.8</v>
      </c>
      <c r="E46" s="139">
        <v>100</v>
      </c>
      <c r="F46" s="142"/>
      <c r="R46" s="645"/>
      <c r="S46" s="646"/>
    </row>
    <row r="47" spans="2:19" x14ac:dyDescent="0.3">
      <c r="B47" s="641"/>
      <c r="C47" s="139">
        <v>98.2</v>
      </c>
      <c r="D47" s="139">
        <v>99.2</v>
      </c>
      <c r="E47" s="139">
        <v>100</v>
      </c>
      <c r="F47" s="142"/>
      <c r="R47" s="645"/>
      <c r="S47" s="646"/>
    </row>
    <row r="48" spans="2:19" x14ac:dyDescent="0.3">
      <c r="B48" s="641"/>
      <c r="C48" s="139">
        <v>97.2</v>
      </c>
      <c r="D48" s="139">
        <v>96.8</v>
      </c>
      <c r="E48" s="139">
        <v>100</v>
      </c>
      <c r="F48" s="142"/>
      <c r="R48" s="645"/>
      <c r="S48" s="646"/>
    </row>
    <row r="49" spans="2:19" x14ac:dyDescent="0.3">
      <c r="B49" s="641"/>
      <c r="C49" s="139">
        <v>97.1</v>
      </c>
      <c r="D49" s="139">
        <v>96</v>
      </c>
      <c r="E49" s="139">
        <v>100</v>
      </c>
      <c r="F49" s="142"/>
      <c r="R49" s="645"/>
      <c r="S49" s="646"/>
    </row>
    <row r="50" spans="2:19" x14ac:dyDescent="0.3">
      <c r="B50" s="641"/>
      <c r="C50" s="139">
        <v>97.5</v>
      </c>
      <c r="D50" s="139">
        <v>97.1</v>
      </c>
      <c r="E50" s="139">
        <v>100</v>
      </c>
      <c r="F50" s="142"/>
      <c r="R50" s="645"/>
      <c r="S50" s="646"/>
    </row>
    <row r="51" spans="2:19" x14ac:dyDescent="0.3">
      <c r="B51" s="642"/>
      <c r="C51" s="139">
        <v>97.7</v>
      </c>
      <c r="D51" s="139">
        <v>97.8</v>
      </c>
      <c r="E51" s="139">
        <v>100</v>
      </c>
      <c r="F51" s="142"/>
      <c r="R51" s="645"/>
      <c r="S51" s="646"/>
    </row>
    <row r="52" spans="2:19" x14ac:dyDescent="0.3">
      <c r="B52" s="640">
        <v>2025</v>
      </c>
      <c r="C52" s="139">
        <v>97.7</v>
      </c>
      <c r="D52" s="139">
        <v>98.1</v>
      </c>
      <c r="E52" s="139">
        <v>100</v>
      </c>
      <c r="F52" s="142"/>
      <c r="R52" s="645"/>
      <c r="S52" s="645"/>
    </row>
    <row r="53" spans="2:19" x14ac:dyDescent="0.3">
      <c r="B53" s="641"/>
      <c r="C53" s="139">
        <v>97.8</v>
      </c>
      <c r="D53" s="139">
        <v>98.5</v>
      </c>
      <c r="E53" s="139">
        <v>100</v>
      </c>
      <c r="F53" s="142"/>
      <c r="R53" s="645"/>
      <c r="S53" s="645"/>
    </row>
    <row r="54" spans="2:19" x14ac:dyDescent="0.3">
      <c r="B54" s="641"/>
      <c r="C54" s="139">
        <v>97.5</v>
      </c>
      <c r="D54" s="139">
        <v>97.6</v>
      </c>
      <c r="E54" s="139">
        <v>100</v>
      </c>
      <c r="F54" s="142"/>
      <c r="R54" s="645"/>
      <c r="S54" s="645"/>
    </row>
    <row r="55" spans="2:19" x14ac:dyDescent="0.3">
      <c r="B55" s="641"/>
      <c r="C55" s="139">
        <v>97.3</v>
      </c>
      <c r="D55" s="139">
        <v>96.4</v>
      </c>
      <c r="E55" s="139">
        <v>100</v>
      </c>
      <c r="F55" s="142"/>
      <c r="R55" s="645"/>
      <c r="S55" s="645"/>
    </row>
    <row r="56" spans="2:19" x14ac:dyDescent="0.3">
      <c r="B56" s="641"/>
      <c r="C56" s="139">
        <v>96.7</v>
      </c>
      <c r="D56" s="139">
        <v>94.6</v>
      </c>
      <c r="E56" s="139">
        <v>100</v>
      </c>
      <c r="F56" s="142"/>
      <c r="R56" s="645"/>
      <c r="S56" s="645"/>
    </row>
    <row r="57" spans="2:19" x14ac:dyDescent="0.3">
      <c r="B57" s="641"/>
      <c r="C57" s="139">
        <v>96.4</v>
      </c>
      <c r="D57" s="139">
        <v>94.5</v>
      </c>
      <c r="E57" s="139">
        <v>100</v>
      </c>
      <c r="F57" s="142"/>
      <c r="R57" s="645"/>
      <c r="S57" s="645"/>
    </row>
    <row r="58" spans="2:19" x14ac:dyDescent="0.3">
      <c r="B58" s="641"/>
      <c r="C58" s="139">
        <v>96.4</v>
      </c>
      <c r="D58" s="139">
        <v>94.6</v>
      </c>
      <c r="E58" s="139">
        <v>100</v>
      </c>
      <c r="F58" s="142"/>
      <c r="R58" s="645"/>
      <c r="S58" s="645"/>
    </row>
    <row r="59" spans="2:19" x14ac:dyDescent="0.3">
      <c r="B59" s="641"/>
      <c r="C59" s="139">
        <v>97.1</v>
      </c>
      <c r="D59" s="139">
        <v>95.9</v>
      </c>
      <c r="E59" s="139">
        <v>100</v>
      </c>
      <c r="F59" s="142"/>
      <c r="R59" s="645"/>
      <c r="S59" s="645"/>
    </row>
    <row r="60" spans="2:19" x14ac:dyDescent="0.3">
      <c r="B60" s="641"/>
      <c r="C60" s="139">
        <v>97.7</v>
      </c>
      <c r="D60" s="139">
        <v>97.1</v>
      </c>
      <c r="E60" s="139">
        <v>100</v>
      </c>
      <c r="F60" s="142"/>
      <c r="R60" s="645"/>
      <c r="S60" s="645"/>
    </row>
    <row r="61" spans="2:19" x14ac:dyDescent="0.3">
      <c r="B61" s="642"/>
      <c r="C61" s="139">
        <v>97.9</v>
      </c>
      <c r="D61" s="139">
        <v>97.5</v>
      </c>
      <c r="E61" s="139">
        <v>100</v>
      </c>
      <c r="F61" s="142"/>
      <c r="R61" s="645"/>
      <c r="S61" s="645"/>
    </row>
    <row r="62" spans="2:19" x14ac:dyDescent="0.3">
      <c r="B62" s="142"/>
      <c r="C62" s="142"/>
      <c r="D62" s="142"/>
      <c r="E62" s="142"/>
      <c r="F62" s="142"/>
      <c r="R62" s="645"/>
      <c r="S62" s="645"/>
    </row>
    <row r="63" spans="2:19" x14ac:dyDescent="0.3">
      <c r="R63" s="645"/>
      <c r="S63" s="645"/>
    </row>
    <row r="64" spans="2:19" x14ac:dyDescent="0.3">
      <c r="R64" s="645"/>
      <c r="S64" s="645"/>
    </row>
    <row r="65" spans="18:19" x14ac:dyDescent="0.3">
      <c r="R65" s="645"/>
      <c r="S65" s="645"/>
    </row>
    <row r="66" spans="18:19" x14ac:dyDescent="0.3">
      <c r="R66" s="645"/>
      <c r="S66" s="645"/>
    </row>
    <row r="67" spans="18:19" x14ac:dyDescent="0.3">
      <c r="R67" s="645"/>
      <c r="S67" s="645"/>
    </row>
    <row r="68" spans="18:19" x14ac:dyDescent="0.3">
      <c r="R68" s="645"/>
      <c r="S68" s="645"/>
    </row>
    <row r="69" spans="18:19" x14ac:dyDescent="0.3">
      <c r="R69" s="645"/>
      <c r="S69" s="645"/>
    </row>
    <row r="70" spans="18:19" x14ac:dyDescent="0.3">
      <c r="R70" s="645"/>
      <c r="S70" s="645"/>
    </row>
    <row r="71" spans="18:19" x14ac:dyDescent="0.3">
      <c r="R71" s="645"/>
      <c r="S71" s="645"/>
    </row>
    <row r="72" spans="18:19" x14ac:dyDescent="0.3">
      <c r="R72" s="645"/>
      <c r="S72" s="645"/>
    </row>
    <row r="73" spans="18:19" x14ac:dyDescent="0.3">
      <c r="R73" s="645"/>
      <c r="S73" s="645"/>
    </row>
    <row r="74" spans="18:19" x14ac:dyDescent="0.3">
      <c r="R74" s="645"/>
      <c r="S74" s="645"/>
    </row>
    <row r="75" spans="18:19" x14ac:dyDescent="0.3">
      <c r="R75" s="645"/>
      <c r="S75" s="645"/>
    </row>
    <row r="76" spans="18:19" x14ac:dyDescent="0.3">
      <c r="R76" s="645"/>
      <c r="S76" s="645"/>
    </row>
    <row r="77" spans="18:19" x14ac:dyDescent="0.3">
      <c r="R77" s="645"/>
      <c r="S77" s="645"/>
    </row>
    <row r="78" spans="18:19" x14ac:dyDescent="0.3">
      <c r="R78" s="645"/>
      <c r="S78" s="645"/>
    </row>
    <row r="79" spans="18:19" x14ac:dyDescent="0.3">
      <c r="R79" s="645"/>
      <c r="S79" s="645"/>
    </row>
    <row r="80" spans="18:19" x14ac:dyDescent="0.3">
      <c r="R80" s="645"/>
      <c r="S80" s="645"/>
    </row>
    <row r="81" spans="18:19" x14ac:dyDescent="0.3">
      <c r="R81" s="645"/>
      <c r="S81" s="645"/>
    </row>
    <row r="82" spans="18:19" x14ac:dyDescent="0.3">
      <c r="R82" s="645"/>
      <c r="S82" s="645"/>
    </row>
    <row r="83" spans="18:19" x14ac:dyDescent="0.3">
      <c r="R83" s="645"/>
      <c r="S83" s="645"/>
    </row>
    <row r="84" spans="18:19" x14ac:dyDescent="0.3">
      <c r="R84" s="645"/>
      <c r="S84" s="645"/>
    </row>
    <row r="85" spans="18:19" x14ac:dyDescent="0.3">
      <c r="R85" s="645"/>
      <c r="S85" s="645"/>
    </row>
    <row r="86" spans="18:19" x14ac:dyDescent="0.3">
      <c r="R86" s="645"/>
      <c r="S86" s="645"/>
    </row>
    <row r="87" spans="18:19" x14ac:dyDescent="0.3">
      <c r="R87" s="645"/>
      <c r="S87" s="645"/>
    </row>
    <row r="88" spans="18:19" x14ac:dyDescent="0.3">
      <c r="R88" s="645"/>
      <c r="S88" s="645"/>
    </row>
    <row r="89" spans="18:19" x14ac:dyDescent="0.3">
      <c r="R89" s="645"/>
      <c r="S89" s="645"/>
    </row>
    <row r="90" spans="18:19" x14ac:dyDescent="0.3">
      <c r="R90" s="645"/>
      <c r="S90" s="645"/>
    </row>
    <row r="91" spans="18:19" x14ac:dyDescent="0.3">
      <c r="R91" s="645"/>
      <c r="S91" s="645"/>
    </row>
    <row r="92" spans="18:19" x14ac:dyDescent="0.3">
      <c r="R92" s="645"/>
      <c r="S92" s="645"/>
    </row>
    <row r="93" spans="18:19" x14ac:dyDescent="0.3">
      <c r="R93" s="645"/>
      <c r="S93" s="645"/>
    </row>
    <row r="94" spans="18:19" x14ac:dyDescent="0.3">
      <c r="R94" s="645"/>
      <c r="S94" s="645"/>
    </row>
    <row r="95" spans="18:19" x14ac:dyDescent="0.3">
      <c r="R95" s="645"/>
      <c r="S95" s="645"/>
    </row>
    <row r="96" spans="18:19" x14ac:dyDescent="0.3">
      <c r="R96" s="645"/>
      <c r="S96" s="645"/>
    </row>
    <row r="97" spans="18:19" x14ac:dyDescent="0.3">
      <c r="R97" s="645"/>
      <c r="S97" s="645"/>
    </row>
    <row r="98" spans="18:19" x14ac:dyDescent="0.3">
      <c r="R98" s="645"/>
      <c r="S98" s="645"/>
    </row>
    <row r="99" spans="18:19" x14ac:dyDescent="0.3">
      <c r="R99" s="645"/>
      <c r="S99" s="645"/>
    </row>
    <row r="100" spans="18:19" x14ac:dyDescent="0.3">
      <c r="R100" s="645"/>
      <c r="S100" s="645"/>
    </row>
    <row r="101" spans="18:19" x14ac:dyDescent="0.3">
      <c r="R101" s="645"/>
      <c r="S101" s="645"/>
    </row>
    <row r="102" spans="18:19" x14ac:dyDescent="0.3">
      <c r="R102" s="645"/>
      <c r="S102" s="645"/>
    </row>
    <row r="103" spans="18:19" x14ac:dyDescent="0.3">
      <c r="R103" s="645"/>
      <c r="S103" s="645"/>
    </row>
    <row r="104" spans="18:19" x14ac:dyDescent="0.3">
      <c r="R104" s="645"/>
      <c r="S104" s="645"/>
    </row>
    <row r="105" spans="18:19" x14ac:dyDescent="0.3">
      <c r="R105" s="645"/>
      <c r="S105" s="645"/>
    </row>
    <row r="106" spans="18:19" x14ac:dyDescent="0.3">
      <c r="R106" s="645"/>
      <c r="S106" s="645"/>
    </row>
    <row r="107" spans="18:19" x14ac:dyDescent="0.3">
      <c r="R107" s="645"/>
      <c r="S107" s="645"/>
    </row>
    <row r="108" spans="18:19" x14ac:dyDescent="0.3">
      <c r="R108" s="645"/>
      <c r="S108" s="645"/>
    </row>
    <row r="109" spans="18:19" x14ac:dyDescent="0.3">
      <c r="R109" s="645"/>
      <c r="S109" s="645"/>
    </row>
    <row r="110" spans="18:19" x14ac:dyDescent="0.3">
      <c r="R110" s="645"/>
      <c r="S110" s="645"/>
    </row>
    <row r="111" spans="18:19" x14ac:dyDescent="0.3">
      <c r="R111" s="645"/>
      <c r="S111" s="645"/>
    </row>
    <row r="112" spans="18:19" x14ac:dyDescent="0.3">
      <c r="R112" s="645"/>
      <c r="S112" s="645"/>
    </row>
    <row r="113" spans="18:19" x14ac:dyDescent="0.3">
      <c r="R113" s="645"/>
      <c r="S113" s="645"/>
    </row>
    <row r="114" spans="18:19" x14ac:dyDescent="0.3">
      <c r="R114" s="645"/>
      <c r="S114" s="645"/>
    </row>
    <row r="115" spans="18:19" x14ac:dyDescent="0.3">
      <c r="R115" s="645"/>
      <c r="S115" s="645"/>
    </row>
    <row r="116" spans="18:19" x14ac:dyDescent="0.3">
      <c r="R116" s="645"/>
      <c r="S116" s="645"/>
    </row>
    <row r="117" spans="18:19" x14ac:dyDescent="0.3">
      <c r="R117" s="645"/>
      <c r="S117" s="645"/>
    </row>
    <row r="118" spans="18:19" x14ac:dyDescent="0.3">
      <c r="R118" s="645"/>
      <c r="S118" s="645"/>
    </row>
    <row r="119" spans="18:19" x14ac:dyDescent="0.3">
      <c r="R119" s="645"/>
      <c r="S119" s="645"/>
    </row>
    <row r="120" spans="18:19" x14ac:dyDescent="0.3">
      <c r="R120" s="645"/>
      <c r="S120" s="645"/>
    </row>
    <row r="121" spans="18:19" x14ac:dyDescent="0.3">
      <c r="R121" s="645"/>
      <c r="S121" s="645"/>
    </row>
    <row r="122" spans="18:19" x14ac:dyDescent="0.3">
      <c r="R122" s="645"/>
      <c r="S122" s="645"/>
    </row>
    <row r="123" spans="18:19" x14ac:dyDescent="0.3">
      <c r="R123" s="645"/>
      <c r="S123" s="645"/>
    </row>
    <row r="124" spans="18:19" x14ac:dyDescent="0.3">
      <c r="R124" s="645"/>
      <c r="S124" s="645"/>
    </row>
    <row r="125" spans="18:19" x14ac:dyDescent="0.3">
      <c r="R125" s="645"/>
      <c r="S125" s="645"/>
    </row>
    <row r="126" spans="18:19" x14ac:dyDescent="0.3">
      <c r="R126" s="645"/>
      <c r="S126" s="645"/>
    </row>
    <row r="127" spans="18:19" x14ac:dyDescent="0.3">
      <c r="R127" s="645"/>
      <c r="S127" s="645"/>
    </row>
    <row r="128" spans="18:19" x14ac:dyDescent="0.3">
      <c r="R128" s="645"/>
      <c r="S128" s="645"/>
    </row>
    <row r="129" spans="18:19" x14ac:dyDescent="0.3">
      <c r="R129" s="645"/>
      <c r="S129" s="645"/>
    </row>
    <row r="130" spans="18:19" x14ac:dyDescent="0.3">
      <c r="R130" s="645"/>
      <c r="S130" s="645"/>
    </row>
    <row r="131" spans="18:19" x14ac:dyDescent="0.3">
      <c r="R131" s="645"/>
      <c r="S131" s="645"/>
    </row>
    <row r="132" spans="18:19" x14ac:dyDescent="0.3">
      <c r="R132" s="645"/>
      <c r="S132" s="645"/>
    </row>
    <row r="133" spans="18:19" x14ac:dyDescent="0.3">
      <c r="R133" s="645"/>
      <c r="S133" s="645"/>
    </row>
    <row r="134" spans="18:19" x14ac:dyDescent="0.3">
      <c r="R134" s="645"/>
      <c r="S134" s="645"/>
    </row>
    <row r="135" spans="18:19" x14ac:dyDescent="0.3">
      <c r="R135" s="645"/>
      <c r="S135" s="645"/>
    </row>
    <row r="136" spans="18:19" x14ac:dyDescent="0.3">
      <c r="R136" s="645"/>
      <c r="S136" s="645"/>
    </row>
    <row r="137" spans="18:19" x14ac:dyDescent="0.3">
      <c r="R137" s="645"/>
      <c r="S137" s="645"/>
    </row>
    <row r="138" spans="18:19" x14ac:dyDescent="0.3">
      <c r="R138" s="645"/>
      <c r="S138" s="645"/>
    </row>
    <row r="139" spans="18:19" x14ac:dyDescent="0.3">
      <c r="R139" s="645"/>
      <c r="S139" s="645"/>
    </row>
    <row r="140" spans="18:19" x14ac:dyDescent="0.3">
      <c r="R140" s="645"/>
      <c r="S140" s="645"/>
    </row>
    <row r="141" spans="18:19" x14ac:dyDescent="0.3">
      <c r="R141" s="645"/>
      <c r="S141" s="645"/>
    </row>
    <row r="142" spans="18:19" x14ac:dyDescent="0.3">
      <c r="R142" s="645"/>
      <c r="S142" s="645"/>
    </row>
    <row r="143" spans="18:19" x14ac:dyDescent="0.3">
      <c r="R143" s="645"/>
      <c r="S143" s="645"/>
    </row>
    <row r="144" spans="18:19" x14ac:dyDescent="0.3">
      <c r="R144" s="645"/>
      <c r="S144" s="645"/>
    </row>
    <row r="145" spans="18:19" x14ac:dyDescent="0.3">
      <c r="R145" s="645"/>
      <c r="S145" s="645"/>
    </row>
    <row r="146" spans="18:19" x14ac:dyDescent="0.3">
      <c r="R146" s="645"/>
      <c r="S146" s="645"/>
    </row>
    <row r="147" spans="18:19" x14ac:dyDescent="0.3">
      <c r="R147" s="645"/>
      <c r="S147" s="645"/>
    </row>
    <row r="148" spans="18:19" x14ac:dyDescent="0.3">
      <c r="R148" s="645"/>
      <c r="S148" s="645"/>
    </row>
    <row r="149" spans="18:19" x14ac:dyDescent="0.3">
      <c r="R149" s="645"/>
      <c r="S149" s="645"/>
    </row>
    <row r="150" spans="18:19" x14ac:dyDescent="0.3">
      <c r="R150" s="645"/>
      <c r="S150" s="645"/>
    </row>
    <row r="151" spans="18:19" x14ac:dyDescent="0.3">
      <c r="R151" s="645"/>
      <c r="S151" s="645"/>
    </row>
    <row r="152" spans="18:19" x14ac:dyDescent="0.3">
      <c r="R152" s="645"/>
      <c r="S152" s="645"/>
    </row>
    <row r="153" spans="18:19" x14ac:dyDescent="0.3">
      <c r="R153" s="645"/>
      <c r="S153" s="645"/>
    </row>
    <row r="154" spans="18:19" x14ac:dyDescent="0.3">
      <c r="R154" s="645"/>
      <c r="S154" s="645"/>
    </row>
    <row r="155" spans="18:19" x14ac:dyDescent="0.3">
      <c r="R155" s="645"/>
      <c r="S155" s="645"/>
    </row>
    <row r="156" spans="18:19" x14ac:dyDescent="0.3">
      <c r="R156" s="645"/>
      <c r="S156" s="645"/>
    </row>
    <row r="157" spans="18:19" x14ac:dyDescent="0.3">
      <c r="R157" s="645"/>
      <c r="S157" s="645"/>
    </row>
    <row r="158" spans="18:19" x14ac:dyDescent="0.3">
      <c r="R158" s="645"/>
      <c r="S158" s="645"/>
    </row>
    <row r="159" spans="18:19" x14ac:dyDescent="0.3">
      <c r="R159" s="645"/>
      <c r="S159" s="645"/>
    </row>
    <row r="160" spans="18:19" x14ac:dyDescent="0.3">
      <c r="R160" s="645"/>
      <c r="S160" s="645"/>
    </row>
    <row r="161" spans="18:19" x14ac:dyDescent="0.3">
      <c r="R161" s="645"/>
      <c r="S161" s="645"/>
    </row>
    <row r="162" spans="18:19" x14ac:dyDescent="0.3">
      <c r="R162" s="645"/>
      <c r="S162" s="645"/>
    </row>
    <row r="163" spans="18:19" x14ac:dyDescent="0.3">
      <c r="R163" s="645"/>
      <c r="S163" s="645"/>
    </row>
    <row r="164" spans="18:19" x14ac:dyDescent="0.3">
      <c r="R164" s="645"/>
      <c r="S164" s="645"/>
    </row>
    <row r="165" spans="18:19" x14ac:dyDescent="0.3">
      <c r="R165" s="645"/>
      <c r="S165" s="645"/>
    </row>
    <row r="166" spans="18:19" x14ac:dyDescent="0.3">
      <c r="R166" s="645"/>
      <c r="S166" s="645"/>
    </row>
    <row r="167" spans="18:19" x14ac:dyDescent="0.3">
      <c r="R167" s="645"/>
      <c r="S167" s="645"/>
    </row>
    <row r="168" spans="18:19" x14ac:dyDescent="0.3">
      <c r="R168" s="645"/>
      <c r="S168" s="645"/>
    </row>
    <row r="169" spans="18:19" x14ac:dyDescent="0.3">
      <c r="R169" s="645"/>
      <c r="S169" s="645"/>
    </row>
    <row r="170" spans="18:19" x14ac:dyDescent="0.3">
      <c r="R170" s="645"/>
      <c r="S170" s="645"/>
    </row>
    <row r="171" spans="18:19" x14ac:dyDescent="0.3">
      <c r="R171" s="645"/>
      <c r="S171" s="645"/>
    </row>
    <row r="172" spans="18:19" x14ac:dyDescent="0.3">
      <c r="R172" s="645"/>
      <c r="S172" s="645"/>
    </row>
    <row r="173" spans="18:19" x14ac:dyDescent="0.3">
      <c r="R173" s="645"/>
      <c r="S173" s="645"/>
    </row>
    <row r="174" spans="18:19" x14ac:dyDescent="0.3">
      <c r="R174" s="645"/>
      <c r="S174" s="645"/>
    </row>
    <row r="175" spans="18:19" x14ac:dyDescent="0.3">
      <c r="R175" s="645"/>
      <c r="S175" s="645"/>
    </row>
    <row r="176" spans="18:19" x14ac:dyDescent="0.3">
      <c r="R176" s="645"/>
      <c r="S176" s="645"/>
    </row>
    <row r="177" spans="18:19" x14ac:dyDescent="0.3">
      <c r="R177" s="645"/>
      <c r="S177" s="645"/>
    </row>
    <row r="178" spans="18:19" x14ac:dyDescent="0.3">
      <c r="R178" s="645"/>
      <c r="S178" s="645"/>
    </row>
    <row r="179" spans="18:19" x14ac:dyDescent="0.3">
      <c r="R179" s="645"/>
      <c r="S179" s="645"/>
    </row>
    <row r="180" spans="18:19" x14ac:dyDescent="0.3">
      <c r="R180" s="645"/>
      <c r="S180" s="645"/>
    </row>
    <row r="181" spans="18:19" x14ac:dyDescent="0.3">
      <c r="R181" s="645"/>
      <c r="S181" s="645"/>
    </row>
    <row r="182" spans="18:19" x14ac:dyDescent="0.3">
      <c r="R182" s="645"/>
      <c r="S182" s="645"/>
    </row>
    <row r="183" spans="18:19" x14ac:dyDescent="0.3">
      <c r="R183" s="645"/>
      <c r="S183" s="645"/>
    </row>
    <row r="184" spans="18:19" x14ac:dyDescent="0.3">
      <c r="R184" s="645"/>
      <c r="S184" s="645"/>
    </row>
    <row r="185" spans="18:19" x14ac:dyDescent="0.3">
      <c r="R185" s="645"/>
      <c r="S185" s="645"/>
    </row>
    <row r="186" spans="18:19" x14ac:dyDescent="0.3">
      <c r="R186" s="645"/>
      <c r="S186" s="645"/>
    </row>
    <row r="187" spans="18:19" x14ac:dyDescent="0.3">
      <c r="R187" s="645"/>
      <c r="S187" s="645"/>
    </row>
    <row r="188" spans="18:19" x14ac:dyDescent="0.3">
      <c r="R188" s="645"/>
      <c r="S188" s="645"/>
    </row>
    <row r="189" spans="18:19" x14ac:dyDescent="0.3">
      <c r="R189" s="645"/>
      <c r="S189" s="645"/>
    </row>
    <row r="190" spans="18:19" x14ac:dyDescent="0.3">
      <c r="R190" s="645"/>
      <c r="S190" s="645"/>
    </row>
    <row r="191" spans="18:19" x14ac:dyDescent="0.3">
      <c r="R191" s="645"/>
      <c r="S191" s="645"/>
    </row>
    <row r="192" spans="18:19" x14ac:dyDescent="0.3">
      <c r="R192" s="645"/>
      <c r="S192" s="645"/>
    </row>
    <row r="193" spans="18:19" x14ac:dyDescent="0.3">
      <c r="R193" s="645"/>
      <c r="S193" s="645"/>
    </row>
    <row r="194" spans="18:19" x14ac:dyDescent="0.3">
      <c r="R194" s="645"/>
      <c r="S194" s="645"/>
    </row>
    <row r="195" spans="18:19" x14ac:dyDescent="0.3">
      <c r="R195" s="645"/>
      <c r="S195" s="645"/>
    </row>
    <row r="196" spans="18:19" x14ac:dyDescent="0.3">
      <c r="R196" s="645"/>
      <c r="S196" s="645"/>
    </row>
    <row r="197" spans="18:19" x14ac:dyDescent="0.3">
      <c r="R197" s="645"/>
      <c r="S197" s="645"/>
    </row>
    <row r="198" spans="18:19" x14ac:dyDescent="0.3">
      <c r="R198" s="645"/>
      <c r="S198" s="645"/>
    </row>
    <row r="199" spans="18:19" x14ac:dyDescent="0.3">
      <c r="R199" s="645"/>
      <c r="S199" s="645"/>
    </row>
    <row r="200" spans="18:19" x14ac:dyDescent="0.3">
      <c r="R200" s="645"/>
      <c r="S200" s="645"/>
    </row>
    <row r="201" spans="18:19" x14ac:dyDescent="0.3">
      <c r="R201" s="645"/>
      <c r="S201" s="645"/>
    </row>
    <row r="202" spans="18:19" x14ac:dyDescent="0.3">
      <c r="R202" s="645"/>
      <c r="S202" s="645"/>
    </row>
    <row r="203" spans="18:19" x14ac:dyDescent="0.3">
      <c r="R203" s="645"/>
      <c r="S203" s="645"/>
    </row>
    <row r="204" spans="18:19" x14ac:dyDescent="0.3">
      <c r="R204" s="645"/>
      <c r="S204" s="645"/>
    </row>
    <row r="205" spans="18:19" x14ac:dyDescent="0.3">
      <c r="R205" s="645"/>
      <c r="S205" s="645"/>
    </row>
    <row r="206" spans="18:19" x14ac:dyDescent="0.3">
      <c r="R206" s="645"/>
      <c r="S206" s="645"/>
    </row>
    <row r="207" spans="18:19" x14ac:dyDescent="0.3">
      <c r="R207" s="645"/>
      <c r="S207" s="645"/>
    </row>
    <row r="208" spans="18:19" x14ac:dyDescent="0.3">
      <c r="R208" s="645"/>
      <c r="S208" s="645"/>
    </row>
    <row r="209" spans="18:19" x14ac:dyDescent="0.3">
      <c r="R209" s="645"/>
      <c r="S209" s="645"/>
    </row>
    <row r="210" spans="18:19" x14ac:dyDescent="0.3">
      <c r="R210" s="645"/>
      <c r="S210" s="645"/>
    </row>
    <row r="211" spans="18:19" x14ac:dyDescent="0.3">
      <c r="R211" s="645"/>
      <c r="S211" s="645"/>
    </row>
    <row r="212" spans="18:19" x14ac:dyDescent="0.3">
      <c r="R212" s="645"/>
      <c r="S212" s="645"/>
    </row>
    <row r="213" spans="18:19" x14ac:dyDescent="0.3">
      <c r="R213" s="645"/>
      <c r="S213" s="645"/>
    </row>
    <row r="214" spans="18:19" x14ac:dyDescent="0.3">
      <c r="R214" s="645"/>
      <c r="S214" s="645"/>
    </row>
    <row r="215" spans="18:19" x14ac:dyDescent="0.3">
      <c r="R215" s="645"/>
      <c r="S215" s="645"/>
    </row>
    <row r="216" spans="18:19" x14ac:dyDescent="0.3">
      <c r="R216" s="645"/>
      <c r="S216" s="645"/>
    </row>
    <row r="217" spans="18:19" x14ac:dyDescent="0.3">
      <c r="R217" s="645"/>
      <c r="S217" s="645"/>
    </row>
    <row r="218" spans="18:19" x14ac:dyDescent="0.3">
      <c r="R218" s="645"/>
      <c r="S218" s="645"/>
    </row>
    <row r="219" spans="18:19" x14ac:dyDescent="0.3">
      <c r="R219" s="645"/>
      <c r="S219" s="645"/>
    </row>
    <row r="220" spans="18:19" x14ac:dyDescent="0.3">
      <c r="R220" s="645"/>
      <c r="S220" s="645"/>
    </row>
    <row r="221" spans="18:19" x14ac:dyDescent="0.3">
      <c r="R221" s="645"/>
      <c r="S221" s="645"/>
    </row>
    <row r="222" spans="18:19" x14ac:dyDescent="0.3">
      <c r="R222" s="645"/>
      <c r="S222" s="645"/>
    </row>
    <row r="223" spans="18:19" x14ac:dyDescent="0.3">
      <c r="R223" s="645"/>
      <c r="S223" s="645"/>
    </row>
    <row r="224" spans="18:19" x14ac:dyDescent="0.3">
      <c r="R224" s="645"/>
      <c r="S224" s="645"/>
    </row>
    <row r="225" spans="18:19" x14ac:dyDescent="0.3">
      <c r="R225" s="645"/>
      <c r="S225" s="645"/>
    </row>
    <row r="226" spans="18:19" x14ac:dyDescent="0.3">
      <c r="R226" s="645"/>
      <c r="S226" s="645"/>
    </row>
    <row r="227" spans="18:19" x14ac:dyDescent="0.3">
      <c r="R227" s="645"/>
      <c r="S227" s="645"/>
    </row>
    <row r="228" spans="18:19" x14ac:dyDescent="0.3">
      <c r="R228" s="645"/>
      <c r="S228" s="645"/>
    </row>
    <row r="229" spans="18:19" x14ac:dyDescent="0.3">
      <c r="R229" s="645"/>
      <c r="S229" s="645"/>
    </row>
    <row r="230" spans="18:19" x14ac:dyDescent="0.3">
      <c r="R230" s="645"/>
      <c r="S230" s="645"/>
    </row>
    <row r="231" spans="18:19" x14ac:dyDescent="0.3">
      <c r="R231" s="645"/>
      <c r="S231" s="645"/>
    </row>
    <row r="232" spans="18:19" x14ac:dyDescent="0.3">
      <c r="R232" s="645"/>
      <c r="S232" s="645"/>
    </row>
    <row r="233" spans="18:19" x14ac:dyDescent="0.3">
      <c r="R233" s="645"/>
      <c r="S233" s="645"/>
    </row>
    <row r="234" spans="18:19" x14ac:dyDescent="0.3">
      <c r="R234" s="645"/>
      <c r="S234" s="645"/>
    </row>
    <row r="235" spans="18:19" x14ac:dyDescent="0.3">
      <c r="R235" s="645"/>
      <c r="S235" s="645"/>
    </row>
    <row r="236" spans="18:19" x14ac:dyDescent="0.3">
      <c r="R236" s="645"/>
      <c r="S236" s="645"/>
    </row>
    <row r="237" spans="18:19" x14ac:dyDescent="0.3">
      <c r="R237" s="645"/>
      <c r="S237" s="645"/>
    </row>
    <row r="238" spans="18:19" x14ac:dyDescent="0.3">
      <c r="R238" s="645"/>
      <c r="S238" s="645"/>
    </row>
    <row r="239" spans="18:19" x14ac:dyDescent="0.3">
      <c r="R239" s="645"/>
      <c r="S239" s="645"/>
    </row>
    <row r="240" spans="18:19" x14ac:dyDescent="0.3">
      <c r="R240" s="645"/>
      <c r="S240" s="645"/>
    </row>
    <row r="241" spans="18:19" x14ac:dyDescent="0.3">
      <c r="R241" s="645"/>
      <c r="S241" s="645"/>
    </row>
    <row r="242" spans="18:19" x14ac:dyDescent="0.3">
      <c r="R242" s="645"/>
      <c r="S242" s="645"/>
    </row>
    <row r="243" spans="18:19" x14ac:dyDescent="0.3">
      <c r="R243" s="645"/>
      <c r="S243" s="645"/>
    </row>
    <row r="244" spans="18:19" x14ac:dyDescent="0.3">
      <c r="R244" s="645"/>
      <c r="S244" s="645"/>
    </row>
    <row r="245" spans="18:19" x14ac:dyDescent="0.3">
      <c r="R245" s="645"/>
      <c r="S245" s="645"/>
    </row>
    <row r="246" spans="18:19" x14ac:dyDescent="0.3">
      <c r="R246" s="645"/>
      <c r="S246" s="645"/>
    </row>
    <row r="247" spans="18:19" x14ac:dyDescent="0.3">
      <c r="R247" s="645"/>
      <c r="S247" s="645"/>
    </row>
    <row r="248" spans="18:19" x14ac:dyDescent="0.3">
      <c r="R248" s="645"/>
      <c r="S248" s="645"/>
    </row>
    <row r="249" spans="18:19" x14ac:dyDescent="0.3">
      <c r="R249" s="645"/>
      <c r="S249" s="645"/>
    </row>
    <row r="250" spans="18:19" x14ac:dyDescent="0.3">
      <c r="R250" s="645"/>
      <c r="S250" s="645"/>
    </row>
    <row r="251" spans="18:19" x14ac:dyDescent="0.3">
      <c r="R251" s="645"/>
      <c r="S251" s="645"/>
    </row>
    <row r="252" spans="18:19" x14ac:dyDescent="0.3">
      <c r="R252" s="645"/>
      <c r="S252" s="645"/>
    </row>
    <row r="253" spans="18:19" x14ac:dyDescent="0.3">
      <c r="R253" s="645"/>
      <c r="S253" s="645"/>
    </row>
    <row r="254" spans="18:19" x14ac:dyDescent="0.3">
      <c r="R254" s="645"/>
      <c r="S254" s="645"/>
    </row>
    <row r="255" spans="18:19" x14ac:dyDescent="0.3">
      <c r="R255" s="645"/>
      <c r="S255" s="645"/>
    </row>
    <row r="256" spans="18:19" x14ac:dyDescent="0.3">
      <c r="R256" s="645"/>
      <c r="S256" s="645"/>
    </row>
    <row r="257" spans="18:19" x14ac:dyDescent="0.3">
      <c r="R257" s="645"/>
      <c r="S257" s="645"/>
    </row>
    <row r="258" spans="18:19" x14ac:dyDescent="0.3">
      <c r="R258" s="645"/>
      <c r="S258" s="645"/>
    </row>
    <row r="259" spans="18:19" x14ac:dyDescent="0.3">
      <c r="R259" s="645"/>
      <c r="S259" s="645"/>
    </row>
    <row r="260" spans="18:19" x14ac:dyDescent="0.3">
      <c r="R260" s="645"/>
      <c r="S260" s="645"/>
    </row>
    <row r="261" spans="18:19" x14ac:dyDescent="0.3">
      <c r="R261" s="645"/>
      <c r="S261" s="645"/>
    </row>
    <row r="262" spans="18:19" x14ac:dyDescent="0.3">
      <c r="R262" s="645"/>
      <c r="S262" s="645"/>
    </row>
    <row r="263" spans="18:19" x14ac:dyDescent="0.3">
      <c r="R263" s="645"/>
      <c r="S263" s="645"/>
    </row>
    <row r="264" spans="18:19" x14ac:dyDescent="0.3">
      <c r="R264" s="645"/>
      <c r="S264" s="645"/>
    </row>
    <row r="265" spans="18:19" x14ac:dyDescent="0.3">
      <c r="R265" s="645"/>
      <c r="S265" s="645"/>
    </row>
    <row r="266" spans="18:19" x14ac:dyDescent="0.3">
      <c r="R266" s="645"/>
      <c r="S266" s="645"/>
    </row>
    <row r="267" spans="18:19" x14ac:dyDescent="0.3">
      <c r="R267" s="645"/>
      <c r="S267" s="645"/>
    </row>
    <row r="268" spans="18:19" x14ac:dyDescent="0.3">
      <c r="R268" s="645"/>
      <c r="S268" s="645"/>
    </row>
    <row r="269" spans="18:19" x14ac:dyDescent="0.3">
      <c r="R269" s="645"/>
      <c r="S269" s="645"/>
    </row>
    <row r="270" spans="18:19" x14ac:dyDescent="0.3">
      <c r="R270" s="645"/>
      <c r="S270" s="645"/>
    </row>
    <row r="271" spans="18:19" x14ac:dyDescent="0.3">
      <c r="R271" s="645"/>
      <c r="S271" s="645"/>
    </row>
    <row r="272" spans="18:19" x14ac:dyDescent="0.3">
      <c r="R272" s="645"/>
      <c r="S272" s="645"/>
    </row>
    <row r="273" spans="18:19" x14ac:dyDescent="0.3">
      <c r="R273" s="645"/>
      <c r="S273" s="645"/>
    </row>
    <row r="274" spans="18:19" x14ac:dyDescent="0.3">
      <c r="R274" s="645"/>
      <c r="S274" s="645"/>
    </row>
    <row r="275" spans="18:19" x14ac:dyDescent="0.3">
      <c r="R275" s="645"/>
      <c r="S275" s="645"/>
    </row>
    <row r="276" spans="18:19" x14ac:dyDescent="0.3">
      <c r="R276" s="645"/>
      <c r="S276" s="645"/>
    </row>
    <row r="277" spans="18:19" x14ac:dyDescent="0.3">
      <c r="R277" s="645"/>
      <c r="S277" s="645"/>
    </row>
    <row r="278" spans="18:19" x14ac:dyDescent="0.3">
      <c r="R278" s="645"/>
      <c r="S278" s="645"/>
    </row>
  </sheetData>
  <mergeCells count="25">
    <mergeCell ref="S17:S29"/>
    <mergeCell ref="B2:I2"/>
    <mergeCell ref="B3:I3"/>
    <mergeCell ref="B4:I4"/>
    <mergeCell ref="C25:F25"/>
    <mergeCell ref="R17:R29"/>
    <mergeCell ref="B28:B39"/>
    <mergeCell ref="S225:S246"/>
    <mergeCell ref="S247:S268"/>
    <mergeCell ref="S269:S278"/>
    <mergeCell ref="R30:R278"/>
    <mergeCell ref="S30:S51"/>
    <mergeCell ref="S52:S71"/>
    <mergeCell ref="S72:S94"/>
    <mergeCell ref="S95:S114"/>
    <mergeCell ref="S115:S137"/>
    <mergeCell ref="S138:S159"/>
    <mergeCell ref="S160:S180"/>
    <mergeCell ref="S181:S203"/>
    <mergeCell ref="S204:S224"/>
    <mergeCell ref="B40:B51"/>
    <mergeCell ref="B52:B61"/>
    <mergeCell ref="D6:G6"/>
    <mergeCell ref="D7:G7"/>
    <mergeCell ref="D8:G8"/>
  </mergeCells>
  <pageMargins left="0.7" right="0.7" top="0.75" bottom="0.75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47</vt:i4>
      </vt:variant>
      <vt:variant>
        <vt:lpstr>Rangos con nombre</vt:lpstr>
      </vt:variant>
      <vt:variant>
        <vt:i4>5</vt:i4>
      </vt:variant>
    </vt:vector>
  </HeadingPairs>
  <TitlesOfParts>
    <vt:vector size="52" baseType="lpstr">
      <vt:lpstr>Gráfico 1</vt:lpstr>
      <vt:lpstr>Tabla 1</vt:lpstr>
      <vt:lpstr>Grafico 2</vt:lpstr>
      <vt:lpstr>Gráfico 3</vt:lpstr>
      <vt:lpstr>Gráfico 4</vt:lpstr>
      <vt:lpstr>Gráfico 5</vt:lpstr>
      <vt:lpstr>Gráfico 6</vt:lpstr>
      <vt:lpstr>Gráfico 7</vt:lpstr>
      <vt:lpstr>Gráfico 8</vt:lpstr>
      <vt:lpstr>Gráfico 9</vt:lpstr>
      <vt:lpstr>Gráfico 10</vt:lpstr>
      <vt:lpstr>Gráfico 11</vt:lpstr>
      <vt:lpstr>Gráfico 12</vt:lpstr>
      <vt:lpstr>Tabla 2</vt:lpstr>
      <vt:lpstr>Tabla 3</vt:lpstr>
      <vt:lpstr>Tabla 4</vt:lpstr>
      <vt:lpstr>Gráfico 13</vt:lpstr>
      <vt:lpstr>Tabla 5</vt:lpstr>
      <vt:lpstr>Tabla 6</vt:lpstr>
      <vt:lpstr>Gráfico 14</vt:lpstr>
      <vt:lpstr>Tabla 7</vt:lpstr>
      <vt:lpstr>Tabla 8</vt:lpstr>
      <vt:lpstr>Tabla 9</vt:lpstr>
      <vt:lpstr>Gráfico 15</vt:lpstr>
      <vt:lpstr>Tabla 10</vt:lpstr>
      <vt:lpstr>Tabla 11</vt:lpstr>
      <vt:lpstr>Tabla 12</vt:lpstr>
      <vt:lpstr>Tabla 13</vt:lpstr>
      <vt:lpstr>Gráfico 16</vt:lpstr>
      <vt:lpstr>Tabla 14</vt:lpstr>
      <vt:lpstr>Gráfico 17</vt:lpstr>
      <vt:lpstr>Gráfico 18</vt:lpstr>
      <vt:lpstr>Gráfico 19</vt:lpstr>
      <vt:lpstr>Tabla 15</vt:lpstr>
      <vt:lpstr>Tabla 16</vt:lpstr>
      <vt:lpstr>Grafico 20</vt:lpstr>
      <vt:lpstr>Tabla 17</vt:lpstr>
      <vt:lpstr>Grafico 21</vt:lpstr>
      <vt:lpstr>Grafico 22</vt:lpstr>
      <vt:lpstr>Grafico 23</vt:lpstr>
      <vt:lpstr>Grafico 24</vt:lpstr>
      <vt:lpstr>Tabla 18</vt:lpstr>
      <vt:lpstr>Tabla 19</vt:lpstr>
      <vt:lpstr>Tabla 20</vt:lpstr>
      <vt:lpstr>Tabla 21</vt:lpstr>
      <vt:lpstr>Tabla 22</vt:lpstr>
      <vt:lpstr>Tabla 23</vt:lpstr>
      <vt:lpstr>'Tabla 6'!_Toc127541614</vt:lpstr>
      <vt:lpstr>'Gráfico 14'!_Toc159339486</vt:lpstr>
      <vt:lpstr>'Gráfico 1'!_Toc189039514</vt:lpstr>
      <vt:lpstr>'Gráfico 6'!_Toc189039519</vt:lpstr>
      <vt:lpstr>'Tabla 17'!_Toc190966027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Elizabeth Rodriguez Perez</dc:creator>
  <cp:lastModifiedBy>Luis Antonio Rodriguez Gutierrez</cp:lastModifiedBy>
  <dcterms:created xsi:type="dcterms:W3CDTF">2015-06-05T18:17:20Z</dcterms:created>
  <dcterms:modified xsi:type="dcterms:W3CDTF">2026-03-02T11:30:53Z</dcterms:modified>
</cp:coreProperties>
</file>