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dgprd.sharepoint.com/sites/DGF/Documentos compartidos/Estadísticas/2026/Marzo/Ingresos/Seguridad Social/"/>
    </mc:Choice>
  </mc:AlternateContent>
  <xr:revisionPtr revIDLastSave="50" documentId="106_{EE796315-AA02-424C-B1A4-1EA55A8E637D}" xr6:coauthVersionLast="47" xr6:coauthVersionMax="47" xr10:uidLastSave="{1DEA59CC-15D6-4A3F-AF45-B5F87A900521}"/>
  <bookViews>
    <workbookView xWindow="-120" yWindow="-120" windowWidth="29040" windowHeight="15720" firstSheet="11" activeTab="12" xr2:uid="{00000000-000D-0000-FFFF-FFFF00000000}"/>
  </bookViews>
  <sheets>
    <sheet name="2014" sheetId="2" r:id="rId1"/>
    <sheet name="2015" sheetId="3" r:id="rId2"/>
    <sheet name="2016" sheetId="4" r:id="rId3"/>
    <sheet name="2017" sheetId="5" r:id="rId4"/>
    <sheet name="2018" sheetId="6" r:id="rId5"/>
    <sheet name="2019" sheetId="7" r:id="rId6"/>
    <sheet name="2020" sheetId="8" r:id="rId7"/>
    <sheet name="2021" sheetId="10" r:id="rId8"/>
    <sheet name="2022" sheetId="9" r:id="rId9"/>
    <sheet name="2023" sheetId="13" r:id="rId10"/>
    <sheet name="2024" sheetId="12" r:id="rId11"/>
    <sheet name="2025" sheetId="14" r:id="rId12"/>
    <sheet name="2026" sheetId="1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2" i="15" l="1"/>
  <c r="C14" i="15"/>
  <c r="D14" i="15"/>
  <c r="E14" i="15"/>
  <c r="F14" i="15"/>
  <c r="G14" i="15"/>
  <c r="H14" i="15"/>
  <c r="I14" i="15"/>
  <c r="J14" i="15"/>
  <c r="K14" i="15"/>
  <c r="L14" i="15"/>
  <c r="M14" i="15"/>
  <c r="N14" i="15"/>
  <c r="O14" i="15"/>
  <c r="P14" i="15"/>
  <c r="Q13" i="15"/>
  <c r="Q11" i="15"/>
  <c r="Q10" i="15"/>
  <c r="Q10" i="14"/>
  <c r="Q12" i="14"/>
  <c r="P14" i="14"/>
  <c r="O14" i="14"/>
  <c r="N14" i="14"/>
  <c r="M14" i="14"/>
  <c r="L14" i="14"/>
  <c r="K14" i="14"/>
  <c r="J14" i="14"/>
  <c r="I14" i="14"/>
  <c r="H14" i="14"/>
  <c r="G14" i="14"/>
  <c r="F14" i="14"/>
  <c r="E14" i="14"/>
  <c r="D14" i="14"/>
  <c r="C14" i="14"/>
  <c r="Q13" i="14"/>
  <c r="Q11" i="14"/>
  <c r="Q14" i="15" l="1"/>
  <c r="Q14" i="14"/>
  <c r="E16" i="12"/>
  <c r="F16" i="12"/>
  <c r="G16" i="12"/>
  <c r="H16" i="12"/>
  <c r="I16" i="12"/>
  <c r="J16" i="12"/>
  <c r="K16" i="12"/>
  <c r="L16" i="12"/>
  <c r="M16" i="12"/>
  <c r="N16" i="12"/>
  <c r="O16" i="12"/>
  <c r="P16" i="12"/>
  <c r="Q14" i="12"/>
  <c r="Q15" i="12"/>
  <c r="D16" i="12"/>
  <c r="C16" i="12"/>
  <c r="Q13" i="12"/>
  <c r="P14" i="13"/>
  <c r="O14" i="13"/>
  <c r="N14" i="13"/>
  <c r="M14" i="13"/>
  <c r="L14" i="13"/>
  <c r="K14" i="13"/>
  <c r="J14" i="13"/>
  <c r="I14" i="13"/>
  <c r="H14" i="13"/>
  <c r="G14" i="13"/>
  <c r="F14" i="13"/>
  <c r="E14" i="13"/>
  <c r="Q14" i="13" s="1"/>
  <c r="D14" i="13"/>
  <c r="C14" i="13"/>
  <c r="Q13" i="13"/>
  <c r="Q12" i="13"/>
  <c r="Q11" i="13"/>
  <c r="Q10" i="13"/>
  <c r="Q16" i="12" l="1"/>
  <c r="Q12" i="12"/>
  <c r="Q11" i="12"/>
  <c r="Q17" i="8"/>
  <c r="E14" i="9"/>
  <c r="F14" i="9"/>
  <c r="D14" i="9"/>
  <c r="C14" i="9"/>
  <c r="Q13" i="9"/>
  <c r="H14" i="9"/>
  <c r="P14" i="10"/>
  <c r="O14" i="10"/>
  <c r="N14" i="10"/>
  <c r="M14" i="10"/>
  <c r="L14" i="10"/>
  <c r="K14" i="10"/>
  <c r="J14" i="10"/>
  <c r="I14" i="10"/>
  <c r="H14" i="10"/>
  <c r="G14" i="10"/>
  <c r="F14" i="10"/>
  <c r="E14" i="10"/>
  <c r="Q14" i="10"/>
  <c r="D14" i="10"/>
  <c r="C14" i="10"/>
  <c r="Q13" i="10"/>
  <c r="Q12" i="10"/>
  <c r="Q11" i="10"/>
  <c r="Q10" i="10"/>
  <c r="P14" i="9"/>
  <c r="O14" i="9"/>
  <c r="N14" i="9"/>
  <c r="M14" i="9"/>
  <c r="L14" i="9"/>
  <c r="K14" i="9"/>
  <c r="J14" i="9"/>
  <c r="I14" i="9"/>
  <c r="G14" i="9"/>
  <c r="Q12" i="9"/>
  <c r="Q11" i="9"/>
  <c r="Q10" i="9"/>
  <c r="D10" i="8"/>
  <c r="D17" i="8"/>
  <c r="D24" i="8"/>
  <c r="E10" i="8"/>
  <c r="F10" i="8"/>
  <c r="Q10" i="8"/>
  <c r="G10" i="8"/>
  <c r="H10" i="8"/>
  <c r="I10" i="8"/>
  <c r="J10" i="8"/>
  <c r="K10" i="8"/>
  <c r="L10" i="8"/>
  <c r="M10" i="8"/>
  <c r="N10" i="8"/>
  <c r="O10" i="8"/>
  <c r="P10" i="8"/>
  <c r="Q11" i="8"/>
  <c r="Q12" i="8"/>
  <c r="Q13" i="8"/>
  <c r="D14" i="8"/>
  <c r="E14" i="8"/>
  <c r="E17" i="8"/>
  <c r="E24" i="8"/>
  <c r="F14" i="8"/>
  <c r="G14" i="8"/>
  <c r="G17" i="8"/>
  <c r="G24" i="8"/>
  <c r="H14" i="8"/>
  <c r="I14" i="8"/>
  <c r="I17" i="8"/>
  <c r="I24" i="8"/>
  <c r="J14" i="8"/>
  <c r="K14" i="8"/>
  <c r="K17" i="8"/>
  <c r="K24" i="8"/>
  <c r="L14" i="8"/>
  <c r="M14" i="8"/>
  <c r="M17" i="8"/>
  <c r="M24" i="8"/>
  <c r="N14" i="8"/>
  <c r="O14" i="8"/>
  <c r="O17" i="8"/>
  <c r="O24" i="8"/>
  <c r="P14" i="8"/>
  <c r="Q15" i="8"/>
  <c r="Q16" i="8"/>
  <c r="C17" i="8"/>
  <c r="H17" i="8"/>
  <c r="H24" i="8"/>
  <c r="J17" i="8"/>
  <c r="J24" i="8"/>
  <c r="L17" i="8"/>
  <c r="L24" i="8"/>
  <c r="N17" i="8"/>
  <c r="N24" i="8"/>
  <c r="P17" i="8"/>
  <c r="P24" i="8"/>
  <c r="D20" i="8"/>
  <c r="Q20" i="8"/>
  <c r="Q21" i="8"/>
  <c r="C22" i="8"/>
  <c r="D22" i="8"/>
  <c r="E22" i="8"/>
  <c r="F22" i="8"/>
  <c r="G22" i="8"/>
  <c r="H22" i="8"/>
  <c r="I22" i="8"/>
  <c r="J22" i="8"/>
  <c r="K22" i="8"/>
  <c r="L22" i="8"/>
  <c r="M22" i="8"/>
  <c r="N22" i="8"/>
  <c r="O22" i="8"/>
  <c r="P22" i="8"/>
  <c r="Q22" i="8"/>
  <c r="C24" i="8"/>
  <c r="F17" i="8"/>
  <c r="F24" i="8"/>
  <c r="Q14" i="8"/>
  <c r="Q24" i="8"/>
  <c r="F15" i="7"/>
  <c r="G15" i="7"/>
  <c r="H15" i="7"/>
  <c r="I15" i="7"/>
  <c r="J15" i="7"/>
  <c r="K15" i="7"/>
  <c r="L15" i="7"/>
  <c r="M15" i="7"/>
  <c r="N15" i="7"/>
  <c r="O15" i="7"/>
  <c r="P15" i="7"/>
  <c r="E15" i="7"/>
  <c r="D15" i="7"/>
  <c r="C15" i="7"/>
  <c r="Q14" i="7"/>
  <c r="Q13" i="7"/>
  <c r="Q12" i="7"/>
  <c r="Q11" i="7"/>
  <c r="P15" i="6"/>
  <c r="O15" i="6"/>
  <c r="N15" i="6"/>
  <c r="M15" i="6"/>
  <c r="L15" i="6"/>
  <c r="K15" i="6"/>
  <c r="J15" i="6"/>
  <c r="I15" i="6"/>
  <c r="H15" i="6"/>
  <c r="G15" i="6"/>
  <c r="F15" i="6"/>
  <c r="E15" i="6"/>
  <c r="D15" i="6"/>
  <c r="C15" i="6"/>
  <c r="Q14" i="6"/>
  <c r="Q13" i="6"/>
  <c r="Q12" i="6"/>
  <c r="Q11" i="6"/>
  <c r="P15" i="5"/>
  <c r="O15" i="5"/>
  <c r="N15" i="5"/>
  <c r="M15" i="5"/>
  <c r="L15" i="5"/>
  <c r="K15" i="5"/>
  <c r="J15" i="5"/>
  <c r="I15" i="5"/>
  <c r="H15" i="5"/>
  <c r="G15" i="5"/>
  <c r="F15" i="5"/>
  <c r="E15" i="5"/>
  <c r="D15" i="5"/>
  <c r="C15" i="5"/>
  <c r="Q14" i="5"/>
  <c r="Q13" i="5"/>
  <c r="Q12" i="5"/>
  <c r="Q11" i="5"/>
  <c r="Q13" i="4"/>
  <c r="P16" i="4"/>
  <c r="O16" i="4"/>
  <c r="N16" i="4"/>
  <c r="M16" i="4"/>
  <c r="L16" i="4"/>
  <c r="K16" i="4"/>
  <c r="J16" i="4"/>
  <c r="I16" i="4"/>
  <c r="H16" i="4"/>
  <c r="G16" i="4"/>
  <c r="F16" i="4"/>
  <c r="E16" i="4"/>
  <c r="D16" i="4"/>
  <c r="C16" i="4"/>
  <c r="Q15" i="4"/>
  <c r="Q14" i="4"/>
  <c r="Q12" i="4"/>
  <c r="Q11" i="4"/>
  <c r="Q14" i="3"/>
  <c r="P16" i="3"/>
  <c r="O16" i="3"/>
  <c r="N16" i="3"/>
  <c r="M16" i="3"/>
  <c r="L16" i="3"/>
  <c r="K16" i="3"/>
  <c r="J16" i="3"/>
  <c r="I16" i="3"/>
  <c r="H16" i="3"/>
  <c r="G16" i="3"/>
  <c r="F16" i="3"/>
  <c r="E16" i="3"/>
  <c r="D16" i="3"/>
  <c r="C16" i="3"/>
  <c r="Q15" i="3"/>
  <c r="Q13" i="3"/>
  <c r="Q12" i="3"/>
  <c r="Q11" i="3"/>
  <c r="F15" i="2"/>
  <c r="G15" i="2"/>
  <c r="H15" i="2"/>
  <c r="I15" i="2"/>
  <c r="J15" i="2"/>
  <c r="K15" i="2"/>
  <c r="L15" i="2"/>
  <c r="M15" i="2"/>
  <c r="N15" i="2"/>
  <c r="O15" i="2"/>
  <c r="P15" i="2"/>
  <c r="E15" i="2"/>
  <c r="D15" i="2"/>
  <c r="C15" i="2"/>
  <c r="Q14" i="2"/>
  <c r="Q12" i="2"/>
  <c r="Q11" i="2"/>
  <c r="Q15" i="7"/>
  <c r="Q15" i="6"/>
  <c r="Q15" i="5"/>
  <c r="Q16" i="4"/>
  <c r="Q16" i="3"/>
  <c r="Q15" i="2"/>
  <c r="Q14" i="9" l="1"/>
</calcChain>
</file>

<file path=xl/sharedStrings.xml><?xml version="1.0" encoding="utf-8"?>
<sst xmlns="http://schemas.openxmlformats.org/spreadsheetml/2006/main" count="432" uniqueCount="88">
  <si>
    <t>MINISTERIO DE HACIENDA</t>
  </si>
  <si>
    <t>DIRECCIÓN GENERAL DE PRESUPUESTO</t>
  </si>
  <si>
    <t>INSTITUCIONES DE LA SEGURIDAD SOCIAL</t>
  </si>
  <si>
    <t>INGRESOS POR ORGANISMO FINANCIADOR</t>
  </si>
  <si>
    <t>ENERO-DICIEMBRE 2014</t>
  </si>
  <si>
    <t>En Millones RD$</t>
  </si>
  <si>
    <t>DETALLE</t>
  </si>
  <si>
    <t>PRESUPUESTO INICIAL</t>
  </si>
  <si>
    <t>PRESUPUESTO VIGENTE</t>
  </si>
  <si>
    <t>PERCIBIDO</t>
  </si>
  <si>
    <t>ENERO</t>
  </si>
  <si>
    <t>FEBRERO</t>
  </si>
  <si>
    <t>MARZO</t>
  </si>
  <si>
    <t>ABRIL</t>
  </si>
  <si>
    <t>MAYO</t>
  </si>
  <si>
    <t>JUNIO</t>
  </si>
  <si>
    <t>JULIO</t>
  </si>
  <si>
    <t>AGOSTO</t>
  </si>
  <si>
    <t>SEPTIEMBRE</t>
  </si>
  <si>
    <t>OCTUBRE</t>
  </si>
  <si>
    <t>NOVIEMBRE</t>
  </si>
  <si>
    <t>DICIEMBRE</t>
  </si>
  <si>
    <t>TOTAL</t>
  </si>
  <si>
    <t>100 - TESORO NACIONAL</t>
  </si>
  <si>
    <t>102 - FONDOS PROPIOS</t>
  </si>
  <si>
    <t>112 - RECAUDACIONES DIRECTAS DE LAS INSTITUCIONES</t>
  </si>
  <si>
    <t>622 - VENEZUELA</t>
  </si>
  <si>
    <t>TOTAL DE INGRESOS Y FUENTES FINANCIERAS</t>
  </si>
  <si>
    <t>Fuente: Sistema de Información de la Gestión Financiera (SIGEF)</t>
  </si>
  <si>
    <t>Los ingresos percibidos corresponden a las instituciones que ejecutan sus presupuestos por el Sistema de Información de la Gestión Financiera (SIGEF).</t>
  </si>
  <si>
    <t>**Incluye donaciones y fuentes financieras</t>
  </si>
  <si>
    <t>ENERO-DICIEMBRE 2015</t>
  </si>
  <si>
    <t>121 - SALDOS DISPONIBLES DE PERIODOS ANTERIORES</t>
  </si>
  <si>
    <t>ENERO-DICIEMBRE 2016</t>
  </si>
  <si>
    <t>ENERO-DICIEMBRE 2017</t>
  </si>
  <si>
    <t>ENERO-DICIEMBRE 2018</t>
  </si>
  <si>
    <t>ENERO-DICIEMBRE 2019</t>
  </si>
  <si>
    <t>EJECUCIÓN PRESUPUESTARIA DE INSTITUCIONES DE LA SEGURIDAD SOCIAL</t>
  </si>
  <si>
    <t xml:space="preserve">CLASIFICACIÓN POR FUENTE DE FINANCIAMIENTO Y ORGANISMO FINANCIADOR  </t>
  </si>
  <si>
    <t>ENERO-DICIEMBRE 2020</t>
  </si>
  <si>
    <t>PRESUPUESTO INICIAL*</t>
  </si>
  <si>
    <t>PRESUPUESTO VIGENTE**</t>
  </si>
  <si>
    <t>EJECUCIÓN</t>
  </si>
  <si>
    <t>10 - FONDO GENERAL</t>
  </si>
  <si>
    <t>124 - DEVOLUCIÓN FONDO CONTINGENCIA PARA SEGURIDAD SOCIAL</t>
  </si>
  <si>
    <t>30 - FONDOS PROPIOS</t>
  </si>
  <si>
    <t>TOTAL GASTOS</t>
  </si>
  <si>
    <t xml:space="preserve">TOTAL APLICACIONES FINANCIERAS  </t>
  </si>
  <si>
    <t>TOTAL GASTOS Y APLICACIONES FINANCIERAS</t>
  </si>
  <si>
    <t>*Presupuesto Inicial: Ley No. 506-19 de Presupuesto General del Estado 2020.</t>
  </si>
  <si>
    <t>**Presupuesto Vigente: Ley No. 222-20 que modifica las leyes No. 506-19 y No. 68-20 de Presupuesto General de Estado 2020.</t>
  </si>
  <si>
    <t>Fecha de registro: 20 de febrero del 2021.</t>
  </si>
  <si>
    <t>Fuente: Sistema de Información de la Gestión Financiera (SIGEF).</t>
  </si>
  <si>
    <t>ENERO-DICIEMBRE 2021*</t>
  </si>
  <si>
    <t xml:space="preserve">Pres. Inicial      </t>
  </si>
  <si>
    <t>Presupuesto</t>
  </si>
  <si>
    <t>Ley No. 237-20</t>
  </si>
  <si>
    <t>Vigente</t>
  </si>
  <si>
    <t>Notas:</t>
  </si>
  <si>
    <t>Fecha de registro al 08 de Febrero de 2022</t>
  </si>
  <si>
    <t>Incluye donaciones y fuentes financieras</t>
  </si>
  <si>
    <t>Diciembre 2022</t>
  </si>
  <si>
    <t>Presupuesto Vigente</t>
  </si>
  <si>
    <t>Ley No. 345-21</t>
  </si>
  <si>
    <t>Fecha de registro al 20 de Febrero de 2023</t>
  </si>
  <si>
    <t>El presupuesto vigente corresponde al presupuesto aprobado, referente a la Ley No.351-22 para el periodo fiscal 2022, incluyendo las modificaciones permitidas conforme a lo dispuesto en el Art.48 de la Ley Orgánica de Presupuesto para el Sector Público (Ley No.423-06).</t>
  </si>
  <si>
    <t>Los registros de los ingresos y las fuentes financieras son en base a caja y para los gasto y las aplicaciones financieras en base al momento de lo devengado</t>
  </si>
  <si>
    <t>Diciembre 2023*</t>
  </si>
  <si>
    <t>Ley No. 366-22</t>
  </si>
  <si>
    <t>Fecha de registro al 15/02/2024</t>
  </si>
  <si>
    <t>Incluye las donaciones y las fuentes financieras</t>
  </si>
  <si>
    <t>Diciembre 2024</t>
  </si>
  <si>
    <t>Ley No. 80-23</t>
  </si>
  <si>
    <t>004 - EMISION DE BONOS</t>
  </si>
  <si>
    <t>128 - RECURSOS PERCIBIDOS POR OPERACIONES DEL AÑO ANTERIOR</t>
  </si>
  <si>
    <t>129 - RECURSOS ESPECIALES POR RENEGOCIACION DE CONTRATOS</t>
  </si>
  <si>
    <t>Fecha de registro al 07/02/2025</t>
  </si>
  <si>
    <t>MINISTERIO DE HACIENDA Y ECONOMÍA</t>
  </si>
  <si>
    <t>Diciembre 2025</t>
  </si>
  <si>
    <t>Ley No. 80-24</t>
  </si>
  <si>
    <t>399 - OTROS ORGANISMOS MULTILATERALES</t>
  </si>
  <si>
    <t>Fecha de registro al 28/01/2026</t>
  </si>
  <si>
    <t>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</si>
  <si>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</si>
  <si>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426 - BONOS GLOBALES EXTERNOS</t>
  </si>
  <si>
    <t>*Cifras Preliminares</t>
  </si>
  <si>
    <t>Marzo 2026*</t>
  </si>
  <si>
    <t>Fecha de registro al 15/4/2026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</si>
</sst>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_-* #,##0.00_-;\-* #,##0.00_-;_-* &quot;-&quot;??_-;_-@_-"/>
    <numFmt numFmtId="165" formatCode="_-* #,##0_-;\-* #,##0_-;_-* &quot;-&quot;??_-;_-@_-"/>
    <numFmt numFmtId="166" formatCode="_-* #,##0.0_-;\-* #,##0.0_-;_-* &quot;-&quot;??_-;_-@_-"/>
    <numFmt numFmtId="167" formatCode="_(* #,##0.0,,_);_(* \(#,##0.0,,\);_(* &quot;-&quot;??_);_(@_)"/>
    <numFmt numFmtId="168" formatCode="#,##0.00,,_);[Red]\(#,##0.00,,\)"/>
    <numFmt numFmtId="169" formatCode="_(* #,##0.0_);_(* \(#,##0.0\);_(* &quot;-&quot;??_);_(@_)"/>
    <numFmt numFmtId="170" formatCode="_-* #,##0.00\ _€_-;\-* #,##0.00\ _€_-;_-* &quot;-&quot;??\ _€_-;_-@_-"/>
    <numFmt numFmtId="171" formatCode="_(#,##0.0,,_);_(* \(#,##0.000000\);_(* &quot;-&quot;??_);_(@_)"/>
    <numFmt numFmtId="172" formatCode="_-* #,##0.0\ _€_-;\-* #,##0.0\ _€_-;_-* &quot;-&quot;??\ _€_-;_-@_-"/>
    <numFmt numFmtId="173" formatCode="_ * #,##0.0_ ;_ * \-#,##0.0_ ;_ * &quot;-&quot;??_ ;_ @_ "/>
    <numFmt numFmtId="174" formatCode="_(* #,##0.0_);_(* \(#,##0.0\);_(* &quot;-&quot;?_);_(@_)"/>
  </numFmts>
  <fonts count="2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theme="1"/>
      <name val="Calibri"/>
      <family val="2"/>
      <scheme val="minor"/>
    </font>
    <font>
      <sz val="16"/>
      <color theme="1"/>
      <name val="Calibri"/>
      <family val="2"/>
      <scheme val="minor"/>
    </font>
    <font>
      <sz val="10"/>
      <name val="Arial"/>
      <family val="2"/>
    </font>
    <font>
      <sz val="10"/>
      <color theme="1"/>
      <name val="Calibri"/>
      <family val="2"/>
      <scheme val="minor"/>
    </font>
    <font>
      <sz val="9"/>
      <color theme="1"/>
      <name val="Calibri"/>
      <family val="2"/>
      <scheme val="minor"/>
    </font>
    <font>
      <sz val="14"/>
      <color theme="1"/>
      <name val="Calibri"/>
      <family val="2"/>
      <scheme val="minor"/>
    </font>
    <font>
      <sz val="12"/>
      <color theme="1"/>
      <name val="Calibri"/>
      <family val="2"/>
      <scheme val="minor"/>
    </font>
    <font>
      <sz val="11"/>
      <color rgb="FF000000"/>
      <name val="Calibri"/>
      <family val="2"/>
      <scheme val="minor"/>
    </font>
    <font>
      <sz val="9"/>
      <name val="Calibri"/>
      <family val="2"/>
      <scheme val="minor"/>
    </font>
    <font>
      <b/>
      <sz val="9"/>
      <color theme="1"/>
      <name val="Calibri"/>
      <family val="2"/>
      <scheme val="minor"/>
    </font>
    <font>
      <sz val="11"/>
      <name val="Calibri"/>
      <family val="2"/>
      <scheme val="minor"/>
    </font>
    <font>
      <b/>
      <sz val="11"/>
      <name val="Calibri"/>
      <family val="2"/>
      <scheme val="minor"/>
    </font>
    <font>
      <b/>
      <sz val="9"/>
      <name val="Calibri"/>
      <family val="2"/>
      <scheme val="minor"/>
    </font>
    <font>
      <sz val="11"/>
      <color theme="8" tint="0.39997558519241921"/>
      <name val="Calibri"/>
      <family val="2"/>
      <scheme val="minor"/>
    </font>
    <font>
      <sz val="11"/>
      <color rgb="FF002060"/>
      <name val="Calibri"/>
      <family val="2"/>
      <scheme val="minor"/>
    </font>
    <font>
      <b/>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rgb="FF44546A"/>
        <bgColor theme="4" tint="0.79998168889431442"/>
      </patternFill>
    </fill>
    <fill>
      <patternFill patternType="solid">
        <fgColor rgb="FFFF0000"/>
        <bgColor theme="4" tint="0.79998168889431442"/>
      </patternFill>
    </fill>
    <fill>
      <patternFill patternType="solid">
        <fgColor theme="3"/>
        <bgColor theme="4" tint="0.79998168889431442"/>
      </patternFill>
    </fill>
    <fill>
      <patternFill patternType="solid">
        <fgColor rgb="FFFF0000"/>
        <bgColor indexed="64"/>
      </patternFill>
    </fill>
  </fills>
  <borders count="13">
    <border>
      <left/>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thin">
        <color rgb="FFABABAB"/>
      </left>
      <right/>
      <top style="thin">
        <color rgb="FFABABAB"/>
      </top>
      <bottom/>
      <diagonal/>
    </border>
    <border>
      <left style="thin">
        <color rgb="FFABABAB"/>
      </left>
      <right/>
      <top/>
      <bottom/>
      <diagonal/>
    </border>
    <border>
      <left/>
      <right/>
      <top style="thin">
        <color indexed="65"/>
      </top>
      <bottom/>
      <diagonal/>
    </border>
    <border>
      <left/>
      <right/>
      <top/>
      <bottom style="thin">
        <color theme="4" tint="0.39997558519241921"/>
      </bottom>
      <diagonal/>
    </border>
    <border>
      <left style="thin">
        <color theme="0"/>
      </left>
      <right/>
      <top style="thin">
        <color theme="0"/>
      </top>
      <bottom/>
      <diagonal/>
    </border>
    <border>
      <left style="thin">
        <color theme="0"/>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10">
    <xf numFmtId="0" fontId="0" fillId="0" borderId="0"/>
    <xf numFmtId="43" fontId="1" fillId="0" borderId="0" applyFont="0" applyFill="0" applyBorder="0" applyAlignment="0" applyProtection="0"/>
    <xf numFmtId="0" fontId="6" fillId="0" borderId="0"/>
    <xf numFmtId="0" fontId="11" fillId="0" borderId="0"/>
    <xf numFmtId="43" fontId="1" fillId="0" borderId="0" applyFont="0" applyFill="0" applyBorder="0" applyAlignment="0" applyProtection="0"/>
    <xf numFmtId="17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1" fillId="0" borderId="0"/>
  </cellStyleXfs>
  <cellXfs count="113">
    <xf numFmtId="0" fontId="0" fillId="0" borderId="0" xfId="0"/>
    <xf numFmtId="49" fontId="0" fillId="2" borderId="0" xfId="2" applyNumberFormat="1" applyFont="1" applyFill="1" applyAlignment="1">
      <alignment horizontal="left" vertical="center"/>
    </xf>
    <xf numFmtId="43" fontId="0" fillId="0" borderId="0" xfId="1" applyFont="1"/>
    <xf numFmtId="43" fontId="0" fillId="0" borderId="0" xfId="1" applyFont="1" applyAlignment="1">
      <alignment horizontal="right"/>
    </xf>
    <xf numFmtId="49" fontId="7" fillId="2" borderId="0" xfId="2" applyNumberFormat="1" applyFont="1" applyFill="1" applyAlignment="1">
      <alignment vertical="center"/>
    </xf>
    <xf numFmtId="166" fontId="2" fillId="5" borderId="4" xfId="1" applyNumberFormat="1" applyFont="1" applyFill="1" applyBorder="1" applyAlignment="1">
      <alignment horizontal="center" vertical="center"/>
    </xf>
    <xf numFmtId="0" fontId="3" fillId="0" borderId="0" xfId="0" applyFont="1"/>
    <xf numFmtId="167" fontId="3" fillId="0" borderId="0" xfId="0" applyNumberFormat="1" applyFont="1"/>
    <xf numFmtId="167" fontId="0" fillId="0" borderId="0" xfId="0" applyNumberFormat="1"/>
    <xf numFmtId="0" fontId="0" fillId="0" borderId="5" xfId="0" applyBorder="1"/>
    <xf numFmtId="0" fontId="0" fillId="0" borderId="6" xfId="0" applyBorder="1"/>
    <xf numFmtId="169" fontId="0" fillId="0" borderId="0" xfId="0" applyNumberFormat="1"/>
    <xf numFmtId="167" fontId="2" fillId="6" borderId="2" xfId="1" applyNumberFormat="1" applyFont="1" applyFill="1" applyBorder="1" applyAlignment="1">
      <alignment horizontal="right" vertical="center"/>
    </xf>
    <xf numFmtId="167" fontId="2" fillId="5" borderId="4" xfId="1" applyNumberFormat="1" applyFont="1" applyFill="1" applyBorder="1" applyAlignment="1">
      <alignment horizontal="right" vertical="center"/>
    </xf>
    <xf numFmtId="0" fontId="8" fillId="0" borderId="0" xfId="0" applyFont="1"/>
    <xf numFmtId="0" fontId="0" fillId="0" borderId="0" xfId="0" applyAlignment="1">
      <alignment horizontal="left"/>
    </xf>
    <xf numFmtId="49" fontId="12" fillId="0" borderId="0" xfId="3" applyNumberFormat="1" applyFont="1" applyAlignment="1">
      <alignment horizontal="left" vertical="center"/>
    </xf>
    <xf numFmtId="0" fontId="0" fillId="2" borderId="0" xfId="0" applyFill="1"/>
    <xf numFmtId="43" fontId="0" fillId="2" borderId="0" xfId="1" applyFont="1" applyFill="1"/>
    <xf numFmtId="43" fontId="0" fillId="0" borderId="0" xfId="1" applyFont="1" applyBorder="1"/>
    <xf numFmtId="43" fontId="0" fillId="0" borderId="7" xfId="0" applyNumberFormat="1" applyBorder="1"/>
    <xf numFmtId="43" fontId="0" fillId="0" borderId="0" xfId="0" applyNumberFormat="1"/>
    <xf numFmtId="170" fontId="0" fillId="0" borderId="0" xfId="5" applyFont="1"/>
    <xf numFmtId="43" fontId="0" fillId="0" borderId="0" xfId="1" applyFont="1" applyBorder="1" applyAlignment="1">
      <alignment vertical="center"/>
    </xf>
    <xf numFmtId="43" fontId="8" fillId="0" borderId="0" xfId="1" applyFont="1" applyBorder="1" applyAlignment="1">
      <alignment horizontal="center"/>
    </xf>
    <xf numFmtId="43" fontId="0" fillId="0" borderId="0" xfId="1" applyFont="1" applyBorder="1" applyAlignment="1"/>
    <xf numFmtId="0" fontId="13" fillId="0" borderId="0" xfId="0" applyFont="1" applyAlignment="1">
      <alignment horizontal="left" vertical="center"/>
    </xf>
    <xf numFmtId="0" fontId="8" fillId="0" borderId="0" xfId="0" applyFont="1" applyAlignment="1">
      <alignment vertical="top" wrapText="1"/>
    </xf>
    <xf numFmtId="166" fontId="8" fillId="0" borderId="0" xfId="5" applyNumberFormat="1" applyFont="1" applyAlignment="1">
      <alignment vertical="top" wrapText="1"/>
    </xf>
    <xf numFmtId="0" fontId="14" fillId="0" borderId="0" xfId="0" applyFont="1" applyAlignment="1">
      <alignment horizontal="left" vertical="center"/>
    </xf>
    <xf numFmtId="0" fontId="15" fillId="0" borderId="0" xfId="0" applyFont="1" applyAlignment="1">
      <alignment horizontal="left" vertical="center"/>
    </xf>
    <xf numFmtId="0" fontId="3" fillId="0" borderId="0" xfId="0" applyFont="1" applyAlignment="1">
      <alignment horizontal="left" vertical="center"/>
    </xf>
    <xf numFmtId="164" fontId="0" fillId="2" borderId="0" xfId="0" applyNumberFormat="1" applyFill="1"/>
    <xf numFmtId="169" fontId="0" fillId="2" borderId="0" xfId="0" applyNumberFormat="1" applyFill="1" applyAlignment="1">
      <alignment horizontal="left"/>
    </xf>
    <xf numFmtId="169" fontId="0" fillId="2" borderId="0" xfId="1" applyNumberFormat="1" applyFont="1" applyFill="1" applyAlignment="1">
      <alignment horizontal="left"/>
    </xf>
    <xf numFmtId="169" fontId="0" fillId="2" borderId="0" xfId="1" applyNumberFormat="1" applyFont="1" applyFill="1"/>
    <xf numFmtId="171" fontId="2" fillId="5" borderId="4" xfId="6" applyNumberFormat="1" applyFont="1" applyFill="1" applyBorder="1" applyAlignment="1">
      <alignment horizontal="right" vertical="center"/>
    </xf>
    <xf numFmtId="171" fontId="2" fillId="6" borderId="2" xfId="5" applyNumberFormat="1" applyFont="1" applyFill="1" applyBorder="1" applyAlignment="1">
      <alignment horizontal="right" vertical="center"/>
    </xf>
    <xf numFmtId="169" fontId="2" fillId="6" borderId="2" xfId="5" applyNumberFormat="1" applyFont="1" applyFill="1" applyBorder="1" applyAlignment="1">
      <alignment horizontal="center" vertical="center"/>
    </xf>
    <xf numFmtId="169" fontId="0" fillId="2" borderId="0" xfId="0" applyNumberFormat="1" applyFill="1"/>
    <xf numFmtId="172" fontId="0" fillId="0" borderId="0" xfId="1" applyNumberFormat="1" applyFont="1" applyBorder="1" applyAlignment="1">
      <alignment horizontal="right"/>
    </xf>
    <xf numFmtId="172" fontId="0" fillId="0" borderId="0" xfId="0" applyNumberFormat="1" applyAlignment="1">
      <alignment horizontal="right"/>
    </xf>
    <xf numFmtId="0" fontId="0" fillId="0" borderId="0" xfId="0" applyAlignment="1">
      <alignment horizontal="left" readingOrder="1"/>
    </xf>
    <xf numFmtId="166" fontId="2" fillId="5" borderId="4" xfId="6" applyNumberFormat="1" applyFont="1" applyFill="1" applyBorder="1" applyAlignment="1">
      <alignment horizontal="center" vertical="center"/>
    </xf>
    <xf numFmtId="171" fontId="1" fillId="0" borderId="0" xfId="1" applyNumberFormat="1" applyFont="1" applyBorder="1"/>
    <xf numFmtId="171" fontId="0" fillId="0" borderId="0" xfId="7" applyNumberFormat="1" applyFont="1" applyAlignment="1">
      <alignment horizontal="right" vertical="center"/>
    </xf>
    <xf numFmtId="169" fontId="0" fillId="0" borderId="0" xfId="0" applyNumberFormat="1" applyAlignment="1">
      <alignment horizontal="right"/>
    </xf>
    <xf numFmtId="169" fontId="0" fillId="0" borderId="0" xfId="0" applyNumberFormat="1" applyAlignment="1">
      <alignment horizontal="left"/>
    </xf>
    <xf numFmtId="171" fontId="3" fillId="0" borderId="8" xfId="8" applyNumberFormat="1" applyFont="1" applyBorder="1"/>
    <xf numFmtId="171" fontId="3" fillId="2" borderId="8" xfId="8" applyNumberFormat="1" applyFont="1" applyFill="1" applyBorder="1"/>
    <xf numFmtId="173" fontId="3" fillId="0" borderId="8" xfId="8" applyNumberFormat="1" applyFont="1" applyBorder="1"/>
    <xf numFmtId="0" fontId="3" fillId="0" borderId="8" xfId="0" applyFont="1" applyBorder="1" applyAlignment="1">
      <alignment horizontal="left"/>
    </xf>
    <xf numFmtId="170" fontId="2" fillId="7" borderId="2" xfId="5" applyFont="1" applyFill="1" applyBorder="1" applyAlignment="1">
      <alignment horizontal="center" vertical="center" wrapText="1"/>
    </xf>
    <xf numFmtId="43" fontId="0" fillId="2" borderId="0" xfId="1" applyFont="1" applyFill="1" applyBorder="1" applyAlignment="1"/>
    <xf numFmtId="43" fontId="0" fillId="2" borderId="0" xfId="1" applyFont="1" applyFill="1" applyBorder="1" applyAlignment="1">
      <alignment horizontal="center"/>
    </xf>
    <xf numFmtId="171" fontId="0" fillId="0" borderId="0" xfId="1" applyNumberFormat="1" applyFont="1" applyBorder="1" applyAlignment="1">
      <alignment horizontal="right"/>
    </xf>
    <xf numFmtId="0" fontId="0" fillId="0" borderId="0" xfId="0" applyAlignment="1">
      <alignment horizontal="left" indent="1"/>
    </xf>
    <xf numFmtId="171" fontId="1" fillId="0" borderId="0" xfId="1" applyNumberFormat="1" applyFont="1" applyBorder="1" applyAlignment="1">
      <alignment horizontal="right"/>
    </xf>
    <xf numFmtId="169" fontId="1" fillId="0" borderId="0" xfId="1" applyNumberFormat="1" applyFont="1" applyBorder="1"/>
    <xf numFmtId="173" fontId="3" fillId="2" borderId="8" xfId="8" applyNumberFormat="1" applyFont="1" applyFill="1" applyBorder="1"/>
    <xf numFmtId="0" fontId="3" fillId="2" borderId="8" xfId="0" applyFont="1" applyFill="1" applyBorder="1" applyAlignment="1">
      <alignment horizontal="left"/>
    </xf>
    <xf numFmtId="43" fontId="2" fillId="5" borderId="9" xfId="1" applyFont="1" applyFill="1" applyBorder="1" applyAlignment="1">
      <alignment horizontal="center" vertical="center"/>
    </xf>
    <xf numFmtId="43" fontId="0" fillId="0" borderId="0" xfId="1" applyFont="1" applyBorder="1" applyAlignment="1">
      <alignment horizontal="right"/>
    </xf>
    <xf numFmtId="43" fontId="3" fillId="0" borderId="0" xfId="1" applyFont="1" applyBorder="1" applyAlignment="1">
      <alignment horizontal="center" vertical="center"/>
    </xf>
    <xf numFmtId="0" fontId="3" fillId="0" borderId="0" xfId="0" applyFont="1" applyAlignment="1">
      <alignment horizontal="center" vertical="center"/>
    </xf>
    <xf numFmtId="49" fontId="11" fillId="0" borderId="1" xfId="0" applyNumberFormat="1" applyFont="1" applyBorder="1" applyAlignment="1">
      <alignment horizontal="left" wrapText="1" readingOrder="1"/>
    </xf>
    <xf numFmtId="43" fontId="0" fillId="0" borderId="0" xfId="1" applyFont="1" applyBorder="1" applyAlignment="1">
      <alignment horizontal="center"/>
    </xf>
    <xf numFmtId="167" fontId="3" fillId="0" borderId="0" xfId="0" applyNumberFormat="1" applyFont="1" applyAlignment="1">
      <alignment horizontal="right"/>
    </xf>
    <xf numFmtId="167" fontId="0" fillId="0" borderId="0" xfId="0" applyNumberFormat="1" applyAlignment="1">
      <alignment horizontal="right"/>
    </xf>
    <xf numFmtId="168" fontId="0" fillId="0" borderId="0" xfId="0" applyNumberFormat="1" applyAlignment="1">
      <alignment horizontal="right"/>
    </xf>
    <xf numFmtId="0" fontId="2" fillId="3" borderId="2" xfId="0" applyFont="1" applyFill="1" applyBorder="1" applyAlignment="1">
      <alignment horizontal="left" vertical="center"/>
    </xf>
    <xf numFmtId="0" fontId="0" fillId="0" borderId="0" xfId="0" applyAlignment="1">
      <alignment horizontal="center"/>
    </xf>
    <xf numFmtId="43" fontId="2" fillId="5" borderId="2" xfId="4" applyFont="1" applyFill="1" applyBorder="1" applyAlignment="1">
      <alignment horizontal="center" vertical="center"/>
    </xf>
    <xf numFmtId="165" fontId="2" fillId="4" borderId="1" xfId="1" applyNumberFormat="1" applyFont="1" applyFill="1" applyBorder="1" applyAlignment="1">
      <alignment horizontal="center" vertical="center" wrapText="1"/>
    </xf>
    <xf numFmtId="165" fontId="2" fillId="4" borderId="10" xfId="1" applyNumberFormat="1" applyFont="1" applyFill="1" applyBorder="1" applyAlignment="1">
      <alignment horizontal="center" vertical="center" wrapText="1"/>
    </xf>
    <xf numFmtId="174" fontId="0" fillId="0" borderId="0" xfId="0" applyNumberFormat="1"/>
    <xf numFmtId="43" fontId="2" fillId="5" borderId="4" xfId="4" applyFont="1" applyFill="1" applyBorder="1" applyAlignment="1">
      <alignment horizontal="center" vertical="center"/>
    </xf>
    <xf numFmtId="49" fontId="16" fillId="0" borderId="0" xfId="3" applyNumberFormat="1" applyFont="1" applyAlignment="1">
      <alignment horizontal="left" vertical="center"/>
    </xf>
    <xf numFmtId="0" fontId="13" fillId="0" borderId="0" xfId="0" applyFont="1"/>
    <xf numFmtId="0" fontId="16" fillId="0" borderId="0" xfId="0" applyFont="1" applyAlignment="1">
      <alignment horizontal="left" vertical="center"/>
    </xf>
    <xf numFmtId="0" fontId="17" fillId="0" borderId="0" xfId="0" applyFont="1"/>
    <xf numFmtId="43" fontId="18" fillId="0" borderId="0" xfId="1" applyFont="1"/>
    <xf numFmtId="0" fontId="18" fillId="0" borderId="0" xfId="0" applyFont="1"/>
    <xf numFmtId="0" fontId="13" fillId="0" borderId="0" xfId="9" applyFont="1" applyAlignment="1">
      <alignment vertical="top" wrapText="1"/>
    </xf>
    <xf numFmtId="0" fontId="13" fillId="0" borderId="0" xfId="0" applyFont="1" applyAlignment="1">
      <alignment wrapText="1"/>
    </xf>
    <xf numFmtId="167" fontId="19" fillId="0" borderId="0" xfId="1" applyNumberFormat="1" applyFont="1" applyFill="1" applyBorder="1" applyAlignment="1">
      <alignment horizontal="right" vertical="center"/>
    </xf>
    <xf numFmtId="167" fontId="2" fillId="0" borderId="0" xfId="1" applyNumberFormat="1" applyFont="1" applyFill="1" applyBorder="1" applyAlignment="1">
      <alignment horizontal="right" vertical="center"/>
    </xf>
    <xf numFmtId="167" fontId="15" fillId="0" borderId="0" xfId="1" applyNumberFormat="1" applyFont="1" applyFill="1" applyBorder="1" applyAlignment="1">
      <alignment horizontal="right" vertical="center"/>
    </xf>
    <xf numFmtId="166" fontId="0" fillId="0" borderId="0" xfId="0" applyNumberFormat="1"/>
    <xf numFmtId="0" fontId="4" fillId="0" borderId="0" xfId="0" applyFont="1" applyAlignment="1">
      <alignment horizontal="center"/>
    </xf>
    <xf numFmtId="0" fontId="5" fillId="0" borderId="0" xfId="0" applyFont="1" applyAlignment="1">
      <alignment horizontal="center"/>
    </xf>
    <xf numFmtId="0" fontId="9" fillId="0" borderId="0" xfId="0" applyFont="1" applyAlignment="1">
      <alignment horizontal="center"/>
    </xf>
    <xf numFmtId="0" fontId="10" fillId="0" borderId="0" xfId="0" applyFont="1" applyAlignment="1">
      <alignment horizontal="center"/>
    </xf>
    <xf numFmtId="0" fontId="0" fillId="0" borderId="0" xfId="0" applyAlignment="1">
      <alignment horizontal="center"/>
    </xf>
    <xf numFmtId="0" fontId="2" fillId="3" borderId="1" xfId="0" applyFont="1" applyFill="1" applyBorder="1" applyAlignment="1">
      <alignment horizontal="left" vertical="center"/>
    </xf>
    <xf numFmtId="0" fontId="2" fillId="3" borderId="3" xfId="0" applyFont="1" applyFill="1" applyBorder="1" applyAlignment="1">
      <alignment horizontal="left" vertical="center"/>
    </xf>
    <xf numFmtId="165" fontId="2" fillId="4" borderId="1" xfId="1" applyNumberFormat="1" applyFont="1" applyFill="1" applyBorder="1" applyAlignment="1">
      <alignment horizontal="center" vertical="center" wrapText="1"/>
    </xf>
    <xf numFmtId="165" fontId="2" fillId="4" borderId="3" xfId="1" applyNumberFormat="1" applyFont="1" applyFill="1" applyBorder="1" applyAlignment="1">
      <alignment horizontal="center" vertical="center" wrapText="1"/>
    </xf>
    <xf numFmtId="43" fontId="2" fillId="5" borderId="4" xfId="4" applyFont="1" applyFill="1" applyBorder="1" applyAlignment="1">
      <alignment horizontal="center" vertical="center"/>
    </xf>
    <xf numFmtId="43" fontId="2" fillId="5" borderId="11" xfId="4" applyFont="1" applyFill="1" applyBorder="1" applyAlignment="1">
      <alignment horizontal="center" vertical="center"/>
    </xf>
    <xf numFmtId="43" fontId="2" fillId="5" borderId="12" xfId="4" applyFont="1" applyFill="1" applyBorder="1" applyAlignment="1">
      <alignment horizontal="center" vertical="center"/>
    </xf>
    <xf numFmtId="165" fontId="2" fillId="4" borderId="2" xfId="1" applyNumberFormat="1" applyFont="1" applyFill="1" applyBorder="1" applyAlignment="1">
      <alignment horizontal="center" vertical="center" wrapText="1"/>
    </xf>
    <xf numFmtId="165" fontId="2" fillId="4" borderId="4" xfId="1" applyNumberFormat="1" applyFont="1" applyFill="1" applyBorder="1" applyAlignment="1">
      <alignment horizontal="center" vertical="center" wrapText="1"/>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43" fontId="2" fillId="5" borderId="2" xfId="1" applyFont="1" applyFill="1" applyBorder="1" applyAlignment="1">
      <alignment horizontal="center" vertical="center"/>
    </xf>
    <xf numFmtId="0" fontId="13" fillId="0" borderId="0" xfId="0" applyFont="1" applyAlignment="1">
      <alignment horizontal="left" vertical="top" wrapText="1"/>
    </xf>
    <xf numFmtId="0" fontId="13" fillId="0" borderId="0" xfId="0" applyFont="1" applyAlignment="1">
      <alignment horizontal="left"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2" fillId="3" borderId="2" xfId="0" applyFont="1" applyFill="1" applyBorder="1" applyAlignment="1">
      <alignment horizontal="left" vertical="center"/>
    </xf>
    <xf numFmtId="164" fontId="2" fillId="6" borderId="2" xfId="6" applyFont="1" applyFill="1" applyBorder="1" applyAlignment="1">
      <alignment horizontal="center" vertical="center" wrapText="1"/>
    </xf>
  </cellXfs>
  <cellStyles count="10">
    <cellStyle name="Comma" xfId="1" builtinId="3"/>
    <cellStyle name="Millares 2" xfId="8" xr:uid="{00000000-0005-0000-0000-000001000000}"/>
    <cellStyle name="Millares 3" xfId="4" xr:uid="{00000000-0005-0000-0000-000002000000}"/>
    <cellStyle name="Millares 3 2" xfId="5" xr:uid="{00000000-0005-0000-0000-000003000000}"/>
    <cellStyle name="Millares 3 2 2" xfId="7" xr:uid="{00000000-0005-0000-0000-000004000000}"/>
    <cellStyle name="Millares 4" xfId="6" xr:uid="{00000000-0005-0000-0000-000005000000}"/>
    <cellStyle name="Normal" xfId="0" builtinId="0"/>
    <cellStyle name="Normal 11" xfId="3" xr:uid="{00000000-0005-0000-0000-000007000000}"/>
    <cellStyle name="Normal 2" xfId="2" xr:uid="{00000000-0005-0000-0000-000008000000}"/>
    <cellStyle name="Normal 56" xfId="9" xr:uid="{60834975-D681-4315-8A7D-B7B1D99C57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7.pn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7.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0</xdr:row>
      <xdr:rowOff>133350</xdr:rowOff>
    </xdr:from>
    <xdr:to>
      <xdr:col>1</xdr:col>
      <xdr:colOff>1042914</xdr:colOff>
      <xdr:row>3</xdr:row>
      <xdr:rowOff>219886</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71500" y="133350"/>
          <a:ext cx="919089" cy="905686"/>
        </a:xfrm>
        <a:prstGeom prst="rect">
          <a:avLst/>
        </a:prstGeom>
      </xdr:spPr>
    </xdr:pic>
    <xdr:clientData/>
  </xdr:twoCellAnchor>
  <xdr:twoCellAnchor editAs="oneCell">
    <xdr:from>
      <xdr:col>15</xdr:col>
      <xdr:colOff>112184</xdr:colOff>
      <xdr:row>1</xdr:row>
      <xdr:rowOff>20108</xdr:rowOff>
    </xdr:from>
    <xdr:to>
      <xdr:col>16</xdr:col>
      <xdr:colOff>775593</xdr:colOff>
      <xdr:row>3</xdr:row>
      <xdr:rowOff>68791</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6469784" y="206375"/>
          <a:ext cx="1450809" cy="683683"/>
        </a:xfrm>
        <a:prstGeom prst="rect">
          <a:avLst/>
        </a:prstGeom>
      </xdr:spPr>
    </xdr:pic>
    <xdr:clientData/>
  </xdr:twoCellAnchor>
  <xdr:twoCellAnchor editAs="oneCell">
    <xdr:from>
      <xdr:col>0</xdr:col>
      <xdr:colOff>19050</xdr:colOff>
      <xdr:row>0</xdr:row>
      <xdr:rowOff>0</xdr:rowOff>
    </xdr:from>
    <xdr:to>
      <xdr:col>0</xdr:col>
      <xdr:colOff>415324</xdr:colOff>
      <xdr:row>11</xdr:row>
      <xdr:rowOff>57481</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19050" y="0"/>
          <a:ext cx="396274" cy="246413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271357</xdr:colOff>
      <xdr:row>6</xdr:row>
      <xdr:rowOff>148166</xdr:rowOff>
    </xdr:to>
    <xdr:pic>
      <xdr:nvPicPr>
        <xdr:cNvPr id="2" name="Imagen 1">
          <a:extLst>
            <a:ext uri="{FF2B5EF4-FFF2-40B4-BE49-F238E27FC236}">
              <a16:creationId xmlns:a16="http://schemas.microsoft.com/office/drawing/2014/main" id="{46A7EAFD-D016-4763-A357-0E8A38918814}"/>
            </a:ext>
          </a:extLst>
        </xdr:cNvPr>
        <xdr:cNvPicPr>
          <a:picLocks noChangeAspect="1"/>
        </xdr:cNvPicPr>
      </xdr:nvPicPr>
      <xdr:blipFill>
        <a:blip xmlns:r="http://schemas.openxmlformats.org/officeDocument/2006/relationships" r:embed="rId1"/>
        <a:stretch>
          <a:fillRect/>
        </a:stretch>
      </xdr:blipFill>
      <xdr:spPr>
        <a:xfrm>
          <a:off x="19050" y="0"/>
          <a:ext cx="252307" cy="1595966"/>
        </a:xfrm>
        <a:prstGeom prst="rect">
          <a:avLst/>
        </a:prstGeom>
      </xdr:spPr>
    </xdr:pic>
    <xdr:clientData/>
  </xdr:twoCellAnchor>
  <xdr:twoCellAnchor editAs="oneCell">
    <xdr:from>
      <xdr:col>1</xdr:col>
      <xdr:colOff>15874</xdr:colOff>
      <xdr:row>1</xdr:row>
      <xdr:rowOff>151726</xdr:rowOff>
    </xdr:from>
    <xdr:to>
      <xdr:col>1</xdr:col>
      <xdr:colOff>2044912</xdr:colOff>
      <xdr:row>4</xdr:row>
      <xdr:rowOff>178304</xdr:rowOff>
    </xdr:to>
    <xdr:pic>
      <xdr:nvPicPr>
        <xdr:cNvPr id="3" name="Imagen 2">
          <a:extLst>
            <a:ext uri="{FF2B5EF4-FFF2-40B4-BE49-F238E27FC236}">
              <a16:creationId xmlns:a16="http://schemas.microsoft.com/office/drawing/2014/main" id="{3127BEB2-7425-4B1A-B416-41F809BD37D5}"/>
            </a:ext>
            <a:ext uri="{147F2762-F138-4A5C-976F-8EAC2B608ADB}">
              <a16:predDERef xmlns:a16="http://schemas.microsoft.com/office/drawing/2014/main" pred="{00000000-0008-0000-0600-000007000000}"/>
            </a:ext>
          </a:extLst>
        </xdr:cNvPr>
        <xdr:cNvPicPr>
          <a:picLocks noChangeAspect="1"/>
        </xdr:cNvPicPr>
      </xdr:nvPicPr>
      <xdr:blipFill>
        <a:blip xmlns:r="http://schemas.openxmlformats.org/officeDocument/2006/relationships" r:embed="rId2"/>
        <a:stretch>
          <a:fillRect/>
        </a:stretch>
      </xdr:blipFill>
      <xdr:spPr>
        <a:xfrm>
          <a:off x="587374" y="342226"/>
          <a:ext cx="2029038" cy="893353"/>
        </a:xfrm>
        <a:prstGeom prst="rect">
          <a:avLst/>
        </a:prstGeom>
      </xdr:spPr>
    </xdr:pic>
    <xdr:clientData/>
  </xdr:twoCellAnchor>
  <xdr:twoCellAnchor editAs="oneCell">
    <xdr:from>
      <xdr:col>12</xdr:col>
      <xdr:colOff>836084</xdr:colOff>
      <xdr:row>1</xdr:row>
      <xdr:rowOff>9524</xdr:rowOff>
    </xdr:from>
    <xdr:to>
      <xdr:col>14</xdr:col>
      <xdr:colOff>664634</xdr:colOff>
      <xdr:row>4</xdr:row>
      <xdr:rowOff>77892</xdr:rowOff>
    </xdr:to>
    <xdr:pic>
      <xdr:nvPicPr>
        <xdr:cNvPr id="4" name="Imagen 3">
          <a:extLst>
            <a:ext uri="{FF2B5EF4-FFF2-40B4-BE49-F238E27FC236}">
              <a16:creationId xmlns:a16="http://schemas.microsoft.com/office/drawing/2014/main" id="{084D1993-D7A6-45FD-B01E-CB74AF8ED54B}"/>
            </a:ext>
            <a:ext uri="{147F2762-F138-4A5C-976F-8EAC2B608ADB}">
              <a16:predDERef xmlns:a16="http://schemas.microsoft.com/office/drawing/2014/main" pred="{00000000-0008-0000-0600-000008000000}"/>
            </a:ext>
          </a:extLst>
        </xdr:cNvPr>
        <xdr:cNvPicPr>
          <a:picLocks noChangeAspect="1"/>
        </xdr:cNvPicPr>
      </xdr:nvPicPr>
      <xdr:blipFill>
        <a:blip xmlns:r="http://schemas.openxmlformats.org/officeDocument/2006/relationships" r:embed="rId3"/>
        <a:stretch>
          <a:fillRect/>
        </a:stretch>
      </xdr:blipFill>
      <xdr:spPr>
        <a:xfrm>
          <a:off x="14752109" y="200024"/>
          <a:ext cx="1914525" cy="93514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286597</xdr:colOff>
      <xdr:row>6</xdr:row>
      <xdr:rowOff>132926</xdr:rowOff>
    </xdr:to>
    <xdr:pic>
      <xdr:nvPicPr>
        <xdr:cNvPr id="2" name="Imagen 1">
          <a:extLst>
            <a:ext uri="{FF2B5EF4-FFF2-40B4-BE49-F238E27FC236}">
              <a16:creationId xmlns:a16="http://schemas.microsoft.com/office/drawing/2014/main" id="{2F6569BD-FFCA-42F8-A2E9-2A4A7486EB7D}"/>
            </a:ext>
          </a:extLst>
        </xdr:cNvPr>
        <xdr:cNvPicPr>
          <a:picLocks noChangeAspect="1"/>
        </xdr:cNvPicPr>
      </xdr:nvPicPr>
      <xdr:blipFill>
        <a:blip xmlns:r="http://schemas.openxmlformats.org/officeDocument/2006/relationships" r:embed="rId1"/>
        <a:stretch>
          <a:fillRect/>
        </a:stretch>
      </xdr:blipFill>
      <xdr:spPr>
        <a:xfrm>
          <a:off x="19050" y="0"/>
          <a:ext cx="252307" cy="1595966"/>
        </a:xfrm>
        <a:prstGeom prst="rect">
          <a:avLst/>
        </a:prstGeom>
      </xdr:spPr>
    </xdr:pic>
    <xdr:clientData/>
  </xdr:twoCellAnchor>
  <xdr:twoCellAnchor editAs="oneCell">
    <xdr:from>
      <xdr:col>0</xdr:col>
      <xdr:colOff>292946</xdr:colOff>
      <xdr:row>0</xdr:row>
      <xdr:rowOff>0</xdr:rowOff>
    </xdr:from>
    <xdr:to>
      <xdr:col>1</xdr:col>
      <xdr:colOff>1524000</xdr:colOff>
      <xdr:row>2</xdr:row>
      <xdr:rowOff>245293</xdr:rowOff>
    </xdr:to>
    <xdr:pic>
      <xdr:nvPicPr>
        <xdr:cNvPr id="3" name="Imagen 2">
          <a:extLst>
            <a:ext uri="{FF2B5EF4-FFF2-40B4-BE49-F238E27FC236}">
              <a16:creationId xmlns:a16="http://schemas.microsoft.com/office/drawing/2014/main" id="{412FF5E6-3B77-46A8-9AC8-C268BB5FE007}"/>
            </a:ext>
            <a:ext uri="{147F2762-F138-4A5C-976F-8EAC2B608ADB}">
              <a16:predDERef xmlns:a16="http://schemas.microsoft.com/office/drawing/2014/main" pred="{00000000-0008-0000-0600-000007000000}"/>
            </a:ext>
          </a:extLst>
        </xdr:cNvPr>
        <xdr:cNvPicPr>
          <a:picLocks noChangeAspect="1"/>
        </xdr:cNvPicPr>
      </xdr:nvPicPr>
      <xdr:blipFill>
        <a:blip xmlns:r="http://schemas.openxmlformats.org/officeDocument/2006/relationships" r:embed="rId2"/>
        <a:stretch>
          <a:fillRect/>
        </a:stretch>
      </xdr:blipFill>
      <xdr:spPr>
        <a:xfrm>
          <a:off x="292946" y="0"/>
          <a:ext cx="1806787" cy="798378"/>
        </a:xfrm>
        <a:prstGeom prst="rect">
          <a:avLst/>
        </a:prstGeom>
      </xdr:spPr>
    </xdr:pic>
    <xdr:clientData/>
  </xdr:twoCellAnchor>
  <xdr:twoCellAnchor editAs="oneCell">
    <xdr:from>
      <xdr:col>14</xdr:col>
      <xdr:colOff>675005</xdr:colOff>
      <xdr:row>0</xdr:row>
      <xdr:rowOff>21166</xdr:rowOff>
    </xdr:from>
    <xdr:to>
      <xdr:col>16</xdr:col>
      <xdr:colOff>750845</xdr:colOff>
      <xdr:row>3</xdr:row>
      <xdr:rowOff>23707</xdr:rowOff>
    </xdr:to>
    <xdr:pic>
      <xdr:nvPicPr>
        <xdr:cNvPr id="4" name="Imagen 3">
          <a:extLst>
            <a:ext uri="{FF2B5EF4-FFF2-40B4-BE49-F238E27FC236}">
              <a16:creationId xmlns:a16="http://schemas.microsoft.com/office/drawing/2014/main" id="{86354E42-6456-4D9D-B547-75A963FCDFD2}"/>
            </a:ext>
            <a:ext uri="{147F2762-F138-4A5C-976F-8EAC2B608ADB}">
              <a16:predDERef xmlns:a16="http://schemas.microsoft.com/office/drawing/2014/main" pred="{412FF5E6-3B77-46A8-9AC8-C268BB5FE007}"/>
            </a:ext>
          </a:extLst>
        </xdr:cNvPr>
        <xdr:cNvPicPr>
          <a:picLocks noChangeAspect="1"/>
        </xdr:cNvPicPr>
      </xdr:nvPicPr>
      <xdr:blipFill>
        <a:blip xmlns:r="http://schemas.openxmlformats.org/officeDocument/2006/relationships" r:embed="rId3"/>
        <a:stretch>
          <a:fillRect/>
        </a:stretch>
      </xdr:blipFill>
      <xdr:spPr>
        <a:xfrm>
          <a:off x="17026255" y="21166"/>
          <a:ext cx="1705673" cy="81745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286597</xdr:colOff>
      <xdr:row>6</xdr:row>
      <xdr:rowOff>132926</xdr:rowOff>
    </xdr:to>
    <xdr:pic>
      <xdr:nvPicPr>
        <xdr:cNvPr id="2" name="Imagen 1">
          <a:extLst>
            <a:ext uri="{FF2B5EF4-FFF2-40B4-BE49-F238E27FC236}">
              <a16:creationId xmlns:a16="http://schemas.microsoft.com/office/drawing/2014/main" id="{2D15EFE8-C6B5-4555-AB96-DF8602AFB1CF}"/>
            </a:ext>
          </a:extLst>
        </xdr:cNvPr>
        <xdr:cNvPicPr>
          <a:picLocks noChangeAspect="1"/>
        </xdr:cNvPicPr>
      </xdr:nvPicPr>
      <xdr:blipFill>
        <a:blip xmlns:r="http://schemas.openxmlformats.org/officeDocument/2006/relationships" r:embed="rId1"/>
        <a:stretch>
          <a:fillRect/>
        </a:stretch>
      </xdr:blipFill>
      <xdr:spPr>
        <a:xfrm>
          <a:off x="19050" y="0"/>
          <a:ext cx="267547" cy="1580726"/>
        </a:xfrm>
        <a:prstGeom prst="rect">
          <a:avLst/>
        </a:prstGeom>
      </xdr:spPr>
    </xdr:pic>
    <xdr:clientData/>
  </xdr:twoCellAnchor>
  <xdr:twoCellAnchor editAs="oneCell">
    <xdr:from>
      <xdr:col>0</xdr:col>
      <xdr:colOff>407867</xdr:colOff>
      <xdr:row>0</xdr:row>
      <xdr:rowOff>0</xdr:rowOff>
    </xdr:from>
    <xdr:to>
      <xdr:col>1</xdr:col>
      <xdr:colOff>1618194</xdr:colOff>
      <xdr:row>3</xdr:row>
      <xdr:rowOff>169584</xdr:rowOff>
    </xdr:to>
    <xdr:pic>
      <xdr:nvPicPr>
        <xdr:cNvPr id="3" name="Imagen 2">
          <a:extLst>
            <a:ext uri="{FF2B5EF4-FFF2-40B4-BE49-F238E27FC236}">
              <a16:creationId xmlns:a16="http://schemas.microsoft.com/office/drawing/2014/main" id="{C2477521-6227-405B-B4B2-560BD0DE5E2E}"/>
            </a:ext>
            <a:ext uri="{147F2762-F138-4A5C-976F-8EAC2B608ADB}">
              <a16:predDERef xmlns:a16="http://schemas.microsoft.com/office/drawing/2014/main" pred="{00000000-0008-0000-06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407867" y="0"/>
          <a:ext cx="1795162" cy="980691"/>
        </a:xfrm>
        <a:prstGeom prst="rect">
          <a:avLst/>
        </a:prstGeom>
      </xdr:spPr>
    </xdr:pic>
    <xdr:clientData/>
  </xdr:twoCellAnchor>
  <xdr:twoCellAnchor editAs="oneCell">
    <xdr:from>
      <xdr:col>15</xdr:col>
      <xdr:colOff>6351</xdr:colOff>
      <xdr:row>0</xdr:row>
      <xdr:rowOff>19050</xdr:rowOff>
    </xdr:from>
    <xdr:to>
      <xdr:col>16</xdr:col>
      <xdr:colOff>885675</xdr:colOff>
      <xdr:row>3</xdr:row>
      <xdr:rowOff>41698</xdr:rowOff>
    </xdr:to>
    <xdr:pic>
      <xdr:nvPicPr>
        <xdr:cNvPr id="4" name="Imagen 3">
          <a:extLst>
            <a:ext uri="{FF2B5EF4-FFF2-40B4-BE49-F238E27FC236}">
              <a16:creationId xmlns:a16="http://schemas.microsoft.com/office/drawing/2014/main" id="{862520BC-2099-4207-AE1A-95258B0E1BCF}"/>
            </a:ext>
            <a:ext uri="{147F2762-F138-4A5C-976F-8EAC2B608ADB}">
              <a16:predDERef xmlns:a16="http://schemas.microsoft.com/office/drawing/2014/main" pred="{C2477521-6227-405B-B4B2-560BD0DE5E2E}"/>
            </a:ext>
          </a:extLst>
        </xdr:cNvPr>
        <xdr:cNvPicPr>
          <a:picLocks noChangeAspect="1"/>
        </xdr:cNvPicPr>
      </xdr:nvPicPr>
      <xdr:blipFill>
        <a:blip xmlns:r="http://schemas.openxmlformats.org/officeDocument/2006/relationships" r:embed="rId3"/>
        <a:stretch>
          <a:fillRect/>
        </a:stretch>
      </xdr:blipFill>
      <xdr:spPr>
        <a:xfrm>
          <a:off x="17179926" y="19050"/>
          <a:ext cx="1688949" cy="84179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282787</xdr:colOff>
      <xdr:row>6</xdr:row>
      <xdr:rowOff>136736</xdr:rowOff>
    </xdr:to>
    <xdr:pic>
      <xdr:nvPicPr>
        <xdr:cNvPr id="2" name="Imagen 1">
          <a:extLst>
            <a:ext uri="{FF2B5EF4-FFF2-40B4-BE49-F238E27FC236}">
              <a16:creationId xmlns:a16="http://schemas.microsoft.com/office/drawing/2014/main" id="{639A9B83-EE8F-4F48-9AFA-3A75F9327DB1}"/>
            </a:ext>
          </a:extLst>
        </xdr:cNvPr>
        <xdr:cNvPicPr>
          <a:picLocks noChangeAspect="1"/>
        </xdr:cNvPicPr>
      </xdr:nvPicPr>
      <xdr:blipFill>
        <a:blip xmlns:r="http://schemas.openxmlformats.org/officeDocument/2006/relationships" r:embed="rId1"/>
        <a:stretch>
          <a:fillRect/>
        </a:stretch>
      </xdr:blipFill>
      <xdr:spPr>
        <a:xfrm>
          <a:off x="19050" y="0"/>
          <a:ext cx="267547" cy="1580726"/>
        </a:xfrm>
        <a:prstGeom prst="rect">
          <a:avLst/>
        </a:prstGeom>
      </xdr:spPr>
    </xdr:pic>
    <xdr:clientData/>
  </xdr:twoCellAnchor>
  <xdr:twoCellAnchor editAs="oneCell">
    <xdr:from>
      <xdr:col>0</xdr:col>
      <xdr:colOff>407867</xdr:colOff>
      <xdr:row>0</xdr:row>
      <xdr:rowOff>0</xdr:rowOff>
    </xdr:from>
    <xdr:to>
      <xdr:col>1</xdr:col>
      <xdr:colOff>1622004</xdr:colOff>
      <xdr:row>3</xdr:row>
      <xdr:rowOff>173394</xdr:rowOff>
    </xdr:to>
    <xdr:pic>
      <xdr:nvPicPr>
        <xdr:cNvPr id="3" name="Imagen 2">
          <a:extLst>
            <a:ext uri="{FF2B5EF4-FFF2-40B4-BE49-F238E27FC236}">
              <a16:creationId xmlns:a16="http://schemas.microsoft.com/office/drawing/2014/main" id="{14AE94B9-05B1-4395-946E-1979DE762055}"/>
            </a:ext>
            <a:ext uri="{147F2762-F138-4A5C-976F-8EAC2B608ADB}">
              <a16:predDERef xmlns:a16="http://schemas.microsoft.com/office/drawing/2014/main" pred="{00000000-0008-0000-06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407867" y="0"/>
          <a:ext cx="1781827" cy="988734"/>
        </a:xfrm>
        <a:prstGeom prst="rect">
          <a:avLst/>
        </a:prstGeom>
      </xdr:spPr>
    </xdr:pic>
    <xdr:clientData/>
  </xdr:twoCellAnchor>
  <xdr:twoCellAnchor editAs="oneCell">
    <xdr:from>
      <xdr:col>10</xdr:col>
      <xdr:colOff>273051</xdr:colOff>
      <xdr:row>0</xdr:row>
      <xdr:rowOff>0</xdr:rowOff>
    </xdr:from>
    <xdr:to>
      <xdr:col>17</xdr:col>
      <xdr:colOff>685649</xdr:colOff>
      <xdr:row>3</xdr:row>
      <xdr:rowOff>18838</xdr:rowOff>
    </xdr:to>
    <xdr:pic>
      <xdr:nvPicPr>
        <xdr:cNvPr id="4" name="Imagen 3">
          <a:extLst>
            <a:ext uri="{FF2B5EF4-FFF2-40B4-BE49-F238E27FC236}">
              <a16:creationId xmlns:a16="http://schemas.microsoft.com/office/drawing/2014/main" id="{C3857C85-BD85-4BBB-950C-343FE4613655}"/>
            </a:ext>
            <a:ext uri="{147F2762-F138-4A5C-976F-8EAC2B608ADB}">
              <a16:predDERef xmlns:a16="http://schemas.microsoft.com/office/drawing/2014/main" pred="{412FF5E6-3B77-46A8-9AC8-C268BB5FE007}"/>
            </a:ext>
          </a:extLst>
        </xdr:cNvPr>
        <xdr:cNvPicPr>
          <a:picLocks noChangeAspect="1"/>
        </xdr:cNvPicPr>
      </xdr:nvPicPr>
      <xdr:blipFill>
        <a:blip xmlns:r="http://schemas.openxmlformats.org/officeDocument/2006/relationships" r:embed="rId3"/>
        <a:stretch>
          <a:fillRect/>
        </a:stretch>
      </xdr:blipFill>
      <xdr:spPr>
        <a:xfrm>
          <a:off x="12360276" y="0"/>
          <a:ext cx="1688949" cy="8417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123825</xdr:colOff>
      <xdr:row>0</xdr:row>
      <xdr:rowOff>133350</xdr:rowOff>
    </xdr:from>
    <xdr:to>
      <xdr:col>1</xdr:col>
      <xdr:colOff>1042914</xdr:colOff>
      <xdr:row>3</xdr:row>
      <xdr:rowOff>219886</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71500" y="133350"/>
          <a:ext cx="919089" cy="905686"/>
        </a:xfrm>
        <a:prstGeom prst="rect">
          <a:avLst/>
        </a:prstGeom>
      </xdr:spPr>
    </xdr:pic>
    <xdr:clientData/>
  </xdr:twoCellAnchor>
  <xdr:twoCellAnchor editAs="oneCell">
    <xdr:from>
      <xdr:col>15</xdr:col>
      <xdr:colOff>129117</xdr:colOff>
      <xdr:row>1</xdr:row>
      <xdr:rowOff>20108</xdr:rowOff>
    </xdr:from>
    <xdr:to>
      <xdr:col>16</xdr:col>
      <xdr:colOff>792526</xdr:colOff>
      <xdr:row>3</xdr:row>
      <xdr:rowOff>68791</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4454717" y="206375"/>
          <a:ext cx="1450809" cy="683683"/>
        </a:xfrm>
        <a:prstGeom prst="rect">
          <a:avLst/>
        </a:prstGeom>
      </xdr:spPr>
    </xdr:pic>
    <xdr:clientData/>
  </xdr:twoCellAnchor>
  <xdr:twoCellAnchor editAs="oneCell">
    <xdr:from>
      <xdr:col>0</xdr:col>
      <xdr:colOff>19050</xdr:colOff>
      <xdr:row>0</xdr:row>
      <xdr:rowOff>0</xdr:rowOff>
    </xdr:from>
    <xdr:to>
      <xdr:col>0</xdr:col>
      <xdr:colOff>415324</xdr:colOff>
      <xdr:row>11</xdr:row>
      <xdr:rowOff>57481</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19050" y="0"/>
          <a:ext cx="396274" cy="2464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123825</xdr:colOff>
      <xdr:row>0</xdr:row>
      <xdr:rowOff>133350</xdr:rowOff>
    </xdr:from>
    <xdr:to>
      <xdr:col>1</xdr:col>
      <xdr:colOff>1042914</xdr:colOff>
      <xdr:row>3</xdr:row>
      <xdr:rowOff>219886</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571500" y="133350"/>
          <a:ext cx="919089" cy="905686"/>
        </a:xfrm>
        <a:prstGeom prst="rect">
          <a:avLst/>
        </a:prstGeom>
      </xdr:spPr>
    </xdr:pic>
    <xdr:clientData/>
  </xdr:twoCellAnchor>
  <xdr:twoCellAnchor editAs="oneCell">
    <xdr:from>
      <xdr:col>15</xdr:col>
      <xdr:colOff>112183</xdr:colOff>
      <xdr:row>0</xdr:row>
      <xdr:rowOff>180975</xdr:rowOff>
    </xdr:from>
    <xdr:to>
      <xdr:col>16</xdr:col>
      <xdr:colOff>775593</xdr:colOff>
      <xdr:row>3</xdr:row>
      <xdr:rowOff>43391</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14522450" y="180975"/>
          <a:ext cx="1450810" cy="683683"/>
        </a:xfrm>
        <a:prstGeom prst="rect">
          <a:avLst/>
        </a:prstGeom>
      </xdr:spPr>
    </xdr:pic>
    <xdr:clientData/>
  </xdr:twoCellAnchor>
  <xdr:twoCellAnchor editAs="oneCell">
    <xdr:from>
      <xdr:col>0</xdr:col>
      <xdr:colOff>19050</xdr:colOff>
      <xdr:row>0</xdr:row>
      <xdr:rowOff>0</xdr:rowOff>
    </xdr:from>
    <xdr:to>
      <xdr:col>0</xdr:col>
      <xdr:colOff>415324</xdr:colOff>
      <xdr:row>11</xdr:row>
      <xdr:rowOff>57481</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19050" y="0"/>
          <a:ext cx="396274" cy="24641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123825</xdr:colOff>
      <xdr:row>0</xdr:row>
      <xdr:rowOff>133350</xdr:rowOff>
    </xdr:from>
    <xdr:to>
      <xdr:col>1</xdr:col>
      <xdr:colOff>1042914</xdr:colOff>
      <xdr:row>3</xdr:row>
      <xdr:rowOff>219886</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571500" y="133350"/>
          <a:ext cx="919089" cy="905686"/>
        </a:xfrm>
        <a:prstGeom prst="rect">
          <a:avLst/>
        </a:prstGeom>
      </xdr:spPr>
    </xdr:pic>
    <xdr:clientData/>
  </xdr:twoCellAnchor>
  <xdr:twoCellAnchor editAs="oneCell">
    <xdr:from>
      <xdr:col>15</xdr:col>
      <xdr:colOff>103717</xdr:colOff>
      <xdr:row>1</xdr:row>
      <xdr:rowOff>37041</xdr:rowOff>
    </xdr:from>
    <xdr:to>
      <xdr:col>16</xdr:col>
      <xdr:colOff>767126</xdr:colOff>
      <xdr:row>3</xdr:row>
      <xdr:rowOff>85724</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4480117" y="223308"/>
          <a:ext cx="1450809" cy="683683"/>
        </a:xfrm>
        <a:prstGeom prst="rect">
          <a:avLst/>
        </a:prstGeom>
      </xdr:spPr>
    </xdr:pic>
    <xdr:clientData/>
  </xdr:twoCellAnchor>
  <xdr:twoCellAnchor editAs="oneCell">
    <xdr:from>
      <xdr:col>0</xdr:col>
      <xdr:colOff>19050</xdr:colOff>
      <xdr:row>0</xdr:row>
      <xdr:rowOff>0</xdr:rowOff>
    </xdr:from>
    <xdr:to>
      <xdr:col>0</xdr:col>
      <xdr:colOff>415324</xdr:colOff>
      <xdr:row>11</xdr:row>
      <xdr:rowOff>57481</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19050" y="0"/>
          <a:ext cx="396274" cy="24641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123825</xdr:colOff>
      <xdr:row>0</xdr:row>
      <xdr:rowOff>133350</xdr:rowOff>
    </xdr:from>
    <xdr:to>
      <xdr:col>1</xdr:col>
      <xdr:colOff>1042914</xdr:colOff>
      <xdr:row>3</xdr:row>
      <xdr:rowOff>219886</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571500" y="133350"/>
          <a:ext cx="919089" cy="905686"/>
        </a:xfrm>
        <a:prstGeom prst="rect">
          <a:avLst/>
        </a:prstGeom>
      </xdr:spPr>
    </xdr:pic>
    <xdr:clientData/>
  </xdr:twoCellAnchor>
  <xdr:twoCellAnchor editAs="oneCell">
    <xdr:from>
      <xdr:col>15</xdr:col>
      <xdr:colOff>112183</xdr:colOff>
      <xdr:row>1</xdr:row>
      <xdr:rowOff>11641</xdr:rowOff>
    </xdr:from>
    <xdr:to>
      <xdr:col>16</xdr:col>
      <xdr:colOff>775593</xdr:colOff>
      <xdr:row>3</xdr:row>
      <xdr:rowOff>60324</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4522450" y="197908"/>
          <a:ext cx="1450810" cy="683683"/>
        </a:xfrm>
        <a:prstGeom prst="rect">
          <a:avLst/>
        </a:prstGeom>
      </xdr:spPr>
    </xdr:pic>
    <xdr:clientData/>
  </xdr:twoCellAnchor>
  <xdr:twoCellAnchor editAs="oneCell">
    <xdr:from>
      <xdr:col>0</xdr:col>
      <xdr:colOff>19050</xdr:colOff>
      <xdr:row>0</xdr:row>
      <xdr:rowOff>0</xdr:rowOff>
    </xdr:from>
    <xdr:to>
      <xdr:col>0</xdr:col>
      <xdr:colOff>415324</xdr:colOff>
      <xdr:row>11</xdr:row>
      <xdr:rowOff>57481</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19050" y="0"/>
          <a:ext cx="396274" cy="24641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123825</xdr:colOff>
      <xdr:row>0</xdr:row>
      <xdr:rowOff>133350</xdr:rowOff>
    </xdr:from>
    <xdr:to>
      <xdr:col>1</xdr:col>
      <xdr:colOff>1042914</xdr:colOff>
      <xdr:row>3</xdr:row>
      <xdr:rowOff>219886</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571500" y="133350"/>
          <a:ext cx="919089" cy="905686"/>
        </a:xfrm>
        <a:prstGeom prst="rect">
          <a:avLst/>
        </a:prstGeom>
      </xdr:spPr>
    </xdr:pic>
    <xdr:clientData/>
  </xdr:twoCellAnchor>
  <xdr:twoCellAnchor editAs="oneCell">
    <xdr:from>
      <xdr:col>15</xdr:col>
      <xdr:colOff>146051</xdr:colOff>
      <xdr:row>0</xdr:row>
      <xdr:rowOff>172508</xdr:rowOff>
    </xdr:from>
    <xdr:to>
      <xdr:col>16</xdr:col>
      <xdr:colOff>809460</xdr:colOff>
      <xdr:row>3</xdr:row>
      <xdr:rowOff>34924</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4497051" y="172508"/>
          <a:ext cx="1450809" cy="683683"/>
        </a:xfrm>
        <a:prstGeom prst="rect">
          <a:avLst/>
        </a:prstGeom>
      </xdr:spPr>
    </xdr:pic>
    <xdr:clientData/>
  </xdr:twoCellAnchor>
  <xdr:twoCellAnchor editAs="oneCell">
    <xdr:from>
      <xdr:col>0</xdr:col>
      <xdr:colOff>19050</xdr:colOff>
      <xdr:row>0</xdr:row>
      <xdr:rowOff>0</xdr:rowOff>
    </xdr:from>
    <xdr:to>
      <xdr:col>0</xdr:col>
      <xdr:colOff>415324</xdr:colOff>
      <xdr:row>11</xdr:row>
      <xdr:rowOff>57481</xdr:rowOff>
    </xdr:to>
    <xdr:pic>
      <xdr:nvPicPr>
        <xdr:cNvPr id="4" name="Imagen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xfrm>
          <a:off x="19050" y="0"/>
          <a:ext cx="396274" cy="246413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49179869-4A11-47BC-BAEC-7F9947C51084}"/>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0</xdr:col>
      <xdr:colOff>437030</xdr:colOff>
      <xdr:row>0</xdr:row>
      <xdr:rowOff>33617</xdr:rowOff>
    </xdr:from>
    <xdr:ext cx="2136589" cy="1028437"/>
    <xdr:pic>
      <xdr:nvPicPr>
        <xdr:cNvPr id="3" name="Imagen 4">
          <a:extLst>
            <a:ext uri="{FF2B5EF4-FFF2-40B4-BE49-F238E27FC236}">
              <a16:creationId xmlns:a16="http://schemas.microsoft.com/office/drawing/2014/main" id="{D2B57691-5337-468C-81C6-3614479AD3E4}"/>
            </a:ext>
          </a:extLst>
        </xdr:cNvPr>
        <xdr:cNvPicPr>
          <a:picLocks noChangeAspect="1"/>
        </xdr:cNvPicPr>
      </xdr:nvPicPr>
      <xdr:blipFill>
        <a:blip xmlns:r="http://schemas.openxmlformats.org/officeDocument/2006/relationships" r:embed="rId2"/>
        <a:stretch>
          <a:fillRect/>
        </a:stretch>
      </xdr:blipFill>
      <xdr:spPr>
        <a:xfrm>
          <a:off x="437030" y="33617"/>
          <a:ext cx="2136589" cy="1028437"/>
        </a:xfrm>
        <a:prstGeom prst="rect">
          <a:avLst/>
        </a:prstGeom>
      </xdr:spPr>
    </xdr:pic>
    <xdr:clientData/>
  </xdr:oneCellAnchor>
  <xdr:oneCellAnchor>
    <xdr:from>
      <xdr:col>15</xdr:col>
      <xdr:colOff>137993</xdr:colOff>
      <xdr:row>0</xdr:row>
      <xdr:rowOff>0</xdr:rowOff>
    </xdr:from>
    <xdr:ext cx="1901477" cy="1086971"/>
    <xdr:pic>
      <xdr:nvPicPr>
        <xdr:cNvPr id="4" name="Imagen 3">
          <a:extLst>
            <a:ext uri="{FF2B5EF4-FFF2-40B4-BE49-F238E27FC236}">
              <a16:creationId xmlns:a16="http://schemas.microsoft.com/office/drawing/2014/main" id="{6470F693-7F7A-43AF-848C-FB985100E418}"/>
            </a:ext>
          </a:extLst>
        </xdr:cNvPr>
        <xdr:cNvPicPr>
          <a:picLocks noChangeAspect="1"/>
        </xdr:cNvPicPr>
      </xdr:nvPicPr>
      <xdr:blipFill>
        <a:blip xmlns:r="http://schemas.openxmlformats.org/officeDocument/2006/relationships" r:embed="rId3"/>
        <a:stretch>
          <a:fillRect/>
        </a:stretch>
      </xdr:blipFill>
      <xdr:spPr>
        <a:xfrm>
          <a:off x="11567993" y="0"/>
          <a:ext cx="1901477" cy="1086971"/>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275167</xdr:colOff>
      <xdr:row>6</xdr:row>
      <xdr:rowOff>148166</xdr:rowOff>
    </xdr:to>
    <xdr:pic>
      <xdr:nvPicPr>
        <xdr:cNvPr id="2" name="Imagen 1">
          <a:extLst>
            <a:ext uri="{FF2B5EF4-FFF2-40B4-BE49-F238E27FC236}">
              <a16:creationId xmlns:a16="http://schemas.microsoft.com/office/drawing/2014/main" id="{0AEE67C3-8368-4564-B06D-32C96E8D795B}"/>
            </a:ext>
          </a:extLst>
        </xdr:cNvPr>
        <xdr:cNvPicPr>
          <a:picLocks noChangeAspect="1"/>
        </xdr:cNvPicPr>
      </xdr:nvPicPr>
      <xdr:blipFill>
        <a:blip xmlns:r="http://schemas.openxmlformats.org/officeDocument/2006/relationships" r:embed="rId1"/>
        <a:stretch>
          <a:fillRect/>
        </a:stretch>
      </xdr:blipFill>
      <xdr:spPr>
        <a:xfrm>
          <a:off x="19050" y="0"/>
          <a:ext cx="256117" cy="1595966"/>
        </a:xfrm>
        <a:prstGeom prst="rect">
          <a:avLst/>
        </a:prstGeom>
      </xdr:spPr>
    </xdr:pic>
    <xdr:clientData/>
  </xdr:twoCellAnchor>
  <xdr:twoCellAnchor editAs="oneCell">
    <xdr:from>
      <xdr:col>1</xdr:col>
      <xdr:colOff>15874</xdr:colOff>
      <xdr:row>1</xdr:row>
      <xdr:rowOff>151726</xdr:rowOff>
    </xdr:from>
    <xdr:to>
      <xdr:col>1</xdr:col>
      <xdr:colOff>2037292</xdr:colOff>
      <xdr:row>4</xdr:row>
      <xdr:rowOff>170684</xdr:rowOff>
    </xdr:to>
    <xdr:pic>
      <xdr:nvPicPr>
        <xdr:cNvPr id="3" name="Imagen 2">
          <a:extLst>
            <a:ext uri="{FF2B5EF4-FFF2-40B4-BE49-F238E27FC236}">
              <a16:creationId xmlns:a16="http://schemas.microsoft.com/office/drawing/2014/main" id="{B829BC91-6762-49D8-9685-E8EB1F4CC3EB}"/>
            </a:ext>
            <a:ext uri="{147F2762-F138-4A5C-976F-8EAC2B608ADB}">
              <a16:predDERef xmlns:a16="http://schemas.microsoft.com/office/drawing/2014/main" pred="{00000000-0008-0000-0600-000007000000}"/>
            </a:ext>
          </a:extLst>
        </xdr:cNvPr>
        <xdr:cNvPicPr>
          <a:picLocks noChangeAspect="1"/>
        </xdr:cNvPicPr>
      </xdr:nvPicPr>
      <xdr:blipFill>
        <a:blip xmlns:r="http://schemas.openxmlformats.org/officeDocument/2006/relationships" r:embed="rId2"/>
        <a:stretch>
          <a:fillRect/>
        </a:stretch>
      </xdr:blipFill>
      <xdr:spPr>
        <a:xfrm>
          <a:off x="587374" y="342226"/>
          <a:ext cx="2021418" cy="885733"/>
        </a:xfrm>
        <a:prstGeom prst="rect">
          <a:avLst/>
        </a:prstGeom>
      </xdr:spPr>
    </xdr:pic>
    <xdr:clientData/>
  </xdr:twoCellAnchor>
  <xdr:twoCellAnchor editAs="oneCell">
    <xdr:from>
      <xdr:col>11</xdr:col>
      <xdr:colOff>64559</xdr:colOff>
      <xdr:row>1</xdr:row>
      <xdr:rowOff>38099</xdr:rowOff>
    </xdr:from>
    <xdr:to>
      <xdr:col>13</xdr:col>
      <xdr:colOff>508848</xdr:colOff>
      <xdr:row>4</xdr:row>
      <xdr:rowOff>102657</xdr:rowOff>
    </xdr:to>
    <xdr:pic>
      <xdr:nvPicPr>
        <xdr:cNvPr id="4" name="Imagen 3">
          <a:extLst>
            <a:ext uri="{FF2B5EF4-FFF2-40B4-BE49-F238E27FC236}">
              <a16:creationId xmlns:a16="http://schemas.microsoft.com/office/drawing/2014/main" id="{41109EA2-6EC6-4409-AC6A-E48ECAAF4CE5}"/>
            </a:ext>
            <a:ext uri="{147F2762-F138-4A5C-976F-8EAC2B608ADB}">
              <a16:predDERef xmlns:a16="http://schemas.microsoft.com/office/drawing/2014/main" pred="{00000000-0008-0000-0600-000008000000}"/>
            </a:ext>
          </a:extLst>
        </xdr:cNvPr>
        <xdr:cNvPicPr>
          <a:picLocks noChangeAspect="1"/>
        </xdr:cNvPicPr>
      </xdr:nvPicPr>
      <xdr:blipFill>
        <a:blip xmlns:r="http://schemas.openxmlformats.org/officeDocument/2006/relationships" r:embed="rId3"/>
        <a:stretch>
          <a:fillRect/>
        </a:stretch>
      </xdr:blipFill>
      <xdr:spPr>
        <a:xfrm>
          <a:off x="12675659" y="228599"/>
          <a:ext cx="1911139" cy="93133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271357</xdr:colOff>
      <xdr:row>6</xdr:row>
      <xdr:rowOff>148166</xdr:rowOff>
    </xdr:to>
    <xdr:pic>
      <xdr:nvPicPr>
        <xdr:cNvPr id="2" name="Imagen 1">
          <a:extLst>
            <a:ext uri="{FF2B5EF4-FFF2-40B4-BE49-F238E27FC236}">
              <a16:creationId xmlns:a16="http://schemas.microsoft.com/office/drawing/2014/main" id="{2D5507EB-1B85-4060-9530-71EE7D4D378F}"/>
            </a:ext>
          </a:extLst>
        </xdr:cNvPr>
        <xdr:cNvPicPr>
          <a:picLocks noChangeAspect="1"/>
        </xdr:cNvPicPr>
      </xdr:nvPicPr>
      <xdr:blipFill>
        <a:blip xmlns:r="http://schemas.openxmlformats.org/officeDocument/2006/relationships" r:embed="rId1"/>
        <a:stretch>
          <a:fillRect/>
        </a:stretch>
      </xdr:blipFill>
      <xdr:spPr>
        <a:xfrm>
          <a:off x="19050" y="0"/>
          <a:ext cx="256117" cy="1595966"/>
        </a:xfrm>
        <a:prstGeom prst="rect">
          <a:avLst/>
        </a:prstGeom>
      </xdr:spPr>
    </xdr:pic>
    <xdr:clientData/>
  </xdr:twoCellAnchor>
  <xdr:twoCellAnchor editAs="oneCell">
    <xdr:from>
      <xdr:col>1</xdr:col>
      <xdr:colOff>15874</xdr:colOff>
      <xdr:row>1</xdr:row>
      <xdr:rowOff>151726</xdr:rowOff>
    </xdr:from>
    <xdr:to>
      <xdr:col>1</xdr:col>
      <xdr:colOff>2044912</xdr:colOff>
      <xdr:row>4</xdr:row>
      <xdr:rowOff>178304</xdr:rowOff>
    </xdr:to>
    <xdr:pic>
      <xdr:nvPicPr>
        <xdr:cNvPr id="3" name="Imagen 2">
          <a:extLst>
            <a:ext uri="{FF2B5EF4-FFF2-40B4-BE49-F238E27FC236}">
              <a16:creationId xmlns:a16="http://schemas.microsoft.com/office/drawing/2014/main" id="{00997B58-66FE-41DA-82DD-5342D50BA7D2}"/>
            </a:ext>
            <a:ext uri="{147F2762-F138-4A5C-976F-8EAC2B608ADB}">
              <a16:predDERef xmlns:a16="http://schemas.microsoft.com/office/drawing/2014/main" pred="{00000000-0008-0000-0600-000007000000}"/>
            </a:ext>
          </a:extLst>
        </xdr:cNvPr>
        <xdr:cNvPicPr>
          <a:picLocks noChangeAspect="1"/>
        </xdr:cNvPicPr>
      </xdr:nvPicPr>
      <xdr:blipFill>
        <a:blip xmlns:r="http://schemas.openxmlformats.org/officeDocument/2006/relationships" r:embed="rId2"/>
        <a:stretch>
          <a:fillRect/>
        </a:stretch>
      </xdr:blipFill>
      <xdr:spPr>
        <a:xfrm>
          <a:off x="587374" y="342226"/>
          <a:ext cx="2021418" cy="885733"/>
        </a:xfrm>
        <a:prstGeom prst="rect">
          <a:avLst/>
        </a:prstGeom>
      </xdr:spPr>
    </xdr:pic>
    <xdr:clientData/>
  </xdr:twoCellAnchor>
  <xdr:twoCellAnchor editAs="oneCell">
    <xdr:from>
      <xdr:col>12</xdr:col>
      <xdr:colOff>836084</xdr:colOff>
      <xdr:row>1</xdr:row>
      <xdr:rowOff>9524</xdr:rowOff>
    </xdr:from>
    <xdr:to>
      <xdr:col>14</xdr:col>
      <xdr:colOff>664634</xdr:colOff>
      <xdr:row>4</xdr:row>
      <xdr:rowOff>77892</xdr:rowOff>
    </xdr:to>
    <xdr:pic>
      <xdr:nvPicPr>
        <xdr:cNvPr id="4" name="Imagen 3">
          <a:extLst>
            <a:ext uri="{FF2B5EF4-FFF2-40B4-BE49-F238E27FC236}">
              <a16:creationId xmlns:a16="http://schemas.microsoft.com/office/drawing/2014/main" id="{17F322BD-6604-4A0F-945D-F912E16DE8BE}"/>
            </a:ext>
            <a:ext uri="{147F2762-F138-4A5C-976F-8EAC2B608ADB}">
              <a16:predDERef xmlns:a16="http://schemas.microsoft.com/office/drawing/2014/main" pred="{00000000-0008-0000-0600-000008000000}"/>
            </a:ext>
          </a:extLst>
        </xdr:cNvPr>
        <xdr:cNvPicPr>
          <a:picLocks noChangeAspect="1"/>
        </xdr:cNvPicPr>
      </xdr:nvPicPr>
      <xdr:blipFill>
        <a:blip xmlns:r="http://schemas.openxmlformats.org/officeDocument/2006/relationships" r:embed="rId3"/>
        <a:stretch>
          <a:fillRect/>
        </a:stretch>
      </xdr:blipFill>
      <xdr:spPr>
        <a:xfrm>
          <a:off x="13656734" y="200024"/>
          <a:ext cx="1909234" cy="935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Q18"/>
  <sheetViews>
    <sheetView showGridLines="0" zoomScale="90" zoomScaleNormal="90" workbookViewId="0">
      <selection activeCell="G11" sqref="G11"/>
    </sheetView>
  </sheetViews>
  <sheetFormatPr defaultColWidth="11.5703125" defaultRowHeight="15" x14ac:dyDescent="0.25"/>
  <cols>
    <col min="1" max="1" width="6.7109375" customWidth="1"/>
    <col min="2" max="2" width="81.28515625" bestFit="1" customWidth="1"/>
    <col min="3" max="4" width="17.28515625" customWidth="1"/>
    <col min="5" max="5" width="10.5703125" bestFit="1" customWidth="1"/>
    <col min="6" max="6" width="9.85546875" bestFit="1" customWidth="1"/>
    <col min="7" max="10" width="9.5703125" bestFit="1" customWidth="1"/>
    <col min="11" max="16" width="11.42578125" customWidth="1"/>
    <col min="17" max="17" width="13.140625" customWidth="1"/>
    <col min="18" max="18" width="20" bestFit="1" customWidth="1"/>
  </cols>
  <sheetData>
    <row r="2" spans="1:17" ht="28.5" x14ac:dyDescent="0.45">
      <c r="B2" s="89" t="s">
        <v>0</v>
      </c>
      <c r="C2" s="89"/>
      <c r="D2" s="89"/>
      <c r="E2" s="89"/>
      <c r="F2" s="89"/>
      <c r="G2" s="89"/>
      <c r="H2" s="89"/>
      <c r="I2" s="89"/>
      <c r="J2" s="89"/>
      <c r="K2" s="89"/>
      <c r="L2" s="89"/>
      <c r="M2" s="89"/>
      <c r="N2" s="89"/>
      <c r="O2" s="89"/>
      <c r="P2" s="89"/>
      <c r="Q2" s="89"/>
    </row>
    <row r="3" spans="1:17" ht="21" x14ac:dyDescent="0.35">
      <c r="B3" s="90" t="s">
        <v>1</v>
      </c>
      <c r="C3" s="90"/>
      <c r="D3" s="90"/>
      <c r="E3" s="90"/>
      <c r="F3" s="90"/>
      <c r="G3" s="90"/>
      <c r="H3" s="90"/>
      <c r="I3" s="90"/>
      <c r="J3" s="90"/>
      <c r="K3" s="90"/>
      <c r="L3" s="90"/>
      <c r="M3" s="90"/>
      <c r="N3" s="90"/>
      <c r="O3" s="90"/>
      <c r="P3" s="90"/>
      <c r="Q3" s="90"/>
    </row>
    <row r="4" spans="1:17" ht="18.75" x14ac:dyDescent="0.3">
      <c r="B4" s="91" t="s">
        <v>2</v>
      </c>
      <c r="C4" s="91"/>
      <c r="D4" s="91"/>
      <c r="E4" s="91"/>
      <c r="F4" s="91"/>
      <c r="G4" s="91"/>
      <c r="H4" s="91"/>
      <c r="I4" s="91"/>
      <c r="J4" s="91"/>
      <c r="K4" s="91"/>
      <c r="L4" s="91"/>
      <c r="M4" s="91"/>
      <c r="N4" s="91"/>
      <c r="O4" s="91"/>
      <c r="P4" s="91"/>
      <c r="Q4" s="91"/>
    </row>
    <row r="5" spans="1:17" ht="15.75" x14ac:dyDescent="0.25">
      <c r="B5" s="92" t="s">
        <v>3</v>
      </c>
      <c r="C5" s="92"/>
      <c r="D5" s="92"/>
      <c r="E5" s="92"/>
      <c r="F5" s="92"/>
      <c r="G5" s="92"/>
      <c r="H5" s="92"/>
      <c r="I5" s="92"/>
      <c r="J5" s="92"/>
      <c r="K5" s="92"/>
      <c r="L5" s="92"/>
      <c r="M5" s="92"/>
      <c r="N5" s="92"/>
      <c r="O5" s="92"/>
      <c r="P5" s="92"/>
      <c r="Q5" s="92"/>
    </row>
    <row r="6" spans="1:17" x14ac:dyDescent="0.25">
      <c r="Q6" s="71"/>
    </row>
    <row r="7" spans="1:17" x14ac:dyDescent="0.25">
      <c r="B7" s="1" t="s">
        <v>4</v>
      </c>
      <c r="E7" s="2"/>
      <c r="F7" s="2"/>
      <c r="G7" s="2"/>
      <c r="H7" s="2"/>
      <c r="I7" s="2"/>
      <c r="J7" s="2"/>
      <c r="K7" s="2"/>
      <c r="L7" s="2"/>
      <c r="M7" s="2"/>
      <c r="N7" s="2"/>
      <c r="O7" s="2"/>
      <c r="P7" s="2"/>
      <c r="Q7" s="3" t="s">
        <v>5</v>
      </c>
    </row>
    <row r="8" spans="1:17" x14ac:dyDescent="0.25">
      <c r="B8" s="4"/>
      <c r="E8" s="2"/>
      <c r="F8" s="2"/>
      <c r="G8" s="2"/>
      <c r="H8" s="2"/>
      <c r="I8" s="2"/>
      <c r="J8" s="2"/>
      <c r="K8" s="2"/>
      <c r="L8" s="2"/>
      <c r="M8" s="2"/>
      <c r="N8" s="2"/>
      <c r="O8" s="2"/>
      <c r="P8" s="2"/>
      <c r="Q8" s="2"/>
    </row>
    <row r="9" spans="1:17" x14ac:dyDescent="0.25">
      <c r="B9" s="94" t="s">
        <v>6</v>
      </c>
      <c r="C9" s="101" t="s">
        <v>7</v>
      </c>
      <c r="D9" s="101" t="s">
        <v>8</v>
      </c>
      <c r="E9" s="103" t="s">
        <v>9</v>
      </c>
      <c r="F9" s="103"/>
      <c r="G9" s="103"/>
      <c r="H9" s="103"/>
      <c r="I9" s="103"/>
      <c r="J9" s="103"/>
      <c r="K9" s="103"/>
      <c r="L9" s="103"/>
      <c r="M9" s="103"/>
      <c r="N9" s="103"/>
      <c r="O9" s="103"/>
      <c r="P9" s="103"/>
      <c r="Q9" s="104"/>
    </row>
    <row r="10" spans="1:17" x14ac:dyDescent="0.25">
      <c r="B10" s="95"/>
      <c r="C10" s="102"/>
      <c r="D10" s="102"/>
      <c r="E10" s="5" t="s">
        <v>10</v>
      </c>
      <c r="F10" s="5" t="s">
        <v>11</v>
      </c>
      <c r="G10" s="5" t="s">
        <v>12</v>
      </c>
      <c r="H10" s="5" t="s">
        <v>13</v>
      </c>
      <c r="I10" s="5" t="s">
        <v>14</v>
      </c>
      <c r="J10" s="5" t="s">
        <v>15</v>
      </c>
      <c r="K10" s="5" t="s">
        <v>16</v>
      </c>
      <c r="L10" s="5" t="s">
        <v>17</v>
      </c>
      <c r="M10" s="5" t="s">
        <v>18</v>
      </c>
      <c r="N10" s="5" t="s">
        <v>19</v>
      </c>
      <c r="O10" s="5" t="s">
        <v>20</v>
      </c>
      <c r="P10" s="5" t="s">
        <v>21</v>
      </c>
      <c r="Q10" s="5" t="s">
        <v>22</v>
      </c>
    </row>
    <row r="11" spans="1:17" x14ac:dyDescent="0.25">
      <c r="B11" s="6" t="s">
        <v>23</v>
      </c>
      <c r="C11" s="7">
        <v>10806094878</v>
      </c>
      <c r="D11" s="7">
        <v>5018949547</v>
      </c>
      <c r="E11" s="8">
        <v>391201861</v>
      </c>
      <c r="F11" s="8">
        <v>516588338.1099999</v>
      </c>
      <c r="G11" s="8">
        <v>112086353.14999992</v>
      </c>
      <c r="H11" s="8">
        <v>37043084.959999986</v>
      </c>
      <c r="I11" s="8">
        <v>35172883.160000086</v>
      </c>
      <c r="J11" s="8">
        <v>40107027.839999981</v>
      </c>
      <c r="K11" s="8">
        <v>26909423.410000023</v>
      </c>
      <c r="L11" s="8">
        <v>26901696.580000013</v>
      </c>
      <c r="M11" s="8">
        <v>89017001.910000026</v>
      </c>
      <c r="N11" s="8">
        <v>29399639.580000043</v>
      </c>
      <c r="O11" s="8">
        <v>-541552435.1099999</v>
      </c>
      <c r="P11" s="8">
        <v>900332275.44000006</v>
      </c>
      <c r="Q11" s="7">
        <f>SUM(E11:P11)</f>
        <v>1663207150.03</v>
      </c>
    </row>
    <row r="12" spans="1:17" x14ac:dyDescent="0.25">
      <c r="A12" s="9"/>
      <c r="B12" s="6" t="s">
        <v>24</v>
      </c>
      <c r="C12" s="7">
        <v>7229209667</v>
      </c>
      <c r="D12" s="7">
        <v>7240902022.3100004</v>
      </c>
      <c r="E12" s="8">
        <v>0</v>
      </c>
      <c r="F12" s="8">
        <v>11515215</v>
      </c>
      <c r="G12" s="8">
        <v>7813323.0099999998</v>
      </c>
      <c r="H12" s="8">
        <v>856594.78</v>
      </c>
      <c r="I12" s="8">
        <v>2282663.39</v>
      </c>
      <c r="J12" s="8">
        <v>5774868.2400000002</v>
      </c>
      <c r="K12" s="8">
        <v>2968998.34</v>
      </c>
      <c r="L12" s="8">
        <v>404544.91000000003</v>
      </c>
      <c r="M12" s="8">
        <v>1408288.6099999999</v>
      </c>
      <c r="N12" s="8">
        <v>1903969.16</v>
      </c>
      <c r="O12" s="8">
        <v>719608.26</v>
      </c>
      <c r="P12" s="8">
        <v>1436037.23</v>
      </c>
      <c r="Q12" s="7">
        <f>SUM(E12:P12)</f>
        <v>37084110.929999992</v>
      </c>
    </row>
    <row r="13" spans="1:17" x14ac:dyDescent="0.25">
      <c r="A13" s="10"/>
      <c r="B13" s="6" t="s">
        <v>25</v>
      </c>
      <c r="C13" s="7">
        <v>0</v>
      </c>
      <c r="D13" s="7">
        <v>0</v>
      </c>
      <c r="E13" s="8">
        <v>0</v>
      </c>
      <c r="F13" s="8">
        <v>0</v>
      </c>
      <c r="G13" s="8">
        <v>0</v>
      </c>
      <c r="H13" s="8">
        <v>0</v>
      </c>
      <c r="I13" s="8">
        <v>0</v>
      </c>
      <c r="J13" s="8">
        <v>0</v>
      </c>
      <c r="K13" s="8">
        <v>0</v>
      </c>
      <c r="L13" s="8">
        <v>1736915.3</v>
      </c>
      <c r="M13" s="8">
        <v>0</v>
      </c>
      <c r="N13" s="8">
        <v>0</v>
      </c>
      <c r="O13" s="8">
        <v>87001.600000000006</v>
      </c>
      <c r="P13" s="8">
        <v>634111.44999999995</v>
      </c>
      <c r="Q13" s="7"/>
    </row>
    <row r="14" spans="1:17" x14ac:dyDescent="0.25">
      <c r="A14" s="10"/>
      <c r="B14" s="6" t="s">
        <v>26</v>
      </c>
      <c r="C14" s="7">
        <v>0</v>
      </c>
      <c r="D14" s="7">
        <v>6127052743</v>
      </c>
      <c r="E14" s="8">
        <v>0</v>
      </c>
      <c r="F14" s="8">
        <v>0</v>
      </c>
      <c r="G14" s="8">
        <v>572452929</v>
      </c>
      <c r="H14" s="8">
        <v>277358140.74000001</v>
      </c>
      <c r="I14" s="8">
        <v>5618977.3200000003</v>
      </c>
      <c r="J14" s="8">
        <v>14818095.6</v>
      </c>
      <c r="K14" s="8">
        <v>566769.22</v>
      </c>
      <c r="L14" s="8">
        <v>1697498.85</v>
      </c>
      <c r="M14" s="8">
        <v>2787477.8200000003</v>
      </c>
      <c r="N14" s="8">
        <v>814336.6399999999</v>
      </c>
      <c r="O14" s="8">
        <v>0</v>
      </c>
      <c r="P14" s="8">
        <v>8250761260</v>
      </c>
      <c r="Q14" s="7">
        <f t="shared" ref="Q14" si="0">SUM(E14:P14)</f>
        <v>9126875485.1900005</v>
      </c>
    </row>
    <row r="15" spans="1:17" x14ac:dyDescent="0.25">
      <c r="B15" s="70" t="s">
        <v>27</v>
      </c>
      <c r="C15" s="12">
        <f t="shared" ref="C15:P15" si="1">+SUM(C11:C14)</f>
        <v>18035304545</v>
      </c>
      <c r="D15" s="12">
        <f t="shared" si="1"/>
        <v>18386904312.310001</v>
      </c>
      <c r="E15" s="13">
        <f t="shared" si="1"/>
        <v>391201861</v>
      </c>
      <c r="F15" s="13">
        <f t="shared" si="1"/>
        <v>528103553.1099999</v>
      </c>
      <c r="G15" s="13">
        <f t="shared" si="1"/>
        <v>692352605.15999997</v>
      </c>
      <c r="H15" s="13">
        <f t="shared" si="1"/>
        <v>315257820.48000002</v>
      </c>
      <c r="I15" s="13">
        <f t="shared" si="1"/>
        <v>43074523.870000087</v>
      </c>
      <c r="J15" s="13">
        <f t="shared" si="1"/>
        <v>60699991.679999985</v>
      </c>
      <c r="K15" s="13">
        <f t="shared" si="1"/>
        <v>30445190.970000021</v>
      </c>
      <c r="L15" s="13">
        <f t="shared" si="1"/>
        <v>30740655.640000015</v>
      </c>
      <c r="M15" s="13">
        <f t="shared" si="1"/>
        <v>93212768.340000033</v>
      </c>
      <c r="N15" s="13">
        <f t="shared" si="1"/>
        <v>32117945.380000044</v>
      </c>
      <c r="O15" s="13">
        <f t="shared" si="1"/>
        <v>-540745825.24999988</v>
      </c>
      <c r="P15" s="13">
        <f t="shared" si="1"/>
        <v>9153163684.1200008</v>
      </c>
      <c r="Q15" s="13">
        <f>SUM(E15:P15)</f>
        <v>10829624774.500002</v>
      </c>
    </row>
    <row r="16" spans="1:17" x14ac:dyDescent="0.25">
      <c r="B16" s="14" t="s">
        <v>28</v>
      </c>
    </row>
    <row r="17" spans="2:2" x14ac:dyDescent="0.25">
      <c r="B17" s="16" t="s">
        <v>29</v>
      </c>
    </row>
    <row r="18" spans="2:2" x14ac:dyDescent="0.25">
      <c r="B18" s="14" t="s">
        <v>30</v>
      </c>
    </row>
  </sheetData>
  <mergeCells count="8">
    <mergeCell ref="B2:Q2"/>
    <mergeCell ref="B3:Q3"/>
    <mergeCell ref="B5:Q5"/>
    <mergeCell ref="B9:B10"/>
    <mergeCell ref="C9:C10"/>
    <mergeCell ref="E9:Q9"/>
    <mergeCell ref="D9:D10"/>
    <mergeCell ref="B4:Q4"/>
  </mergeCells>
  <pageMargins left="0.7" right="0.7" top="0.75" bottom="0.75" header="0.3" footer="0.3"/>
  <pageSetup orientation="portrait" r:id="rId1"/>
  <ignoredErrors>
    <ignoredError sqref="Q14 Q11:Q12"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94168-888D-4C96-943C-8FF4591C0DBC}">
  <dimension ref="A2:W24"/>
  <sheetViews>
    <sheetView showGridLines="0" zoomScale="90" zoomScaleNormal="90" workbookViewId="0">
      <selection activeCell="D8" sqref="D8:D9"/>
    </sheetView>
  </sheetViews>
  <sheetFormatPr defaultColWidth="11.5703125" defaultRowHeight="15" x14ac:dyDescent="0.25"/>
  <cols>
    <col min="1" max="1" width="8.5703125" customWidth="1"/>
    <col min="2" max="2" width="55.140625" customWidth="1"/>
    <col min="3" max="4" width="15.7109375" customWidth="1"/>
    <col min="5" max="8" width="13.7109375" customWidth="1"/>
    <col min="9" max="9" width="17.5703125" customWidth="1"/>
    <col min="10" max="13" width="13.7109375" customWidth="1"/>
    <col min="14" max="15" width="17.5703125" customWidth="1"/>
    <col min="16" max="16" width="12.140625" customWidth="1"/>
    <col min="17" max="17" width="14.85546875" customWidth="1"/>
    <col min="18" max="18" width="20" bestFit="1" customWidth="1"/>
    <col min="19" max="19" width="16.85546875" bestFit="1" customWidth="1"/>
    <col min="21" max="21" width="17.140625" bestFit="1" customWidth="1"/>
  </cols>
  <sheetData>
    <row r="2" spans="1:23" ht="28.5" x14ac:dyDescent="0.45">
      <c r="B2" s="89" t="s">
        <v>0</v>
      </c>
      <c r="C2" s="89"/>
      <c r="D2" s="89"/>
      <c r="E2" s="89"/>
      <c r="F2" s="89"/>
      <c r="G2" s="89"/>
      <c r="H2" s="89"/>
      <c r="I2" s="89"/>
      <c r="J2" s="89"/>
      <c r="K2" s="89"/>
      <c r="L2" s="89"/>
      <c r="M2" s="89"/>
      <c r="N2" s="89"/>
      <c r="O2" s="89"/>
      <c r="P2" s="89"/>
      <c r="Q2" s="89"/>
    </row>
    <row r="3" spans="1:23" ht="21" x14ac:dyDescent="0.35">
      <c r="B3" s="90" t="s">
        <v>1</v>
      </c>
      <c r="C3" s="90"/>
      <c r="D3" s="90"/>
      <c r="E3" s="90"/>
      <c r="F3" s="90"/>
      <c r="G3" s="90"/>
      <c r="H3" s="90"/>
      <c r="I3" s="90"/>
      <c r="J3" s="90"/>
      <c r="K3" s="90"/>
      <c r="L3" s="90"/>
      <c r="M3" s="90"/>
      <c r="N3" s="90"/>
      <c r="O3" s="90"/>
      <c r="P3" s="90"/>
      <c r="Q3" s="90"/>
    </row>
    <row r="4" spans="1:23" ht="18.75" x14ac:dyDescent="0.3">
      <c r="B4" s="91" t="s">
        <v>2</v>
      </c>
      <c r="C4" s="91"/>
      <c r="D4" s="91"/>
      <c r="E4" s="91"/>
      <c r="F4" s="91"/>
      <c r="G4" s="91"/>
      <c r="H4" s="91"/>
      <c r="I4" s="91"/>
      <c r="J4" s="91"/>
      <c r="K4" s="91"/>
      <c r="L4" s="91"/>
      <c r="M4" s="91"/>
      <c r="N4" s="91"/>
      <c r="O4" s="91"/>
      <c r="P4" s="91"/>
      <c r="Q4" s="91"/>
    </row>
    <row r="5" spans="1:23" ht="15.75" x14ac:dyDescent="0.25">
      <c r="B5" s="92" t="s">
        <v>3</v>
      </c>
      <c r="C5" s="92"/>
      <c r="D5" s="93"/>
      <c r="E5" s="93"/>
      <c r="F5" s="93"/>
      <c r="G5" s="93"/>
      <c r="H5" s="93"/>
      <c r="I5" s="93"/>
      <c r="J5" s="93"/>
      <c r="K5" s="93"/>
      <c r="L5" s="93"/>
      <c r="M5" s="93"/>
      <c r="N5" s="93"/>
      <c r="O5" s="93"/>
      <c r="P5" s="93"/>
      <c r="Q5" s="93"/>
    </row>
    <row r="6" spans="1:23" x14ac:dyDescent="0.25">
      <c r="Q6" s="71"/>
    </row>
    <row r="7" spans="1:23" x14ac:dyDescent="0.25">
      <c r="B7" s="1" t="s">
        <v>67</v>
      </c>
      <c r="E7" s="2"/>
      <c r="F7" s="2"/>
      <c r="G7" s="2"/>
      <c r="H7" s="2"/>
      <c r="I7" s="2"/>
      <c r="J7" s="2"/>
      <c r="K7" s="2"/>
      <c r="L7" s="2"/>
      <c r="M7" s="2"/>
      <c r="N7" s="2"/>
      <c r="O7" s="2"/>
      <c r="P7" s="2"/>
      <c r="Q7" s="3" t="s">
        <v>5</v>
      </c>
    </row>
    <row r="8" spans="1:23" ht="15" customHeight="1" x14ac:dyDescent="0.25">
      <c r="B8" s="94" t="s">
        <v>6</v>
      </c>
      <c r="C8" s="73" t="s">
        <v>54</v>
      </c>
      <c r="D8" s="96" t="s">
        <v>62</v>
      </c>
      <c r="E8" s="98" t="s">
        <v>9</v>
      </c>
      <c r="F8" s="99"/>
      <c r="G8" s="99"/>
      <c r="H8" s="99"/>
      <c r="I8" s="99"/>
      <c r="J8" s="99"/>
      <c r="K8" s="99"/>
      <c r="L8" s="99"/>
      <c r="M8" s="99"/>
      <c r="N8" s="99"/>
      <c r="O8" s="99"/>
      <c r="P8" s="99"/>
      <c r="Q8" s="100"/>
    </row>
    <row r="9" spans="1:23" x14ac:dyDescent="0.25">
      <c r="B9" s="95"/>
      <c r="C9" s="74" t="s">
        <v>68</v>
      </c>
      <c r="D9" s="97"/>
      <c r="E9" s="76" t="s">
        <v>10</v>
      </c>
      <c r="F9" s="76" t="s">
        <v>11</v>
      </c>
      <c r="G9" s="76" t="s">
        <v>12</v>
      </c>
      <c r="H9" s="76" t="s">
        <v>13</v>
      </c>
      <c r="I9" s="76" t="s">
        <v>14</v>
      </c>
      <c r="J9" s="76" t="s">
        <v>15</v>
      </c>
      <c r="K9" s="76" t="s">
        <v>16</v>
      </c>
      <c r="L9" s="76" t="s">
        <v>17</v>
      </c>
      <c r="M9" s="76" t="s">
        <v>18</v>
      </c>
      <c r="N9" s="76" t="s">
        <v>19</v>
      </c>
      <c r="O9" s="76" t="s">
        <v>20</v>
      </c>
      <c r="P9" s="76" t="s">
        <v>21</v>
      </c>
      <c r="Q9" s="72" t="s">
        <v>22</v>
      </c>
    </row>
    <row r="10" spans="1:23" x14ac:dyDescent="0.25">
      <c r="B10" s="6" t="s">
        <v>23</v>
      </c>
      <c r="C10" s="67">
        <v>37790839079</v>
      </c>
      <c r="D10" s="67">
        <v>40537739079</v>
      </c>
      <c r="E10" s="68">
        <v>1556365163.3700001</v>
      </c>
      <c r="F10" s="68">
        <v>1664702076.3</v>
      </c>
      <c r="G10" s="68">
        <v>1612968152.9400003</v>
      </c>
      <c r="H10" s="68">
        <v>1612792410.7600002</v>
      </c>
      <c r="I10" s="68">
        <v>1588140172.4200003</v>
      </c>
      <c r="J10" s="68">
        <v>1633267204.5300002</v>
      </c>
      <c r="K10" s="68">
        <v>1618991904.6600001</v>
      </c>
      <c r="L10" s="68">
        <v>1612485143.4000003</v>
      </c>
      <c r="M10" s="68">
        <v>1666295986.3400004</v>
      </c>
      <c r="N10" s="68">
        <v>1609380468.0600002</v>
      </c>
      <c r="O10" s="68">
        <v>1623382166.3800004</v>
      </c>
      <c r="P10" s="68">
        <v>1646910794.76</v>
      </c>
      <c r="Q10" s="67">
        <f>SUM(E10:P10)</f>
        <v>19445681643.919998</v>
      </c>
      <c r="W10" s="75"/>
    </row>
    <row r="11" spans="1:23" x14ac:dyDescent="0.25">
      <c r="A11" s="10"/>
      <c r="B11" s="6" t="s">
        <v>24</v>
      </c>
      <c r="C11" s="67">
        <v>32875682518</v>
      </c>
      <c r="D11" s="67">
        <v>32889649018</v>
      </c>
      <c r="E11" s="68">
        <v>144267575.83999997</v>
      </c>
      <c r="F11" s="68">
        <v>132498634.12</v>
      </c>
      <c r="G11" s="68">
        <v>154074318.54000002</v>
      </c>
      <c r="H11" s="68">
        <v>180660692.86999997</v>
      </c>
      <c r="I11" s="68">
        <v>198399747.17000002</v>
      </c>
      <c r="J11" s="68">
        <v>172847377.38</v>
      </c>
      <c r="K11" s="68">
        <v>174592378.75</v>
      </c>
      <c r="L11" s="68">
        <v>158775604.83999997</v>
      </c>
      <c r="M11" s="68">
        <v>164568773</v>
      </c>
      <c r="N11" s="68">
        <v>246736548.53</v>
      </c>
      <c r="O11" s="68">
        <v>191007285.86000001</v>
      </c>
      <c r="P11" s="68">
        <v>273484511.06999999</v>
      </c>
      <c r="Q11" s="67">
        <f t="shared" ref="Q11" si="0">SUM(E11:P11)</f>
        <v>2191913447.9700003</v>
      </c>
      <c r="W11" s="75"/>
    </row>
    <row r="12" spans="1:23" x14ac:dyDescent="0.25">
      <c r="B12" s="6" t="s">
        <v>25</v>
      </c>
      <c r="C12" s="67">
        <v>0</v>
      </c>
      <c r="D12" s="67">
        <v>0</v>
      </c>
      <c r="E12" s="68">
        <v>262328.96999999997</v>
      </c>
      <c r="F12" s="68">
        <v>991261.72</v>
      </c>
      <c r="G12" s="68">
        <v>4037463.26</v>
      </c>
      <c r="H12" s="68">
        <v>1067478.6299999999</v>
      </c>
      <c r="I12" s="68">
        <v>1267129.0699999998</v>
      </c>
      <c r="J12" s="68">
        <v>3860307.73</v>
      </c>
      <c r="K12" s="68">
        <v>2514997.11</v>
      </c>
      <c r="L12" s="68">
        <v>1661585.85</v>
      </c>
      <c r="M12" s="68">
        <v>3200481.7</v>
      </c>
      <c r="N12" s="68">
        <v>241473.11</v>
      </c>
      <c r="O12" s="68">
        <v>0</v>
      </c>
      <c r="P12" s="68">
        <v>1027.4000000000001</v>
      </c>
      <c r="Q12" s="67">
        <f>SUM(E12:P12)</f>
        <v>19105534.549999997</v>
      </c>
      <c r="W12" s="75"/>
    </row>
    <row r="13" spans="1:23" x14ac:dyDescent="0.25">
      <c r="B13" s="6" t="s">
        <v>32</v>
      </c>
      <c r="C13" s="67">
        <v>0</v>
      </c>
      <c r="D13" s="67">
        <v>932528375.45999992</v>
      </c>
      <c r="E13" s="68">
        <v>0</v>
      </c>
      <c r="F13" s="68">
        <v>0</v>
      </c>
      <c r="G13" s="68">
        <v>0</v>
      </c>
      <c r="H13" s="68">
        <v>0</v>
      </c>
      <c r="I13" s="68">
        <v>0</v>
      </c>
      <c r="J13" s="68">
        <v>0</v>
      </c>
      <c r="K13" s="68">
        <v>0</v>
      </c>
      <c r="L13" s="68">
        <v>0</v>
      </c>
      <c r="M13" s="68">
        <v>0</v>
      </c>
      <c r="N13" s="68">
        <v>0</v>
      </c>
      <c r="O13" s="68">
        <v>0</v>
      </c>
      <c r="P13" s="68">
        <v>0</v>
      </c>
      <c r="Q13" s="67">
        <f>SUM(E13:P13)</f>
        <v>0</v>
      </c>
      <c r="W13" s="75"/>
    </row>
    <row r="14" spans="1:23" x14ac:dyDescent="0.25">
      <c r="B14" s="70" t="s">
        <v>27</v>
      </c>
      <c r="C14" s="12">
        <f t="shared" ref="C14:P14" si="1">+SUM(C10:C13)</f>
        <v>70666521597</v>
      </c>
      <c r="D14" s="12">
        <f t="shared" si="1"/>
        <v>74359916472.460007</v>
      </c>
      <c r="E14" s="13">
        <f t="shared" si="1"/>
        <v>1700895068.1800001</v>
      </c>
      <c r="F14" s="13">
        <f t="shared" si="1"/>
        <v>1798191972.1400001</v>
      </c>
      <c r="G14" s="13">
        <f t="shared" si="1"/>
        <v>1771079934.7400002</v>
      </c>
      <c r="H14" s="13">
        <f t="shared" si="1"/>
        <v>1794520582.2600002</v>
      </c>
      <c r="I14" s="13">
        <f t="shared" si="1"/>
        <v>1787807048.6600003</v>
      </c>
      <c r="J14" s="13">
        <f t="shared" si="1"/>
        <v>1809974889.6400003</v>
      </c>
      <c r="K14" s="13">
        <f t="shared" si="1"/>
        <v>1796099280.52</v>
      </c>
      <c r="L14" s="13">
        <f t="shared" si="1"/>
        <v>1772922334.0900002</v>
      </c>
      <c r="M14" s="13">
        <f t="shared" si="1"/>
        <v>1834065241.0400004</v>
      </c>
      <c r="N14" s="13">
        <f t="shared" si="1"/>
        <v>1856358489.7</v>
      </c>
      <c r="O14" s="13">
        <f t="shared" si="1"/>
        <v>1814389452.2400002</v>
      </c>
      <c r="P14" s="13">
        <f t="shared" si="1"/>
        <v>1920396333.23</v>
      </c>
      <c r="Q14" s="13">
        <f>SUM(E14:P14)</f>
        <v>21656700626.440006</v>
      </c>
      <c r="W14" s="75"/>
    </row>
    <row r="15" spans="1:23" x14ac:dyDescent="0.25">
      <c r="B15" s="77" t="s">
        <v>58</v>
      </c>
      <c r="E15" s="87"/>
      <c r="F15" s="87"/>
      <c r="G15" s="87"/>
      <c r="H15" s="87"/>
      <c r="I15" s="87"/>
      <c r="J15" s="87"/>
      <c r="K15" s="87"/>
      <c r="L15" s="87"/>
      <c r="M15" s="87"/>
      <c r="N15" s="87"/>
      <c r="O15" s="87"/>
      <c r="P15" s="86"/>
      <c r="Q15" s="85"/>
      <c r="W15" s="75"/>
    </row>
    <row r="16" spans="1:23" x14ac:dyDescent="0.25">
      <c r="B16" s="78" t="s">
        <v>69</v>
      </c>
      <c r="C16" s="75"/>
      <c r="D16" s="75"/>
      <c r="E16" s="75"/>
      <c r="F16" s="75"/>
      <c r="G16" s="75"/>
      <c r="H16" s="75"/>
      <c r="I16" s="75"/>
      <c r="J16" s="75"/>
      <c r="K16" s="75"/>
      <c r="L16" s="75"/>
      <c r="M16" s="75"/>
      <c r="N16" s="75"/>
      <c r="O16" s="75"/>
      <c r="P16" s="75"/>
      <c r="Q16" s="75"/>
    </row>
    <row r="17" spans="2:19" x14ac:dyDescent="0.25">
      <c r="B17" s="78" t="s">
        <v>70</v>
      </c>
      <c r="E17" s="21"/>
      <c r="F17" s="21"/>
      <c r="G17" s="21"/>
      <c r="H17" s="21"/>
      <c r="I17" s="21"/>
      <c r="J17" s="21"/>
      <c r="K17" s="21"/>
      <c r="L17" s="21"/>
      <c r="M17" s="21"/>
      <c r="N17" s="21"/>
      <c r="O17" s="21"/>
      <c r="P17" s="21"/>
      <c r="R17" s="75"/>
    </row>
    <row r="18" spans="2:19" x14ac:dyDescent="0.25">
      <c r="B18" s="78" t="s">
        <v>28</v>
      </c>
      <c r="C18" s="75"/>
      <c r="D18" s="75"/>
      <c r="E18" s="75"/>
      <c r="F18" s="75"/>
      <c r="G18" s="75"/>
      <c r="H18" s="75"/>
      <c r="I18" s="75"/>
      <c r="J18" s="75"/>
      <c r="K18" s="75"/>
      <c r="L18" s="75"/>
      <c r="M18" s="75"/>
      <c r="N18" s="75"/>
    </row>
    <row r="22" spans="2:19" x14ac:dyDescent="0.25">
      <c r="B22" s="2"/>
      <c r="C22" s="2"/>
      <c r="D22" s="2"/>
      <c r="E22" s="2"/>
      <c r="F22" s="2"/>
      <c r="G22" s="2"/>
      <c r="H22" s="2"/>
      <c r="I22" s="2"/>
      <c r="J22" s="2"/>
      <c r="K22" s="2"/>
      <c r="L22" s="2"/>
      <c r="M22" s="2"/>
      <c r="N22" s="2"/>
      <c r="S22" s="2"/>
    </row>
    <row r="24" spans="2:19" x14ac:dyDescent="0.25">
      <c r="B24" s="2"/>
      <c r="C24" s="2"/>
      <c r="D24" s="2"/>
      <c r="E24" s="2"/>
      <c r="F24" s="2"/>
      <c r="G24" s="2"/>
      <c r="H24" s="2"/>
      <c r="I24" s="2"/>
      <c r="J24" s="2"/>
      <c r="K24" s="2"/>
      <c r="L24" s="2"/>
      <c r="M24" s="2"/>
      <c r="N24" s="2"/>
    </row>
  </sheetData>
  <mergeCells count="7">
    <mergeCell ref="B2:Q2"/>
    <mergeCell ref="B3:Q3"/>
    <mergeCell ref="B4:Q4"/>
    <mergeCell ref="B5:Q5"/>
    <mergeCell ref="B8:B9"/>
    <mergeCell ref="D8:D9"/>
    <mergeCell ref="E8:Q8"/>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926AC-2458-4923-A20C-1370CBE3AA66}">
  <dimension ref="A2:W26"/>
  <sheetViews>
    <sheetView showGridLines="0" topLeftCell="B1" zoomScale="90" zoomScaleNormal="90" workbookViewId="0">
      <selection activeCell="B8" sqref="B8:B9"/>
    </sheetView>
  </sheetViews>
  <sheetFormatPr defaultColWidth="11.5703125" defaultRowHeight="15" x14ac:dyDescent="0.25"/>
  <cols>
    <col min="1" max="1" width="8.5703125" customWidth="1"/>
    <col min="2" max="2" width="60.85546875" customWidth="1"/>
    <col min="3" max="4" width="15.7109375" customWidth="1"/>
    <col min="5" max="8" width="13.7109375" customWidth="1"/>
    <col min="9" max="9" width="17.5703125" customWidth="1"/>
    <col min="10" max="13" width="13.7109375" customWidth="1"/>
    <col min="14" max="14" width="17.5703125" customWidth="1"/>
    <col min="15" max="15" width="12.7109375" bestFit="1" customWidth="1"/>
    <col min="16" max="16" width="11.7109375" customWidth="1"/>
    <col min="17" max="17" width="14.85546875" customWidth="1"/>
    <col min="18" max="18" width="20" bestFit="1" customWidth="1"/>
    <col min="19" max="19" width="16.85546875" bestFit="1" customWidth="1"/>
    <col min="21" max="21" width="17.140625" bestFit="1" customWidth="1"/>
  </cols>
  <sheetData>
    <row r="2" spans="1:23" ht="28.5" x14ac:dyDescent="0.45">
      <c r="B2" s="89" t="s">
        <v>0</v>
      </c>
      <c r="C2" s="89"/>
      <c r="D2" s="89"/>
      <c r="E2" s="89"/>
      <c r="F2" s="89"/>
      <c r="G2" s="89"/>
      <c r="H2" s="89"/>
      <c r="I2" s="89"/>
      <c r="J2" s="89"/>
      <c r="K2" s="89"/>
      <c r="L2" s="89"/>
      <c r="M2" s="89"/>
      <c r="N2" s="89"/>
      <c r="O2" s="89"/>
      <c r="P2" s="89"/>
      <c r="Q2" s="89"/>
    </row>
    <row r="3" spans="1:23" ht="21" x14ac:dyDescent="0.35">
      <c r="B3" s="90" t="s">
        <v>1</v>
      </c>
      <c r="C3" s="90"/>
      <c r="D3" s="90"/>
      <c r="E3" s="90"/>
      <c r="F3" s="90"/>
      <c r="G3" s="90"/>
      <c r="H3" s="90"/>
      <c r="I3" s="90"/>
      <c r="J3" s="90"/>
      <c r="K3" s="90"/>
      <c r="L3" s="90"/>
      <c r="M3" s="90"/>
      <c r="N3" s="90"/>
      <c r="O3" s="90"/>
      <c r="P3" s="90"/>
      <c r="Q3" s="90"/>
    </row>
    <row r="4" spans="1:23" ht="18.75" x14ac:dyDescent="0.3">
      <c r="B4" s="91" t="s">
        <v>2</v>
      </c>
      <c r="C4" s="91"/>
      <c r="D4" s="91"/>
      <c r="E4" s="91"/>
      <c r="F4" s="91"/>
      <c r="G4" s="91"/>
      <c r="H4" s="91"/>
      <c r="I4" s="91"/>
      <c r="J4" s="91"/>
      <c r="K4" s="91"/>
      <c r="L4" s="91"/>
      <c r="M4" s="91"/>
      <c r="N4" s="91"/>
      <c r="O4" s="91"/>
      <c r="P4" s="91"/>
      <c r="Q4" s="91"/>
    </row>
    <row r="5" spans="1:23" ht="15.75" x14ac:dyDescent="0.25">
      <c r="B5" s="92" t="s">
        <v>3</v>
      </c>
      <c r="C5" s="93"/>
      <c r="D5" s="93"/>
      <c r="E5" s="93"/>
      <c r="F5" s="93"/>
      <c r="G5" s="93"/>
      <c r="H5" s="93"/>
      <c r="I5" s="93"/>
      <c r="J5" s="93"/>
      <c r="K5" s="93"/>
      <c r="L5" s="93"/>
      <c r="M5" s="93"/>
      <c r="N5" s="93"/>
      <c r="O5" s="93"/>
      <c r="P5" s="93"/>
      <c r="Q5" s="93"/>
    </row>
    <row r="6" spans="1:23" x14ac:dyDescent="0.25">
      <c r="Q6" s="71"/>
    </row>
    <row r="7" spans="1:23" x14ac:dyDescent="0.25">
      <c r="B7" s="1" t="s">
        <v>71</v>
      </c>
      <c r="E7" s="2"/>
      <c r="F7" s="2"/>
      <c r="G7" s="2"/>
      <c r="H7" s="2"/>
      <c r="I7" s="2"/>
      <c r="J7" s="2"/>
      <c r="K7" s="2"/>
      <c r="L7" s="2"/>
      <c r="M7" s="2"/>
      <c r="N7" s="2"/>
      <c r="O7" s="2"/>
      <c r="P7" s="2"/>
      <c r="Q7" s="3" t="s">
        <v>5</v>
      </c>
    </row>
    <row r="8" spans="1:23" ht="15" customHeight="1" x14ac:dyDescent="0.25">
      <c r="B8" s="94" t="s">
        <v>6</v>
      </c>
      <c r="C8" s="73" t="s">
        <v>54</v>
      </c>
      <c r="D8" s="96" t="s">
        <v>62</v>
      </c>
      <c r="E8" s="98" t="s">
        <v>9</v>
      </c>
      <c r="F8" s="99"/>
      <c r="G8" s="99"/>
      <c r="H8" s="99"/>
      <c r="I8" s="99"/>
      <c r="J8" s="99"/>
      <c r="K8" s="99"/>
      <c r="L8" s="99"/>
      <c r="M8" s="99"/>
      <c r="N8" s="99"/>
      <c r="O8" s="99"/>
      <c r="P8" s="99"/>
      <c r="Q8" s="100"/>
    </row>
    <row r="9" spans="1:23" x14ac:dyDescent="0.25">
      <c r="B9" s="95"/>
      <c r="C9" s="74" t="s">
        <v>72</v>
      </c>
      <c r="D9" s="97"/>
      <c r="E9" s="76" t="s">
        <v>10</v>
      </c>
      <c r="F9" s="76" t="s">
        <v>11</v>
      </c>
      <c r="G9" s="76" t="s">
        <v>12</v>
      </c>
      <c r="H9" s="76" t="s">
        <v>13</v>
      </c>
      <c r="I9" s="76" t="s">
        <v>14</v>
      </c>
      <c r="J9" s="76" t="s">
        <v>15</v>
      </c>
      <c r="K9" s="76" t="s">
        <v>16</v>
      </c>
      <c r="L9" s="76" t="s">
        <v>17</v>
      </c>
      <c r="M9" s="76" t="s">
        <v>18</v>
      </c>
      <c r="N9" s="76" t="s">
        <v>19</v>
      </c>
      <c r="O9" s="76" t="s">
        <v>20</v>
      </c>
      <c r="P9" s="76" t="s">
        <v>21</v>
      </c>
      <c r="Q9" s="72" t="s">
        <v>22</v>
      </c>
    </row>
    <row r="10" spans="1:23" x14ac:dyDescent="0.25">
      <c r="B10" s="6" t="s">
        <v>73</v>
      </c>
      <c r="C10" s="67"/>
      <c r="D10" s="67">
        <v>815298076.04999995</v>
      </c>
      <c r="E10" s="68"/>
      <c r="F10" s="68"/>
      <c r="G10" s="68"/>
      <c r="H10" s="68"/>
      <c r="I10" s="68"/>
      <c r="J10" s="68"/>
      <c r="K10" s="68"/>
      <c r="L10" s="68"/>
      <c r="M10" s="68"/>
      <c r="N10" s="68"/>
      <c r="O10" s="68"/>
      <c r="P10" s="68">
        <v>0</v>
      </c>
      <c r="Q10" s="67"/>
    </row>
    <row r="11" spans="1:23" x14ac:dyDescent="0.25">
      <c r="B11" s="6" t="s">
        <v>23</v>
      </c>
      <c r="C11" s="67">
        <v>40665746746</v>
      </c>
      <c r="D11" s="67">
        <v>39064780609.029999</v>
      </c>
      <c r="E11" s="68">
        <v>1705450083.5899999</v>
      </c>
      <c r="F11" s="68">
        <v>1715593904.75</v>
      </c>
      <c r="G11" s="68">
        <v>1672150820.1900001</v>
      </c>
      <c r="H11" s="68">
        <v>59504852.450000003</v>
      </c>
      <c r="I11" s="68">
        <v>60128515.530000001</v>
      </c>
      <c r="J11" s="68">
        <v>27263603.68</v>
      </c>
      <c r="K11" s="68">
        <v>131149688.84</v>
      </c>
      <c r="L11" s="68">
        <v>80912327.390000001</v>
      </c>
      <c r="M11" s="68">
        <v>79589845.199999988</v>
      </c>
      <c r="N11" s="68">
        <v>114250541.56999999</v>
      </c>
      <c r="O11" s="68">
        <v>54587162.07</v>
      </c>
      <c r="P11" s="68">
        <v>13873072352.77</v>
      </c>
      <c r="Q11" s="67">
        <f>SUM(E11:P11)</f>
        <v>19573653698.029999</v>
      </c>
      <c r="S11" s="75"/>
      <c r="W11" s="75"/>
    </row>
    <row r="12" spans="1:23" x14ac:dyDescent="0.25">
      <c r="A12" s="10"/>
      <c r="B12" s="6" t="s">
        <v>24</v>
      </c>
      <c r="C12" s="67">
        <v>40596625800</v>
      </c>
      <c r="D12" s="67">
        <v>40604649261.379997</v>
      </c>
      <c r="E12" s="68">
        <v>191582933.87999997</v>
      </c>
      <c r="F12" s="68">
        <v>204013045.46000001</v>
      </c>
      <c r="G12" s="68">
        <v>203146296.58000001</v>
      </c>
      <c r="H12" s="68">
        <v>184451011.57999998</v>
      </c>
      <c r="I12" s="68">
        <v>237826817.73000002</v>
      </c>
      <c r="J12" s="68">
        <v>191663805.40000004</v>
      </c>
      <c r="K12" s="68">
        <v>217083124.81</v>
      </c>
      <c r="L12" s="68">
        <v>163979134.38999999</v>
      </c>
      <c r="M12" s="68">
        <v>196335657.27999997</v>
      </c>
      <c r="N12" s="68">
        <v>217608626.13999999</v>
      </c>
      <c r="O12" s="68">
        <v>217666833.72</v>
      </c>
      <c r="P12" s="68">
        <v>305877505.09000003</v>
      </c>
      <c r="Q12" s="67">
        <f>SUM(E12:P12)</f>
        <v>2531234792.0599999</v>
      </c>
      <c r="S12" s="75"/>
      <c r="W12" s="75"/>
    </row>
    <row r="13" spans="1:23" x14ac:dyDescent="0.25">
      <c r="B13" s="6" t="s">
        <v>32</v>
      </c>
      <c r="C13" s="67">
        <v>0</v>
      </c>
      <c r="D13" s="67">
        <v>535981101.94</v>
      </c>
      <c r="E13" s="68"/>
      <c r="F13" s="68">
        <v>0</v>
      </c>
      <c r="G13" s="68">
        <v>2185</v>
      </c>
      <c r="H13" s="68"/>
      <c r="I13" s="68">
        <v>17480</v>
      </c>
      <c r="J13" s="68"/>
      <c r="K13" s="68"/>
      <c r="L13" s="68"/>
      <c r="M13" s="68"/>
      <c r="N13" s="68"/>
      <c r="O13" s="68"/>
      <c r="P13" s="68">
        <v>0</v>
      </c>
      <c r="Q13" s="67">
        <f>SUM(E13:P13)</f>
        <v>19665</v>
      </c>
      <c r="S13" s="75"/>
      <c r="W13" s="75"/>
    </row>
    <row r="14" spans="1:23" x14ac:dyDescent="0.25">
      <c r="B14" s="6" t="s">
        <v>74</v>
      </c>
      <c r="C14" s="67"/>
      <c r="D14" s="67">
        <v>40000000</v>
      </c>
      <c r="E14" s="68"/>
      <c r="F14" s="68">
        <v>0</v>
      </c>
      <c r="G14" s="68"/>
      <c r="H14" s="68"/>
      <c r="I14" s="68"/>
      <c r="J14" s="68"/>
      <c r="K14" s="68"/>
      <c r="L14" s="68"/>
      <c r="M14" s="68"/>
      <c r="N14" s="68"/>
      <c r="O14" s="68"/>
      <c r="P14" s="68"/>
      <c r="Q14" s="67">
        <f t="shared" ref="Q14:Q15" si="0">SUM(E14:P14)</f>
        <v>0</v>
      </c>
      <c r="S14" s="75"/>
      <c r="W14" s="75"/>
    </row>
    <row r="15" spans="1:23" x14ac:dyDescent="0.25">
      <c r="B15" s="6" t="s">
        <v>75</v>
      </c>
      <c r="C15" s="67"/>
      <c r="D15" s="67">
        <v>2000000000</v>
      </c>
      <c r="E15" s="68"/>
      <c r="F15" s="68"/>
      <c r="G15" s="68"/>
      <c r="H15" s="68"/>
      <c r="I15" s="68"/>
      <c r="J15" s="68"/>
      <c r="K15" s="68"/>
      <c r="L15" s="68">
        <v>0</v>
      </c>
      <c r="M15" s="68"/>
      <c r="N15" s="68"/>
      <c r="O15" s="68"/>
      <c r="P15" s="68">
        <v>1000000000</v>
      </c>
      <c r="Q15" s="67">
        <f t="shared" si="0"/>
        <v>1000000000</v>
      </c>
      <c r="S15" s="75"/>
      <c r="W15" s="75"/>
    </row>
    <row r="16" spans="1:23" ht="17.25" customHeight="1" x14ac:dyDescent="0.25">
      <c r="B16" s="70" t="s">
        <v>27</v>
      </c>
      <c r="C16" s="12">
        <f>+SUM(C11:C15)</f>
        <v>81262372546</v>
      </c>
      <c r="D16" s="12">
        <f>+SUM(D11:D15)</f>
        <v>82245410972.350006</v>
      </c>
      <c r="E16" s="13">
        <f t="shared" ref="E16:O16" si="1">+SUM(E10:E15)</f>
        <v>1897033017.4699998</v>
      </c>
      <c r="F16" s="13">
        <f t="shared" si="1"/>
        <v>1919606950.21</v>
      </c>
      <c r="G16" s="13">
        <f t="shared" si="1"/>
        <v>1875299301.77</v>
      </c>
      <c r="H16" s="13">
        <f t="shared" si="1"/>
        <v>243955864.02999997</v>
      </c>
      <c r="I16" s="13">
        <f t="shared" si="1"/>
        <v>297972813.25999999</v>
      </c>
      <c r="J16" s="13">
        <f t="shared" si="1"/>
        <v>218927409.08000004</v>
      </c>
      <c r="K16" s="13">
        <f t="shared" si="1"/>
        <v>348232813.64999998</v>
      </c>
      <c r="L16" s="13">
        <f t="shared" si="1"/>
        <v>244891461.77999997</v>
      </c>
      <c r="M16" s="13">
        <f t="shared" si="1"/>
        <v>275925502.47999996</v>
      </c>
      <c r="N16" s="13">
        <f t="shared" si="1"/>
        <v>331859167.70999998</v>
      </c>
      <c r="O16" s="13">
        <f t="shared" si="1"/>
        <v>272253995.79000002</v>
      </c>
      <c r="P16" s="13">
        <f>+SUM(P10:P15)</f>
        <v>15178949857.860001</v>
      </c>
      <c r="Q16" s="13">
        <f>SUM(E16:P16)</f>
        <v>23104908155.09</v>
      </c>
      <c r="S16" s="75"/>
      <c r="W16" s="75"/>
    </row>
    <row r="17" spans="2:23" x14ac:dyDescent="0.25">
      <c r="B17" s="77" t="s">
        <v>58</v>
      </c>
      <c r="E17" s="87"/>
      <c r="F17" s="87"/>
      <c r="G17" s="87"/>
      <c r="H17" s="87"/>
      <c r="I17" s="87"/>
      <c r="J17" s="87"/>
      <c r="K17" s="87"/>
      <c r="L17" s="87"/>
      <c r="M17" s="87"/>
      <c r="N17" s="87"/>
      <c r="O17" s="87"/>
      <c r="P17" s="87"/>
      <c r="Q17" s="87"/>
      <c r="W17" s="75"/>
    </row>
    <row r="18" spans="2:23" x14ac:dyDescent="0.25">
      <c r="B18" s="78" t="s">
        <v>76</v>
      </c>
      <c r="C18" s="75"/>
      <c r="D18" s="75"/>
      <c r="E18" s="75"/>
      <c r="F18" s="75"/>
      <c r="G18" s="75"/>
      <c r="H18" s="75"/>
      <c r="I18" s="75"/>
      <c r="J18" s="75"/>
      <c r="K18" s="75"/>
      <c r="L18" s="75"/>
      <c r="M18" s="75"/>
      <c r="N18" s="75"/>
      <c r="O18" s="75"/>
      <c r="P18" s="75"/>
      <c r="Q18" s="75"/>
    </row>
    <row r="19" spans="2:23" x14ac:dyDescent="0.25">
      <c r="B19" s="78" t="s">
        <v>70</v>
      </c>
      <c r="E19" s="21"/>
      <c r="F19" s="21"/>
      <c r="G19" s="21"/>
      <c r="H19" s="21"/>
      <c r="I19" s="21"/>
      <c r="J19" s="21"/>
      <c r="K19" s="21"/>
      <c r="L19" s="21"/>
      <c r="M19" s="21"/>
      <c r="N19" s="21"/>
      <c r="O19" s="21"/>
      <c r="P19" s="21"/>
    </row>
    <row r="20" spans="2:23" x14ac:dyDescent="0.25">
      <c r="B20" s="78" t="s">
        <v>28</v>
      </c>
      <c r="C20" s="75"/>
      <c r="D20" s="75"/>
      <c r="E20" s="75"/>
      <c r="F20" s="75"/>
      <c r="G20" s="75"/>
      <c r="H20" s="75"/>
      <c r="I20" s="75"/>
      <c r="J20" s="75"/>
      <c r="K20" s="75"/>
      <c r="L20" s="75"/>
      <c r="M20" s="75"/>
      <c r="N20" s="75"/>
      <c r="R20" s="75"/>
    </row>
    <row r="24" spans="2:23" x14ac:dyDescent="0.25">
      <c r="B24" s="2"/>
      <c r="C24" s="2"/>
      <c r="D24" s="2"/>
      <c r="E24" s="2"/>
      <c r="F24" s="2"/>
      <c r="G24" s="2"/>
      <c r="H24" s="2"/>
      <c r="I24" s="2"/>
      <c r="J24" s="2"/>
      <c r="K24" s="2"/>
      <c r="L24" s="2"/>
      <c r="M24" s="2"/>
      <c r="N24" s="2"/>
      <c r="S24" s="2"/>
    </row>
    <row r="26" spans="2:23" x14ac:dyDescent="0.25">
      <c r="B26" s="2"/>
      <c r="C26" s="2"/>
      <c r="D26" s="2"/>
      <c r="E26" s="2"/>
      <c r="F26" s="2"/>
      <c r="G26" s="2"/>
      <c r="H26" s="2"/>
      <c r="I26" s="2"/>
      <c r="J26" s="2"/>
      <c r="K26" s="2"/>
      <c r="L26" s="2"/>
      <c r="M26" s="2"/>
      <c r="N26" s="2"/>
    </row>
  </sheetData>
  <mergeCells count="7">
    <mergeCell ref="B2:Q2"/>
    <mergeCell ref="B3:Q3"/>
    <mergeCell ref="B4:Q4"/>
    <mergeCell ref="B5:Q5"/>
    <mergeCell ref="B8:B9"/>
    <mergeCell ref="E8:Q8"/>
    <mergeCell ref="D8:D9"/>
  </mergeCells>
  <pageMargins left="0.7" right="0.7" top="0.75" bottom="0.75" header="0.3" footer="0.3"/>
  <pageSetup orientation="portrait" r:id="rId1"/>
  <ignoredErrors>
    <ignoredError sqref="Q11:Q12 Q13:Q15"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50737-0789-4527-86C9-795CA5DBD95A}">
  <dimension ref="A2:W26"/>
  <sheetViews>
    <sheetView showGridLines="0" zoomScale="90" zoomScaleNormal="90" workbookViewId="0">
      <selection activeCell="Q14" sqref="Q14"/>
    </sheetView>
  </sheetViews>
  <sheetFormatPr defaultColWidth="11.5703125" defaultRowHeight="15" x14ac:dyDescent="0.25"/>
  <cols>
    <col min="1" max="1" width="8.5703125" customWidth="1"/>
    <col min="2" max="2" width="55.140625" customWidth="1"/>
    <col min="3" max="4" width="15.7109375" customWidth="1"/>
    <col min="5" max="8" width="13.7109375" customWidth="1"/>
    <col min="9" max="9" width="17.5703125" customWidth="1"/>
    <col min="10" max="13" width="13.7109375" customWidth="1"/>
    <col min="14" max="15" width="17.5703125" customWidth="1"/>
    <col min="16" max="16" width="12.140625" customWidth="1"/>
    <col min="17" max="17" width="14.85546875" customWidth="1"/>
    <col min="18" max="18" width="20" bestFit="1" customWidth="1"/>
    <col min="19" max="19" width="16.85546875" bestFit="1" customWidth="1"/>
    <col min="21" max="21" width="17.140625" bestFit="1" customWidth="1"/>
  </cols>
  <sheetData>
    <row r="2" spans="1:23" ht="28.5" x14ac:dyDescent="0.45">
      <c r="B2" s="89" t="s">
        <v>77</v>
      </c>
      <c r="C2" s="89"/>
      <c r="D2" s="89"/>
      <c r="E2" s="89"/>
      <c r="F2" s="89"/>
      <c r="G2" s="89"/>
      <c r="H2" s="89"/>
      <c r="I2" s="89"/>
      <c r="J2" s="89"/>
      <c r="K2" s="89"/>
      <c r="L2" s="89"/>
      <c r="M2" s="89"/>
      <c r="N2" s="89"/>
      <c r="O2" s="89"/>
      <c r="P2" s="89"/>
      <c r="Q2" s="89"/>
    </row>
    <row r="3" spans="1:23" ht="21" x14ac:dyDescent="0.35">
      <c r="B3" s="90" t="s">
        <v>1</v>
      </c>
      <c r="C3" s="90"/>
      <c r="D3" s="90"/>
      <c r="E3" s="90"/>
      <c r="F3" s="90"/>
      <c r="G3" s="90"/>
      <c r="H3" s="90"/>
      <c r="I3" s="90"/>
      <c r="J3" s="90"/>
      <c r="K3" s="90"/>
      <c r="L3" s="90"/>
      <c r="M3" s="90"/>
      <c r="N3" s="90"/>
      <c r="O3" s="90"/>
      <c r="P3" s="90"/>
      <c r="Q3" s="90"/>
    </row>
    <row r="4" spans="1:23" ht="18.75" x14ac:dyDescent="0.3">
      <c r="B4" s="91" t="s">
        <v>2</v>
      </c>
      <c r="C4" s="91"/>
      <c r="D4" s="91"/>
      <c r="E4" s="91"/>
      <c r="F4" s="91"/>
      <c r="G4" s="91"/>
      <c r="H4" s="91"/>
      <c r="I4" s="91"/>
      <c r="J4" s="91"/>
      <c r="K4" s="91"/>
      <c r="L4" s="91"/>
      <c r="M4" s="91"/>
      <c r="N4" s="91"/>
      <c r="O4" s="91"/>
      <c r="P4" s="91"/>
      <c r="Q4" s="91"/>
    </row>
    <row r="5" spans="1:23" ht="15.75" x14ac:dyDescent="0.25">
      <c r="B5" s="92" t="s">
        <v>3</v>
      </c>
      <c r="C5" s="93"/>
      <c r="D5" s="93"/>
      <c r="E5" s="93"/>
      <c r="F5" s="93"/>
      <c r="G5" s="93"/>
      <c r="H5" s="93"/>
      <c r="I5" s="93"/>
      <c r="J5" s="93"/>
      <c r="K5" s="93"/>
      <c r="L5" s="93"/>
      <c r="M5" s="93"/>
      <c r="N5" s="93"/>
      <c r="O5" s="93"/>
      <c r="P5" s="93"/>
      <c r="Q5" s="93"/>
    </row>
    <row r="6" spans="1:23" x14ac:dyDescent="0.25">
      <c r="Q6" s="71"/>
    </row>
    <row r="7" spans="1:23" x14ac:dyDescent="0.25">
      <c r="B7" s="1" t="s">
        <v>78</v>
      </c>
      <c r="E7" s="2"/>
      <c r="F7" s="2"/>
      <c r="G7" s="2"/>
      <c r="H7" s="2"/>
      <c r="I7" s="2"/>
      <c r="J7" s="2"/>
      <c r="K7" s="2"/>
      <c r="L7" s="2"/>
      <c r="M7" s="2"/>
      <c r="N7" s="2"/>
      <c r="O7" s="2"/>
      <c r="P7" s="2"/>
      <c r="Q7" s="3" t="s">
        <v>5</v>
      </c>
    </row>
    <row r="8" spans="1:23" ht="15" customHeight="1" x14ac:dyDescent="0.25">
      <c r="B8" s="94" t="s">
        <v>6</v>
      </c>
      <c r="C8" s="73" t="s">
        <v>54</v>
      </c>
      <c r="D8" s="96" t="s">
        <v>62</v>
      </c>
      <c r="E8" s="98" t="s">
        <v>9</v>
      </c>
      <c r="F8" s="99"/>
      <c r="G8" s="99"/>
      <c r="H8" s="99"/>
      <c r="I8" s="99"/>
      <c r="J8" s="99"/>
      <c r="K8" s="99"/>
      <c r="L8" s="99"/>
      <c r="M8" s="99"/>
      <c r="N8" s="99"/>
      <c r="O8" s="99"/>
      <c r="P8" s="99"/>
      <c r="Q8" s="100"/>
    </row>
    <row r="9" spans="1:23" x14ac:dyDescent="0.25">
      <c r="B9" s="95"/>
      <c r="C9" s="74" t="s">
        <v>79</v>
      </c>
      <c r="D9" s="97"/>
      <c r="E9" s="76" t="s">
        <v>10</v>
      </c>
      <c r="F9" s="76" t="s">
        <v>11</v>
      </c>
      <c r="G9" s="76" t="s">
        <v>12</v>
      </c>
      <c r="H9" s="76" t="s">
        <v>13</v>
      </c>
      <c r="I9" s="76" t="s">
        <v>14</v>
      </c>
      <c r="J9" s="76" t="s">
        <v>15</v>
      </c>
      <c r="K9" s="76" t="s">
        <v>16</v>
      </c>
      <c r="L9" s="76" t="s">
        <v>17</v>
      </c>
      <c r="M9" s="76" t="s">
        <v>18</v>
      </c>
      <c r="N9" s="76" t="s">
        <v>19</v>
      </c>
      <c r="O9" s="76" t="s">
        <v>20</v>
      </c>
      <c r="P9" s="76" t="s">
        <v>21</v>
      </c>
      <c r="Q9" s="72" t="s">
        <v>22</v>
      </c>
    </row>
    <row r="10" spans="1:23" x14ac:dyDescent="0.25">
      <c r="B10" s="6" t="s">
        <v>23</v>
      </c>
      <c r="C10" s="67">
        <v>21817346746</v>
      </c>
      <c r="D10" s="67">
        <v>25485586952.610001</v>
      </c>
      <c r="E10" s="68">
        <v>78299012.329999998</v>
      </c>
      <c r="F10" s="68">
        <v>91706852.219999999</v>
      </c>
      <c r="G10" s="68">
        <v>172284974.76000005</v>
      </c>
      <c r="H10" s="68">
        <v>1662367535.97</v>
      </c>
      <c r="I10" s="68">
        <v>78827531.290000007</v>
      </c>
      <c r="J10" s="68">
        <v>65977548.079999998</v>
      </c>
      <c r="K10" s="68">
        <v>1239217661.9100001</v>
      </c>
      <c r="L10" s="68">
        <v>71121923.389999986</v>
      </c>
      <c r="M10" s="68">
        <v>108020027.03999999</v>
      </c>
      <c r="N10" s="68">
        <v>639982083.88999999</v>
      </c>
      <c r="O10" s="68">
        <v>243386575.50000003</v>
      </c>
      <c r="P10" s="68">
        <v>7610879327.7099991</v>
      </c>
      <c r="Q10" s="67">
        <f>SUM(E10:P10)</f>
        <v>12062071054.09</v>
      </c>
      <c r="W10" s="75"/>
    </row>
    <row r="11" spans="1:23" x14ac:dyDescent="0.25">
      <c r="A11" s="10"/>
      <c r="B11" s="6" t="s">
        <v>24</v>
      </c>
      <c r="C11" s="67">
        <v>46875006548</v>
      </c>
      <c r="D11" s="67">
        <v>46906044575</v>
      </c>
      <c r="E11" s="68">
        <v>191690568.91</v>
      </c>
      <c r="F11" s="68">
        <v>180607074.68000001</v>
      </c>
      <c r="G11" s="68">
        <v>223805878.03999999</v>
      </c>
      <c r="H11" s="68">
        <v>155939647.27000001</v>
      </c>
      <c r="I11" s="68">
        <v>254235548.20000002</v>
      </c>
      <c r="J11" s="68">
        <v>213917282.30999997</v>
      </c>
      <c r="K11" s="68">
        <v>234852423.91999999</v>
      </c>
      <c r="L11" s="68">
        <v>238567821.63999999</v>
      </c>
      <c r="M11" s="68">
        <v>248825662.28999999</v>
      </c>
      <c r="N11" s="68">
        <v>226349766.54999998</v>
      </c>
      <c r="O11" s="68">
        <v>228095857.56999999</v>
      </c>
      <c r="P11" s="68">
        <v>490902653.42000002</v>
      </c>
      <c r="Q11" s="67">
        <f t="shared" ref="Q11:Q13" si="0">SUM(E11:P11)</f>
        <v>2887790184.8000007</v>
      </c>
      <c r="W11" s="75"/>
    </row>
    <row r="12" spans="1:23" x14ac:dyDescent="0.25">
      <c r="B12" s="6" t="s">
        <v>32</v>
      </c>
      <c r="C12" s="67">
        <v>0</v>
      </c>
      <c r="D12" s="67">
        <v>881454827.04999995</v>
      </c>
      <c r="E12" s="68"/>
      <c r="F12" s="68">
        <v>1050</v>
      </c>
      <c r="G12" s="68">
        <v>0</v>
      </c>
      <c r="H12" s="68"/>
      <c r="I12" s="68"/>
      <c r="J12" s="68"/>
      <c r="K12" s="68"/>
      <c r="L12" s="68">
        <v>-500</v>
      </c>
      <c r="M12" s="68"/>
      <c r="N12" s="68"/>
      <c r="O12" s="68">
        <v>800</v>
      </c>
      <c r="P12" s="68">
        <v>0</v>
      </c>
      <c r="Q12" s="67">
        <f t="shared" si="0"/>
        <v>1350</v>
      </c>
      <c r="W12" s="75"/>
    </row>
    <row r="13" spans="1:23" x14ac:dyDescent="0.25">
      <c r="B13" s="6" t="s">
        <v>80</v>
      </c>
      <c r="C13" s="67">
        <v>20000000000</v>
      </c>
      <c r="D13" s="67">
        <v>18356581574.990002</v>
      </c>
      <c r="E13" s="68">
        <v>833333333.33000004</v>
      </c>
      <c r="F13" s="68">
        <v>833333333.33000004</v>
      </c>
      <c r="G13" s="68">
        <v>833333333.33000004</v>
      </c>
      <c r="H13" s="68">
        <v>833333333.33000004</v>
      </c>
      <c r="I13" s="68">
        <v>833333333.33000004</v>
      </c>
      <c r="J13" s="68">
        <v>833333333.33000004</v>
      </c>
      <c r="K13" s="68">
        <v>833333333.33000004</v>
      </c>
      <c r="L13" s="68">
        <v>833333333.33000004</v>
      </c>
      <c r="M13" s="68"/>
      <c r="N13" s="68"/>
      <c r="O13" s="68"/>
      <c r="P13" s="68">
        <v>1914253980.49</v>
      </c>
      <c r="Q13" s="67">
        <f t="shared" si="0"/>
        <v>8580920647.1300001</v>
      </c>
      <c r="W13" s="75"/>
    </row>
    <row r="14" spans="1:23" x14ac:dyDescent="0.25">
      <c r="B14" s="70" t="s">
        <v>27</v>
      </c>
      <c r="C14" s="12">
        <f>+SUM(C10:C13)</f>
        <v>88692353294</v>
      </c>
      <c r="D14" s="12">
        <f>+SUM(D10:D13)</f>
        <v>91629667929.650009</v>
      </c>
      <c r="E14" s="13">
        <f>+SUM(E10:E13)</f>
        <v>1103322914.5700002</v>
      </c>
      <c r="F14" s="13">
        <f t="shared" ref="F14:P14" si="1">+SUM(F10:F13)</f>
        <v>1105648310.23</v>
      </c>
      <c r="G14" s="13">
        <f t="shared" si="1"/>
        <v>1229424186.1300001</v>
      </c>
      <c r="H14" s="13">
        <f t="shared" si="1"/>
        <v>2651640516.5700002</v>
      </c>
      <c r="I14" s="13">
        <f t="shared" si="1"/>
        <v>1166396412.8200002</v>
      </c>
      <c r="J14" s="13">
        <f t="shared" si="1"/>
        <v>1113228163.72</v>
      </c>
      <c r="K14" s="13">
        <f t="shared" si="1"/>
        <v>2307403419.1600003</v>
      </c>
      <c r="L14" s="13">
        <f t="shared" si="1"/>
        <v>1143022578.3600001</v>
      </c>
      <c r="M14" s="13">
        <f t="shared" si="1"/>
        <v>356845689.32999998</v>
      </c>
      <c r="N14" s="13">
        <f t="shared" si="1"/>
        <v>866331850.43999994</v>
      </c>
      <c r="O14" s="13">
        <f t="shared" si="1"/>
        <v>471483233.07000005</v>
      </c>
      <c r="P14" s="13">
        <f t="shared" si="1"/>
        <v>10016035961.619999</v>
      </c>
      <c r="Q14" s="13">
        <f>SUM(E14:P14)</f>
        <v>23530783236.02</v>
      </c>
      <c r="W14" s="75"/>
    </row>
    <row r="15" spans="1:23" x14ac:dyDescent="0.25">
      <c r="B15" s="77" t="s">
        <v>58</v>
      </c>
      <c r="E15" s="87"/>
      <c r="F15" s="87"/>
      <c r="G15" s="87"/>
      <c r="H15" s="87"/>
      <c r="I15" s="87"/>
      <c r="J15" s="87"/>
      <c r="K15" s="87"/>
      <c r="L15" s="87"/>
      <c r="M15" s="87"/>
      <c r="N15" s="87"/>
      <c r="O15" s="87"/>
      <c r="P15" s="86"/>
      <c r="Q15" s="85"/>
      <c r="W15" s="75"/>
    </row>
    <row r="16" spans="1:23" x14ac:dyDescent="0.25">
      <c r="B16" s="78" t="s">
        <v>81</v>
      </c>
      <c r="C16" s="75"/>
      <c r="D16" s="75"/>
      <c r="E16" s="75"/>
      <c r="F16" s="75"/>
      <c r="G16" s="75"/>
      <c r="H16" s="75"/>
      <c r="I16" s="75"/>
      <c r="J16" s="75"/>
      <c r="K16" s="75"/>
      <c r="L16" s="75"/>
      <c r="M16" s="75"/>
      <c r="N16" s="75"/>
      <c r="O16" s="75"/>
      <c r="P16" s="75"/>
      <c r="Q16" s="75"/>
    </row>
    <row r="17" spans="2:19" x14ac:dyDescent="0.25">
      <c r="B17" s="78" t="s">
        <v>70</v>
      </c>
      <c r="E17" s="21"/>
      <c r="F17" s="21"/>
      <c r="G17" s="21"/>
      <c r="H17" s="21"/>
      <c r="I17" s="21"/>
      <c r="J17" s="21"/>
      <c r="K17" s="21"/>
      <c r="L17" s="21"/>
      <c r="M17" s="21"/>
      <c r="N17" s="21"/>
      <c r="O17" s="21"/>
      <c r="P17" s="21"/>
      <c r="R17" s="75"/>
    </row>
    <row r="18" spans="2:19" ht="9" customHeight="1" x14ac:dyDescent="0.25">
      <c r="B18" s="107" t="s">
        <v>82</v>
      </c>
      <c r="C18" s="107"/>
      <c r="D18" s="107"/>
      <c r="E18" s="107"/>
      <c r="F18" s="107"/>
      <c r="G18" s="107"/>
      <c r="H18" s="107"/>
      <c r="I18" s="107"/>
      <c r="J18" s="107"/>
      <c r="K18" s="107"/>
      <c r="L18" s="107"/>
      <c r="M18" s="107"/>
      <c r="N18" s="107"/>
      <c r="O18" s="107"/>
      <c r="P18" s="107"/>
      <c r="Q18" s="107"/>
      <c r="R18" s="75"/>
    </row>
    <row r="19" spans="2:19" x14ac:dyDescent="0.25">
      <c r="B19" s="107"/>
      <c r="C19" s="107"/>
      <c r="D19" s="107"/>
      <c r="E19" s="107"/>
      <c r="F19" s="107"/>
      <c r="G19" s="107"/>
      <c r="H19" s="107"/>
      <c r="I19" s="107"/>
      <c r="J19" s="107"/>
      <c r="K19" s="107"/>
      <c r="L19" s="107"/>
      <c r="M19" s="107"/>
      <c r="N19" s="107"/>
      <c r="O19" s="107"/>
      <c r="P19" s="107"/>
      <c r="Q19" s="107"/>
      <c r="R19" s="75"/>
    </row>
    <row r="20" spans="2:19" x14ac:dyDescent="0.25">
      <c r="B20" s="78" t="s">
        <v>28</v>
      </c>
      <c r="C20" s="75"/>
      <c r="D20" s="75"/>
      <c r="E20" s="75"/>
      <c r="F20" s="75"/>
      <c r="G20" s="75"/>
      <c r="H20" s="75"/>
      <c r="I20" s="75"/>
      <c r="J20" s="75"/>
      <c r="K20" s="75"/>
      <c r="L20" s="75"/>
      <c r="M20" s="75"/>
      <c r="N20" s="75"/>
    </row>
    <row r="24" spans="2:19" x14ac:dyDescent="0.25">
      <c r="B24" s="2"/>
      <c r="C24" s="2"/>
      <c r="D24" s="2"/>
      <c r="E24" s="2"/>
      <c r="F24" s="2"/>
      <c r="G24" s="2"/>
      <c r="H24" s="2"/>
      <c r="I24" s="2"/>
      <c r="J24" s="2"/>
      <c r="K24" s="2"/>
      <c r="L24" s="2"/>
      <c r="M24" s="2"/>
      <c r="N24" s="2"/>
      <c r="S24" s="2"/>
    </row>
    <row r="26" spans="2:19" x14ac:dyDescent="0.25">
      <c r="B26" s="2"/>
      <c r="C26" s="2"/>
      <c r="D26" s="2"/>
      <c r="E26" s="2"/>
      <c r="F26" s="2"/>
      <c r="G26" s="2"/>
      <c r="H26" s="2"/>
      <c r="I26" s="2"/>
      <c r="J26" s="2"/>
      <c r="K26" s="2"/>
      <c r="L26" s="2"/>
      <c r="M26" s="2"/>
      <c r="N26" s="2"/>
    </row>
  </sheetData>
  <mergeCells count="8">
    <mergeCell ref="B18:Q19"/>
    <mergeCell ref="B2:Q2"/>
    <mergeCell ref="B3:Q3"/>
    <mergeCell ref="B4:Q4"/>
    <mergeCell ref="B5:Q5"/>
    <mergeCell ref="B8:B9"/>
    <mergeCell ref="D8:D9"/>
    <mergeCell ref="E8:Q8"/>
  </mergeCells>
  <pageMargins left="0.7" right="0.7" top="0.75" bottom="0.75" header="0.3" footer="0.3"/>
  <pageSetup orientation="portrait" r:id="rId1"/>
  <ignoredErrors>
    <ignoredError sqref="Q10:Q13"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DC4D6-5A37-417B-A593-4DB509586573}">
  <dimension ref="A2:W25"/>
  <sheetViews>
    <sheetView showGridLines="0" tabSelected="1" zoomScale="90" zoomScaleNormal="90" workbookViewId="0">
      <selection activeCell="B8" sqref="B8:B9"/>
    </sheetView>
  </sheetViews>
  <sheetFormatPr defaultColWidth="11.5703125" defaultRowHeight="15" x14ac:dyDescent="0.25"/>
  <cols>
    <col min="1" max="1" width="8.5703125" customWidth="1"/>
    <col min="2" max="2" width="55.140625" customWidth="1"/>
    <col min="3" max="3" width="15.7109375" customWidth="1"/>
    <col min="4" max="4" width="15.7109375" hidden="1" customWidth="1"/>
    <col min="5" max="7" width="13.7109375" customWidth="1"/>
    <col min="8" max="8" width="13.7109375" hidden="1" customWidth="1"/>
    <col min="9" max="9" width="17.5703125" hidden="1" customWidth="1"/>
    <col min="10" max="13" width="13.7109375" hidden="1" customWidth="1"/>
    <col min="14" max="15" width="17.5703125" hidden="1" customWidth="1"/>
    <col min="16" max="16" width="12.140625" hidden="1" customWidth="1"/>
    <col min="17" max="17" width="14.85546875" customWidth="1"/>
    <col min="18" max="18" width="20" bestFit="1" customWidth="1"/>
    <col min="19" max="19" width="16.85546875" bestFit="1" customWidth="1"/>
    <col min="21" max="21" width="17.140625" bestFit="1" customWidth="1"/>
  </cols>
  <sheetData>
    <row r="2" spans="1:23" ht="28.5" x14ac:dyDescent="0.45">
      <c r="B2" s="89" t="s">
        <v>77</v>
      </c>
      <c r="C2" s="89"/>
      <c r="D2" s="89"/>
      <c r="E2" s="89"/>
      <c r="F2" s="89"/>
      <c r="G2" s="89"/>
      <c r="H2" s="89"/>
      <c r="I2" s="89"/>
      <c r="J2" s="89"/>
      <c r="K2" s="89"/>
      <c r="L2" s="89"/>
      <c r="M2" s="89"/>
      <c r="N2" s="89"/>
      <c r="O2" s="89"/>
      <c r="P2" s="89"/>
      <c r="Q2" s="89"/>
    </row>
    <row r="3" spans="1:23" ht="21" x14ac:dyDescent="0.35">
      <c r="B3" s="90" t="s">
        <v>1</v>
      </c>
      <c r="C3" s="90"/>
      <c r="D3" s="90"/>
      <c r="E3" s="90"/>
      <c r="F3" s="90"/>
      <c r="G3" s="90"/>
      <c r="H3" s="90"/>
      <c r="I3" s="90"/>
      <c r="J3" s="90"/>
      <c r="K3" s="90"/>
      <c r="L3" s="90"/>
      <c r="M3" s="90"/>
      <c r="N3" s="90"/>
      <c r="O3" s="90"/>
      <c r="P3" s="90"/>
      <c r="Q3" s="90"/>
    </row>
    <row r="4" spans="1:23" ht="18.75" x14ac:dyDescent="0.3">
      <c r="B4" s="91" t="s">
        <v>2</v>
      </c>
      <c r="C4" s="91"/>
      <c r="D4" s="91"/>
      <c r="E4" s="91"/>
      <c r="F4" s="91"/>
      <c r="G4" s="91"/>
      <c r="H4" s="91"/>
      <c r="I4" s="91"/>
      <c r="J4" s="91"/>
      <c r="K4" s="91"/>
      <c r="L4" s="91"/>
      <c r="M4" s="91"/>
      <c r="N4" s="91"/>
      <c r="O4" s="91"/>
      <c r="P4" s="91"/>
      <c r="Q4" s="91"/>
    </row>
    <row r="5" spans="1:23" ht="15.75" x14ac:dyDescent="0.25">
      <c r="B5" s="92" t="s">
        <v>3</v>
      </c>
      <c r="C5" s="93"/>
      <c r="D5" s="93"/>
      <c r="E5" s="93"/>
      <c r="F5" s="93"/>
      <c r="G5" s="93"/>
      <c r="H5" s="93"/>
      <c r="I5" s="93"/>
      <c r="J5" s="93"/>
      <c r="K5" s="93"/>
      <c r="L5" s="93"/>
      <c r="M5" s="93"/>
      <c r="N5" s="93"/>
      <c r="O5" s="93"/>
      <c r="P5" s="93"/>
      <c r="Q5" s="93"/>
    </row>
    <row r="6" spans="1:23" x14ac:dyDescent="0.25">
      <c r="Q6" s="71"/>
    </row>
    <row r="7" spans="1:23" x14ac:dyDescent="0.25">
      <c r="B7" s="1" t="s">
        <v>86</v>
      </c>
      <c r="E7" s="2"/>
      <c r="F7" s="2"/>
      <c r="G7" s="2"/>
      <c r="H7" s="2"/>
      <c r="I7" s="2"/>
      <c r="J7" s="2"/>
      <c r="K7" s="2"/>
      <c r="L7" s="2"/>
      <c r="M7" s="2"/>
      <c r="N7" s="2"/>
      <c r="O7" s="2"/>
      <c r="P7" s="2"/>
      <c r="Q7" s="3" t="s">
        <v>5</v>
      </c>
    </row>
    <row r="8" spans="1:23" ht="15" customHeight="1" x14ac:dyDescent="0.25">
      <c r="B8" s="94" t="s">
        <v>6</v>
      </c>
      <c r="C8" s="73" t="s">
        <v>54</v>
      </c>
      <c r="D8" s="96" t="s">
        <v>62</v>
      </c>
      <c r="E8" s="98" t="s">
        <v>9</v>
      </c>
      <c r="F8" s="99"/>
      <c r="G8" s="99"/>
      <c r="H8" s="99"/>
      <c r="I8" s="99"/>
      <c r="J8" s="99"/>
      <c r="K8" s="99"/>
      <c r="L8" s="99"/>
      <c r="M8" s="99"/>
      <c r="N8" s="99"/>
      <c r="O8" s="99"/>
      <c r="P8" s="99"/>
      <c r="Q8" s="100"/>
    </row>
    <row r="9" spans="1:23" x14ac:dyDescent="0.25">
      <c r="B9" s="95"/>
      <c r="C9" s="74" t="s">
        <v>83</v>
      </c>
      <c r="D9" s="97"/>
      <c r="E9" s="76" t="s">
        <v>10</v>
      </c>
      <c r="F9" s="76" t="s">
        <v>11</v>
      </c>
      <c r="G9" s="76" t="s">
        <v>12</v>
      </c>
      <c r="H9" s="76" t="s">
        <v>13</v>
      </c>
      <c r="I9" s="76" t="s">
        <v>14</v>
      </c>
      <c r="J9" s="76" t="s">
        <v>15</v>
      </c>
      <c r="K9" s="76" t="s">
        <v>16</v>
      </c>
      <c r="L9" s="76" t="s">
        <v>17</v>
      </c>
      <c r="M9" s="76" t="s">
        <v>18</v>
      </c>
      <c r="N9" s="76" t="s">
        <v>19</v>
      </c>
      <c r="O9" s="76" t="s">
        <v>20</v>
      </c>
      <c r="P9" s="76" t="s">
        <v>21</v>
      </c>
      <c r="Q9" s="72" t="s">
        <v>22</v>
      </c>
    </row>
    <row r="10" spans="1:23" x14ac:dyDescent="0.25">
      <c r="B10" s="6" t="s">
        <v>23</v>
      </c>
      <c r="C10" s="67">
        <v>50207266226</v>
      </c>
      <c r="D10" s="67"/>
      <c r="E10" s="68">
        <v>1966360903.3099999</v>
      </c>
      <c r="F10" s="68">
        <v>2072911990.8499999</v>
      </c>
      <c r="G10" s="68">
        <v>2082479616.25</v>
      </c>
      <c r="H10" s="68"/>
      <c r="I10" s="68"/>
      <c r="J10" s="68"/>
      <c r="K10" s="68"/>
      <c r="L10" s="68"/>
      <c r="M10" s="68"/>
      <c r="N10" s="68"/>
      <c r="O10" s="68"/>
      <c r="P10" s="68"/>
      <c r="Q10" s="67">
        <f>SUM(E10:P10)</f>
        <v>6121752510.4099998</v>
      </c>
      <c r="W10" s="75"/>
    </row>
    <row r="11" spans="1:23" x14ac:dyDescent="0.25">
      <c r="A11" s="10"/>
      <c r="B11" s="6" t="s">
        <v>24</v>
      </c>
      <c r="C11" s="67">
        <v>53029514405</v>
      </c>
      <c r="D11" s="67"/>
      <c r="E11" s="68">
        <v>207108009.26000002</v>
      </c>
      <c r="F11" s="68">
        <v>238208879.45999998</v>
      </c>
      <c r="G11" s="68">
        <v>258823682.73000002</v>
      </c>
      <c r="H11" s="68"/>
      <c r="I11" s="68"/>
      <c r="J11" s="68"/>
      <c r="K11" s="68"/>
      <c r="L11" s="68"/>
      <c r="M11" s="68"/>
      <c r="N11" s="68"/>
      <c r="O11" s="68"/>
      <c r="P11" s="68"/>
      <c r="Q11" s="67">
        <f t="shared" ref="Q11:Q13" si="0">SUM(E11:P11)</f>
        <v>704140571.45000005</v>
      </c>
      <c r="W11" s="75"/>
    </row>
    <row r="12" spans="1:23" x14ac:dyDescent="0.25">
      <c r="B12" s="6" t="s">
        <v>32</v>
      </c>
      <c r="C12" s="67">
        <v>0</v>
      </c>
      <c r="D12" s="67"/>
      <c r="E12" s="68"/>
      <c r="F12" s="68">
        <v>0</v>
      </c>
      <c r="G12" s="68">
        <v>0</v>
      </c>
      <c r="H12" s="68"/>
      <c r="I12" s="68"/>
      <c r="J12" s="68"/>
      <c r="K12" s="68"/>
      <c r="L12" s="68"/>
      <c r="M12" s="68"/>
      <c r="N12" s="68"/>
      <c r="O12" s="68"/>
      <c r="P12" s="68"/>
      <c r="Q12" s="67">
        <f t="shared" si="0"/>
        <v>0</v>
      </c>
      <c r="W12" s="75"/>
    </row>
    <row r="13" spans="1:23" x14ac:dyDescent="0.25">
      <c r="B13" s="6" t="s">
        <v>84</v>
      </c>
      <c r="C13" s="67">
        <v>2000000000</v>
      </c>
      <c r="D13" s="67"/>
      <c r="E13" s="68">
        <v>0</v>
      </c>
      <c r="F13" s="68">
        <v>0</v>
      </c>
      <c r="G13" s="68">
        <v>0</v>
      </c>
      <c r="H13" s="68"/>
      <c r="I13" s="68"/>
      <c r="J13" s="68"/>
      <c r="K13" s="68"/>
      <c r="L13" s="68"/>
      <c r="M13" s="68"/>
      <c r="N13" s="68"/>
      <c r="O13" s="68"/>
      <c r="P13" s="68"/>
      <c r="Q13" s="67">
        <f t="shared" si="0"/>
        <v>0</v>
      </c>
      <c r="W13" s="75"/>
    </row>
    <row r="14" spans="1:23" x14ac:dyDescent="0.25">
      <c r="B14" s="70" t="s">
        <v>27</v>
      </c>
      <c r="C14" s="12">
        <f t="shared" ref="C14:P14" si="1">+SUM(C10:C13)</f>
        <v>105236780631</v>
      </c>
      <c r="D14" s="12">
        <f t="shared" si="1"/>
        <v>0</v>
      </c>
      <c r="E14" s="13">
        <f t="shared" si="1"/>
        <v>2173468912.5700002</v>
      </c>
      <c r="F14" s="13">
        <f t="shared" si="1"/>
        <v>2311120870.3099999</v>
      </c>
      <c r="G14" s="13">
        <f t="shared" si="1"/>
        <v>2341303298.98</v>
      </c>
      <c r="H14" s="13">
        <f t="shared" si="1"/>
        <v>0</v>
      </c>
      <c r="I14" s="13">
        <f t="shared" si="1"/>
        <v>0</v>
      </c>
      <c r="J14" s="13">
        <f t="shared" si="1"/>
        <v>0</v>
      </c>
      <c r="K14" s="13">
        <f t="shared" si="1"/>
        <v>0</v>
      </c>
      <c r="L14" s="13">
        <f t="shared" si="1"/>
        <v>0</v>
      </c>
      <c r="M14" s="13">
        <f t="shared" si="1"/>
        <v>0</v>
      </c>
      <c r="N14" s="13">
        <f t="shared" si="1"/>
        <v>0</v>
      </c>
      <c r="O14" s="13">
        <f t="shared" si="1"/>
        <v>0</v>
      </c>
      <c r="P14" s="13">
        <f t="shared" si="1"/>
        <v>0</v>
      </c>
      <c r="Q14" s="13">
        <f>SUM(E14:P14)</f>
        <v>6825893081.8600006</v>
      </c>
      <c r="W14" s="75"/>
    </row>
    <row r="15" spans="1:23" x14ac:dyDescent="0.25">
      <c r="B15" s="77" t="s">
        <v>58</v>
      </c>
      <c r="E15" s="87"/>
      <c r="F15" s="87"/>
      <c r="G15" s="87"/>
      <c r="H15" s="87"/>
      <c r="I15" s="87"/>
      <c r="J15" s="87"/>
      <c r="K15" s="87"/>
      <c r="L15" s="87"/>
      <c r="M15" s="87"/>
      <c r="N15" s="87"/>
      <c r="O15" s="87"/>
      <c r="P15" s="86"/>
      <c r="Q15" s="85"/>
      <c r="W15" s="75"/>
    </row>
    <row r="16" spans="1:23" x14ac:dyDescent="0.25">
      <c r="B16" s="78" t="s">
        <v>85</v>
      </c>
      <c r="E16" s="88"/>
      <c r="F16" s="88"/>
      <c r="G16" s="88"/>
      <c r="H16" s="88"/>
      <c r="I16" s="88"/>
      <c r="J16" s="88"/>
      <c r="K16" s="88"/>
      <c r="L16" s="88"/>
      <c r="M16" s="88"/>
      <c r="N16" s="88"/>
      <c r="O16" s="88"/>
      <c r="P16" s="88"/>
      <c r="Q16" s="88"/>
    </row>
    <row r="17" spans="2:19" x14ac:dyDescent="0.25">
      <c r="B17" s="78" t="s">
        <v>87</v>
      </c>
      <c r="C17" s="75"/>
      <c r="D17" s="75"/>
      <c r="E17" s="75"/>
      <c r="F17" s="75"/>
      <c r="G17" s="75"/>
      <c r="H17" s="75"/>
      <c r="I17" s="75"/>
      <c r="J17" s="75"/>
      <c r="K17" s="75"/>
      <c r="L17" s="75"/>
      <c r="M17" s="75"/>
      <c r="N17" s="75"/>
      <c r="O17" s="75"/>
      <c r="P17" s="75"/>
      <c r="Q17" s="75"/>
    </row>
    <row r="18" spans="2:19" x14ac:dyDescent="0.25">
      <c r="B18" s="78" t="s">
        <v>70</v>
      </c>
      <c r="E18" s="21"/>
      <c r="F18" s="21"/>
      <c r="G18" s="21"/>
      <c r="H18" s="21"/>
      <c r="I18" s="21"/>
      <c r="J18" s="21"/>
      <c r="K18" s="21"/>
      <c r="L18" s="21"/>
      <c r="M18" s="21"/>
      <c r="N18" s="21"/>
      <c r="O18" s="21"/>
      <c r="P18" s="21"/>
      <c r="R18" s="75"/>
    </row>
    <row r="19" spans="2:19" x14ac:dyDescent="0.25">
      <c r="B19" s="78" t="s">
        <v>28</v>
      </c>
      <c r="C19" s="75"/>
      <c r="D19" s="75"/>
      <c r="E19" s="75"/>
      <c r="F19" s="75"/>
      <c r="G19" s="75"/>
      <c r="H19" s="75"/>
      <c r="I19" s="75"/>
      <c r="J19" s="75"/>
      <c r="K19" s="75"/>
      <c r="L19" s="75"/>
      <c r="M19" s="75"/>
      <c r="N19" s="75"/>
    </row>
    <row r="23" spans="2:19" x14ac:dyDescent="0.25">
      <c r="B23" s="2"/>
      <c r="C23" s="2"/>
      <c r="D23" s="2"/>
      <c r="E23" s="2"/>
      <c r="F23" s="2"/>
      <c r="G23" s="2"/>
      <c r="H23" s="2"/>
      <c r="I23" s="2"/>
      <c r="J23" s="2"/>
      <c r="K23" s="2"/>
      <c r="L23" s="2"/>
      <c r="M23" s="2"/>
      <c r="N23" s="2"/>
      <c r="S23" s="2"/>
    </row>
    <row r="25" spans="2:19" x14ac:dyDescent="0.25">
      <c r="B25" s="2"/>
      <c r="C25" s="2"/>
      <c r="D25" s="2"/>
      <c r="E25" s="2"/>
      <c r="F25" s="2"/>
      <c r="G25" s="2"/>
      <c r="H25" s="2"/>
      <c r="I25" s="2"/>
      <c r="J25" s="2"/>
      <c r="K25" s="2"/>
      <c r="L25" s="2"/>
      <c r="M25" s="2"/>
      <c r="N25" s="2"/>
    </row>
  </sheetData>
  <mergeCells count="7">
    <mergeCell ref="B2:Q2"/>
    <mergeCell ref="B3:Q3"/>
    <mergeCell ref="B4:Q4"/>
    <mergeCell ref="B5:Q5"/>
    <mergeCell ref="B8:B9"/>
    <mergeCell ref="D8:D9"/>
    <mergeCell ref="E8:Q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R19"/>
  <sheetViews>
    <sheetView showGridLines="0" zoomScale="90" zoomScaleNormal="90" workbookViewId="0">
      <selection activeCell="J15" sqref="J15"/>
    </sheetView>
  </sheetViews>
  <sheetFormatPr defaultColWidth="11.5703125" defaultRowHeight="15" x14ac:dyDescent="0.25"/>
  <cols>
    <col min="1" max="1" width="6.7109375" customWidth="1"/>
    <col min="2" max="2" width="51.7109375" customWidth="1"/>
    <col min="3" max="4" width="17.28515625" customWidth="1"/>
    <col min="5" max="5" width="10.5703125" bestFit="1" customWidth="1"/>
    <col min="6" max="6" width="9.85546875" bestFit="1" customWidth="1"/>
    <col min="7" max="10" width="9.5703125" bestFit="1" customWidth="1"/>
    <col min="11" max="16" width="11.42578125" customWidth="1"/>
    <col min="17" max="17" width="13.140625" customWidth="1"/>
    <col min="18" max="18" width="20" bestFit="1" customWidth="1"/>
  </cols>
  <sheetData>
    <row r="2" spans="1:18" ht="28.5" x14ac:dyDescent="0.45">
      <c r="B2" s="89" t="s">
        <v>0</v>
      </c>
      <c r="C2" s="89"/>
      <c r="D2" s="89"/>
      <c r="E2" s="89"/>
      <c r="F2" s="89"/>
      <c r="G2" s="89"/>
      <c r="H2" s="89"/>
      <c r="I2" s="89"/>
      <c r="J2" s="89"/>
      <c r="K2" s="89"/>
      <c r="L2" s="89"/>
      <c r="M2" s="89"/>
      <c r="N2" s="89"/>
      <c r="O2" s="89"/>
      <c r="P2" s="89"/>
      <c r="Q2" s="89"/>
    </row>
    <row r="3" spans="1:18" ht="21" x14ac:dyDescent="0.35">
      <c r="B3" s="90" t="s">
        <v>1</v>
      </c>
      <c r="C3" s="90"/>
      <c r="D3" s="90"/>
      <c r="E3" s="90"/>
      <c r="F3" s="90"/>
      <c r="G3" s="90"/>
      <c r="H3" s="90"/>
      <c r="I3" s="90"/>
      <c r="J3" s="90"/>
      <c r="K3" s="90"/>
      <c r="L3" s="90"/>
      <c r="M3" s="90"/>
      <c r="N3" s="90"/>
      <c r="O3" s="90"/>
      <c r="P3" s="90"/>
      <c r="Q3" s="90"/>
    </row>
    <row r="4" spans="1:18" ht="18.75" x14ac:dyDescent="0.3">
      <c r="B4" s="91" t="s">
        <v>2</v>
      </c>
      <c r="C4" s="91"/>
      <c r="D4" s="91"/>
      <c r="E4" s="91"/>
      <c r="F4" s="91"/>
      <c r="G4" s="91"/>
      <c r="H4" s="91"/>
      <c r="I4" s="91"/>
      <c r="J4" s="91"/>
      <c r="K4" s="91"/>
      <c r="L4" s="91"/>
      <c r="M4" s="91"/>
      <c r="N4" s="91"/>
      <c r="O4" s="91"/>
      <c r="P4" s="91"/>
      <c r="Q4" s="91"/>
    </row>
    <row r="5" spans="1:18" ht="15.75" x14ac:dyDescent="0.25">
      <c r="B5" s="92" t="s">
        <v>3</v>
      </c>
      <c r="C5" s="92"/>
      <c r="D5" s="92"/>
      <c r="E5" s="92"/>
      <c r="F5" s="92"/>
      <c r="G5" s="92"/>
      <c r="H5" s="92"/>
      <c r="I5" s="92"/>
      <c r="J5" s="92"/>
      <c r="K5" s="92"/>
      <c r="L5" s="92"/>
      <c r="M5" s="92"/>
      <c r="N5" s="92"/>
      <c r="O5" s="92"/>
      <c r="P5" s="92"/>
      <c r="Q5" s="92"/>
    </row>
    <row r="6" spans="1:18" x14ac:dyDescent="0.25">
      <c r="Q6" s="71"/>
    </row>
    <row r="7" spans="1:18" x14ac:dyDescent="0.25">
      <c r="B7" s="1" t="s">
        <v>31</v>
      </c>
      <c r="E7" s="2"/>
      <c r="F7" s="2"/>
      <c r="G7" s="2"/>
      <c r="H7" s="2"/>
      <c r="I7" s="2"/>
      <c r="J7" s="2"/>
      <c r="K7" s="2"/>
      <c r="L7" s="2"/>
      <c r="M7" s="2"/>
      <c r="N7" s="2"/>
      <c r="O7" s="2"/>
      <c r="P7" s="2"/>
      <c r="Q7" s="3" t="s">
        <v>5</v>
      </c>
    </row>
    <row r="8" spans="1:18" x14ac:dyDescent="0.25">
      <c r="B8" s="4"/>
      <c r="E8" s="2"/>
      <c r="F8" s="2"/>
      <c r="G8" s="2"/>
      <c r="H8" s="2"/>
      <c r="I8" s="2"/>
      <c r="J8" s="2"/>
      <c r="K8" s="2"/>
      <c r="L8" s="2"/>
      <c r="M8" s="2"/>
      <c r="N8" s="2"/>
      <c r="O8" s="2"/>
      <c r="P8" s="2"/>
      <c r="Q8" s="2"/>
    </row>
    <row r="9" spans="1:18" x14ac:dyDescent="0.25">
      <c r="B9" s="94" t="s">
        <v>6</v>
      </c>
      <c r="C9" s="101" t="s">
        <v>7</v>
      </c>
      <c r="D9" s="101" t="s">
        <v>8</v>
      </c>
      <c r="E9" s="103" t="s">
        <v>9</v>
      </c>
      <c r="F9" s="103"/>
      <c r="G9" s="103"/>
      <c r="H9" s="103"/>
      <c r="I9" s="103"/>
      <c r="J9" s="103"/>
      <c r="K9" s="103"/>
      <c r="L9" s="103"/>
      <c r="M9" s="103"/>
      <c r="N9" s="103"/>
      <c r="O9" s="103"/>
      <c r="P9" s="103"/>
      <c r="Q9" s="104"/>
    </row>
    <row r="10" spans="1:18" x14ac:dyDescent="0.25">
      <c r="B10" s="95"/>
      <c r="C10" s="102"/>
      <c r="D10" s="102"/>
      <c r="E10" s="5" t="s">
        <v>10</v>
      </c>
      <c r="F10" s="5" t="s">
        <v>11</v>
      </c>
      <c r="G10" s="5" t="s">
        <v>12</v>
      </c>
      <c r="H10" s="5" t="s">
        <v>13</v>
      </c>
      <c r="I10" s="5" t="s">
        <v>14</v>
      </c>
      <c r="J10" s="5" t="s">
        <v>15</v>
      </c>
      <c r="K10" s="5" t="s">
        <v>16</v>
      </c>
      <c r="L10" s="5" t="s">
        <v>17</v>
      </c>
      <c r="M10" s="5" t="s">
        <v>18</v>
      </c>
      <c r="N10" s="5" t="s">
        <v>19</v>
      </c>
      <c r="O10" s="5" t="s">
        <v>20</v>
      </c>
      <c r="P10" s="5" t="s">
        <v>21</v>
      </c>
      <c r="Q10" s="5" t="s">
        <v>22</v>
      </c>
    </row>
    <row r="11" spans="1:18" x14ac:dyDescent="0.25">
      <c r="B11" s="6" t="s">
        <v>23</v>
      </c>
      <c r="C11" s="7">
        <v>1016570398</v>
      </c>
      <c r="D11" s="7">
        <v>1053570398</v>
      </c>
      <c r="E11" s="8">
        <v>51261884.219999991</v>
      </c>
      <c r="F11" s="8">
        <v>23763832.579999998</v>
      </c>
      <c r="G11" s="8">
        <v>23805846.169999961</v>
      </c>
      <c r="H11" s="8">
        <v>36226965.229999907</v>
      </c>
      <c r="I11" s="8">
        <v>23868508.299999997</v>
      </c>
      <c r="J11" s="8">
        <v>283322379.38999999</v>
      </c>
      <c r="K11" s="8">
        <v>72682123.599999994</v>
      </c>
      <c r="L11" s="8">
        <v>58891106.00999999</v>
      </c>
      <c r="M11" s="8">
        <v>128239641.97</v>
      </c>
      <c r="N11" s="8">
        <v>58764463.829999991</v>
      </c>
      <c r="O11" s="8">
        <v>63658668.949999988</v>
      </c>
      <c r="P11" s="8">
        <v>85963128.170000002</v>
      </c>
      <c r="Q11" s="7">
        <f>SUM(E11:P11)</f>
        <v>910448548.41999972</v>
      </c>
    </row>
    <row r="12" spans="1:18" x14ac:dyDescent="0.25">
      <c r="A12" s="9"/>
      <c r="B12" s="6" t="s">
        <v>24</v>
      </c>
      <c r="C12" s="7">
        <v>9318238014</v>
      </c>
      <c r="D12" s="7">
        <v>9330512014</v>
      </c>
      <c r="E12" s="8">
        <v>14810094.129999999</v>
      </c>
      <c r="F12" s="8">
        <v>-1979575.7500000005</v>
      </c>
      <c r="G12" s="8">
        <v>2249663.6100000003</v>
      </c>
      <c r="H12" s="8">
        <v>876870.8600000001</v>
      </c>
      <c r="I12" s="8">
        <v>1487190.53</v>
      </c>
      <c r="J12" s="8">
        <v>1805057.7400000002</v>
      </c>
      <c r="K12" s="8">
        <v>2690073.94</v>
      </c>
      <c r="L12" s="8">
        <v>830955.83999999985</v>
      </c>
      <c r="M12" s="8">
        <v>1675732.63</v>
      </c>
      <c r="N12" s="8">
        <v>1842404.63</v>
      </c>
      <c r="O12" s="8">
        <v>2156964.2599999998</v>
      </c>
      <c r="P12" s="8">
        <v>12097388.1</v>
      </c>
      <c r="Q12" s="7">
        <f>SUM(E12:P12)</f>
        <v>40542820.519999996</v>
      </c>
    </row>
    <row r="13" spans="1:18" x14ac:dyDescent="0.25">
      <c r="A13" s="10"/>
      <c r="B13" s="6" t="s">
        <v>25</v>
      </c>
      <c r="C13" s="7">
        <v>0</v>
      </c>
      <c r="D13" s="7">
        <v>0</v>
      </c>
      <c r="E13" s="8">
        <v>0</v>
      </c>
      <c r="F13" s="8">
        <v>353266.93</v>
      </c>
      <c r="G13" s="8">
        <v>1372620.2</v>
      </c>
      <c r="H13" s="8">
        <v>593744.26</v>
      </c>
      <c r="I13" s="8">
        <v>688514.02</v>
      </c>
      <c r="J13" s="8">
        <v>14995.67</v>
      </c>
      <c r="K13" s="8">
        <v>336427.63</v>
      </c>
      <c r="L13" s="8">
        <v>352237.16</v>
      </c>
      <c r="M13" s="8">
        <v>811359.29</v>
      </c>
      <c r="N13" s="8">
        <v>0</v>
      </c>
      <c r="O13" s="8">
        <v>1059241.1399999999</v>
      </c>
      <c r="P13" s="8">
        <v>691124.75</v>
      </c>
      <c r="Q13" s="7">
        <f t="shared" ref="Q13:Q15" si="0">SUM(E13:P13)</f>
        <v>6273531.0499999998</v>
      </c>
    </row>
    <row r="14" spans="1:18" x14ac:dyDescent="0.25">
      <c r="A14" s="10"/>
      <c r="B14" s="6" t="s">
        <v>32</v>
      </c>
      <c r="C14" s="7">
        <v>0</v>
      </c>
      <c r="D14" s="7">
        <v>58224833</v>
      </c>
      <c r="E14" s="8">
        <v>0</v>
      </c>
      <c r="F14" s="8">
        <v>0</v>
      </c>
      <c r="G14" s="8">
        <v>0</v>
      </c>
      <c r="H14" s="8">
        <v>0</v>
      </c>
      <c r="I14" s="8">
        <v>0</v>
      </c>
      <c r="J14" s="8">
        <v>0</v>
      </c>
      <c r="K14" s="8">
        <v>0</v>
      </c>
      <c r="L14" s="8">
        <v>0</v>
      </c>
      <c r="M14" s="8">
        <v>0</v>
      </c>
      <c r="N14" s="8">
        <v>0</v>
      </c>
      <c r="O14" s="8">
        <v>0</v>
      </c>
      <c r="P14" s="8">
        <v>0</v>
      </c>
      <c r="Q14" s="7">
        <f t="shared" si="0"/>
        <v>0</v>
      </c>
    </row>
    <row r="15" spans="1:18" x14ac:dyDescent="0.25">
      <c r="A15" s="10"/>
      <c r="B15" s="6" t="s">
        <v>26</v>
      </c>
      <c r="C15" s="7">
        <v>10841291815</v>
      </c>
      <c r="D15" s="7">
        <v>10864791813</v>
      </c>
      <c r="E15" s="8">
        <v>272602682.58999997</v>
      </c>
      <c r="F15" s="8">
        <v>274542336.33999997</v>
      </c>
      <c r="G15" s="8">
        <v>2176335856.230001</v>
      </c>
      <c r="H15" s="8">
        <v>274991613.83999997</v>
      </c>
      <c r="I15" s="8">
        <v>297539375.88</v>
      </c>
      <c r="J15" s="8">
        <v>2160960118.8299999</v>
      </c>
      <c r="K15" s="8">
        <v>274909569.81</v>
      </c>
      <c r="L15" s="8">
        <v>274320700.76999998</v>
      </c>
      <c r="M15" s="8">
        <v>2161259063.3200002</v>
      </c>
      <c r="N15" s="8">
        <v>275221753.26999998</v>
      </c>
      <c r="O15" s="8">
        <v>276042060.17000002</v>
      </c>
      <c r="P15" s="8">
        <v>2164661129.9599996</v>
      </c>
      <c r="Q15" s="7">
        <f t="shared" si="0"/>
        <v>10883386261.01</v>
      </c>
      <c r="R15" s="11"/>
    </row>
    <row r="16" spans="1:18" x14ac:dyDescent="0.25">
      <c r="B16" s="70" t="s">
        <v>27</v>
      </c>
      <c r="C16" s="12">
        <f t="shared" ref="C16:P16" si="1">+SUM(C11:C15)</f>
        <v>21176100227</v>
      </c>
      <c r="D16" s="12">
        <f t="shared" si="1"/>
        <v>21307099058</v>
      </c>
      <c r="E16" s="13">
        <f t="shared" si="1"/>
        <v>338674660.93999994</v>
      </c>
      <c r="F16" s="13">
        <f t="shared" si="1"/>
        <v>296679860.09999996</v>
      </c>
      <c r="G16" s="13">
        <f t="shared" si="1"/>
        <v>2203763986.210001</v>
      </c>
      <c r="H16" s="13">
        <f t="shared" si="1"/>
        <v>312689194.18999988</v>
      </c>
      <c r="I16" s="13">
        <f t="shared" si="1"/>
        <v>323583588.73000002</v>
      </c>
      <c r="J16" s="13">
        <f t="shared" si="1"/>
        <v>2446102551.6300001</v>
      </c>
      <c r="K16" s="13">
        <f t="shared" si="1"/>
        <v>350618194.98000002</v>
      </c>
      <c r="L16" s="13">
        <f t="shared" si="1"/>
        <v>334394999.77999997</v>
      </c>
      <c r="M16" s="13">
        <f t="shared" si="1"/>
        <v>2291985797.21</v>
      </c>
      <c r="N16" s="13">
        <f t="shared" si="1"/>
        <v>335828621.72999996</v>
      </c>
      <c r="O16" s="13">
        <f t="shared" si="1"/>
        <v>342916934.51999998</v>
      </c>
      <c r="P16" s="13">
        <f t="shared" si="1"/>
        <v>2263412770.9799995</v>
      </c>
      <c r="Q16" s="13">
        <f>SUM(E16:P16)</f>
        <v>11840651161</v>
      </c>
    </row>
    <row r="17" spans="2:2" x14ac:dyDescent="0.25">
      <c r="B17" s="14" t="s">
        <v>28</v>
      </c>
    </row>
    <row r="18" spans="2:2" x14ac:dyDescent="0.25">
      <c r="B18" s="16" t="s">
        <v>29</v>
      </c>
    </row>
    <row r="19" spans="2:2" x14ac:dyDescent="0.25">
      <c r="B19" s="14" t="s">
        <v>30</v>
      </c>
    </row>
  </sheetData>
  <mergeCells count="8">
    <mergeCell ref="B2:Q2"/>
    <mergeCell ref="B3:Q3"/>
    <mergeCell ref="B5:Q5"/>
    <mergeCell ref="B9:B10"/>
    <mergeCell ref="C9:C10"/>
    <mergeCell ref="D9:D10"/>
    <mergeCell ref="E9:Q9"/>
    <mergeCell ref="B4:Q4"/>
  </mergeCells>
  <pageMargins left="0.7" right="0.7" top="0.75" bottom="0.75" header="0.3" footer="0.3"/>
  <pageSetup orientation="portrait" r:id="rId1"/>
  <ignoredErrors>
    <ignoredError sqref="Q11:Q15"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R19"/>
  <sheetViews>
    <sheetView showGridLines="0" zoomScale="90" zoomScaleNormal="90" workbookViewId="0">
      <selection activeCell="E9" sqref="E9"/>
    </sheetView>
  </sheetViews>
  <sheetFormatPr defaultColWidth="11.5703125" defaultRowHeight="15" x14ac:dyDescent="0.25"/>
  <cols>
    <col min="1" max="1" width="6.7109375" customWidth="1"/>
    <col min="2" max="2" width="53" customWidth="1"/>
    <col min="3" max="4" width="17.28515625" customWidth="1"/>
    <col min="5" max="5" width="10.5703125" bestFit="1" customWidth="1"/>
    <col min="6" max="6" width="9.85546875" bestFit="1" customWidth="1"/>
    <col min="7" max="10" width="9.5703125" bestFit="1" customWidth="1"/>
    <col min="11" max="16" width="11.42578125" customWidth="1"/>
    <col min="17" max="17" width="13.140625" customWidth="1"/>
    <col min="18" max="18" width="20" bestFit="1" customWidth="1"/>
  </cols>
  <sheetData>
    <row r="2" spans="1:18" ht="28.5" x14ac:dyDescent="0.45">
      <c r="B2" s="89" t="s">
        <v>0</v>
      </c>
      <c r="C2" s="89"/>
      <c r="D2" s="89"/>
      <c r="E2" s="89"/>
      <c r="F2" s="89"/>
      <c r="G2" s="89"/>
      <c r="H2" s="89"/>
      <c r="I2" s="89"/>
      <c r="J2" s="89"/>
      <c r="K2" s="89"/>
      <c r="L2" s="89"/>
      <c r="M2" s="89"/>
      <c r="N2" s="89"/>
      <c r="O2" s="89"/>
      <c r="P2" s="89"/>
      <c r="Q2" s="89"/>
    </row>
    <row r="3" spans="1:18" ht="21" x14ac:dyDescent="0.35">
      <c r="B3" s="90" t="s">
        <v>1</v>
      </c>
      <c r="C3" s="90"/>
      <c r="D3" s="90"/>
      <c r="E3" s="90"/>
      <c r="F3" s="90"/>
      <c r="G3" s="90"/>
      <c r="H3" s="90"/>
      <c r="I3" s="90"/>
      <c r="J3" s="90"/>
      <c r="K3" s="90"/>
      <c r="L3" s="90"/>
      <c r="M3" s="90"/>
      <c r="N3" s="90"/>
      <c r="O3" s="90"/>
      <c r="P3" s="90"/>
      <c r="Q3" s="90"/>
    </row>
    <row r="4" spans="1:18" ht="18.75" x14ac:dyDescent="0.3">
      <c r="B4" s="91" t="s">
        <v>2</v>
      </c>
      <c r="C4" s="91"/>
      <c r="D4" s="91"/>
      <c r="E4" s="91"/>
      <c r="F4" s="91"/>
      <c r="G4" s="91"/>
      <c r="H4" s="91"/>
      <c r="I4" s="91"/>
      <c r="J4" s="91"/>
      <c r="K4" s="91"/>
      <c r="L4" s="91"/>
      <c r="M4" s="91"/>
      <c r="N4" s="91"/>
      <c r="O4" s="91"/>
      <c r="P4" s="91"/>
      <c r="Q4" s="91"/>
    </row>
    <row r="5" spans="1:18" ht="15.75" x14ac:dyDescent="0.25">
      <c r="B5" s="92" t="s">
        <v>3</v>
      </c>
      <c r="C5" s="92"/>
      <c r="D5" s="92"/>
      <c r="E5" s="92"/>
      <c r="F5" s="92"/>
      <c r="G5" s="92"/>
      <c r="H5" s="92"/>
      <c r="I5" s="92"/>
      <c r="J5" s="92"/>
      <c r="K5" s="92"/>
      <c r="L5" s="92"/>
      <c r="M5" s="92"/>
      <c r="N5" s="92"/>
      <c r="O5" s="92"/>
      <c r="P5" s="92"/>
      <c r="Q5" s="92"/>
    </row>
    <row r="6" spans="1:18" x14ac:dyDescent="0.25">
      <c r="Q6" s="71"/>
    </row>
    <row r="7" spans="1:18" x14ac:dyDescent="0.25">
      <c r="B7" s="1" t="s">
        <v>33</v>
      </c>
      <c r="E7" s="2"/>
      <c r="F7" s="2"/>
      <c r="G7" s="2"/>
      <c r="H7" s="2"/>
      <c r="I7" s="2"/>
      <c r="J7" s="2"/>
      <c r="K7" s="2"/>
      <c r="L7" s="2"/>
      <c r="M7" s="2"/>
      <c r="N7" s="2"/>
      <c r="O7" s="2"/>
      <c r="P7" s="2"/>
      <c r="Q7" s="3" t="s">
        <v>5</v>
      </c>
    </row>
    <row r="8" spans="1:18" x14ac:dyDescent="0.25">
      <c r="B8" s="4"/>
      <c r="E8" s="2"/>
      <c r="F8" s="2"/>
      <c r="G8" s="2"/>
      <c r="H8" s="2"/>
      <c r="I8" s="2"/>
      <c r="J8" s="2"/>
      <c r="K8" s="2"/>
      <c r="L8" s="2"/>
      <c r="M8" s="2"/>
      <c r="N8" s="2"/>
      <c r="O8" s="2"/>
      <c r="P8" s="2"/>
      <c r="Q8" s="2"/>
    </row>
    <row r="9" spans="1:18" x14ac:dyDescent="0.25">
      <c r="B9" s="94" t="s">
        <v>6</v>
      </c>
      <c r="C9" s="101" t="s">
        <v>7</v>
      </c>
      <c r="D9" s="101" t="s">
        <v>8</v>
      </c>
      <c r="E9" s="103" t="s">
        <v>9</v>
      </c>
      <c r="F9" s="103"/>
      <c r="G9" s="103"/>
      <c r="H9" s="103"/>
      <c r="I9" s="103"/>
      <c r="J9" s="103"/>
      <c r="K9" s="103"/>
      <c r="L9" s="103"/>
      <c r="M9" s="103"/>
      <c r="N9" s="103"/>
      <c r="O9" s="103"/>
      <c r="P9" s="103"/>
      <c r="Q9" s="104"/>
    </row>
    <row r="10" spans="1:18" x14ac:dyDescent="0.25">
      <c r="B10" s="95"/>
      <c r="C10" s="102"/>
      <c r="D10" s="102"/>
      <c r="E10" s="5" t="s">
        <v>10</v>
      </c>
      <c r="F10" s="5" t="s">
        <v>11</v>
      </c>
      <c r="G10" s="5" t="s">
        <v>12</v>
      </c>
      <c r="H10" s="5" t="s">
        <v>13</v>
      </c>
      <c r="I10" s="5" t="s">
        <v>14</v>
      </c>
      <c r="J10" s="5" t="s">
        <v>15</v>
      </c>
      <c r="K10" s="5" t="s">
        <v>16</v>
      </c>
      <c r="L10" s="5" t="s">
        <v>17</v>
      </c>
      <c r="M10" s="5" t="s">
        <v>18</v>
      </c>
      <c r="N10" s="5" t="s">
        <v>19</v>
      </c>
      <c r="O10" s="5" t="s">
        <v>20</v>
      </c>
      <c r="P10" s="5" t="s">
        <v>21</v>
      </c>
      <c r="Q10" s="5" t="s">
        <v>22</v>
      </c>
    </row>
    <row r="11" spans="1:18" x14ac:dyDescent="0.25">
      <c r="B11" s="6" t="s">
        <v>23</v>
      </c>
      <c r="C11" s="7">
        <v>12846236456</v>
      </c>
      <c r="D11" s="7">
        <v>12846236456</v>
      </c>
      <c r="E11" s="8">
        <v>286104117</v>
      </c>
      <c r="F11" s="8">
        <v>331184992.00000006</v>
      </c>
      <c r="G11" s="8">
        <v>2598526453</v>
      </c>
      <c r="H11" s="8">
        <v>331187092</v>
      </c>
      <c r="I11" s="8">
        <v>331186517</v>
      </c>
      <c r="J11" s="8">
        <v>2471375641</v>
      </c>
      <c r="K11" s="8">
        <v>376311117</v>
      </c>
      <c r="L11" s="8">
        <v>331186892</v>
      </c>
      <c r="M11" s="8">
        <v>331104117.80000001</v>
      </c>
      <c r="N11" s="8">
        <v>325361602</v>
      </c>
      <c r="O11" s="8">
        <v>3292118456.0799999</v>
      </c>
      <c r="P11" s="8">
        <v>1824156496.53</v>
      </c>
      <c r="Q11" s="7">
        <f>SUM(E11:P11)</f>
        <v>12829803493.410002</v>
      </c>
    </row>
    <row r="12" spans="1:18" x14ac:dyDescent="0.25">
      <c r="A12" s="9"/>
      <c r="B12" s="6" t="s">
        <v>24</v>
      </c>
      <c r="C12" s="7">
        <v>8348953270</v>
      </c>
      <c r="D12" s="7">
        <v>8359953270</v>
      </c>
      <c r="E12" s="8">
        <v>11929775.610000001</v>
      </c>
      <c r="F12" s="8">
        <v>1002854.26</v>
      </c>
      <c r="G12" s="8">
        <v>2139940.69</v>
      </c>
      <c r="H12" s="8">
        <v>1077448.3900000001</v>
      </c>
      <c r="I12" s="8">
        <v>1644865.12</v>
      </c>
      <c r="J12" s="8">
        <v>9507934.8599999994</v>
      </c>
      <c r="K12" s="8">
        <v>1130559.3500000001</v>
      </c>
      <c r="L12" s="8">
        <v>1983886.78</v>
      </c>
      <c r="M12" s="8">
        <v>780293.13</v>
      </c>
      <c r="N12" s="8">
        <v>1650375.47</v>
      </c>
      <c r="O12" s="8">
        <v>2420123.23</v>
      </c>
      <c r="P12" s="8">
        <v>1833566.1099999999</v>
      </c>
      <c r="Q12" s="7">
        <f>SUM(E12:P12)</f>
        <v>37101623</v>
      </c>
    </row>
    <row r="13" spans="1:18" x14ac:dyDescent="0.25">
      <c r="A13" s="10"/>
      <c r="B13" s="6" t="s">
        <v>25</v>
      </c>
      <c r="C13" s="7">
        <v>0</v>
      </c>
      <c r="D13" s="7">
        <v>0</v>
      </c>
      <c r="E13" s="8">
        <v>181598.7</v>
      </c>
      <c r="F13" s="8">
        <v>2466970.8600000003</v>
      </c>
      <c r="G13" s="8">
        <v>1163416.01</v>
      </c>
      <c r="H13" s="8">
        <v>9004626.790000001</v>
      </c>
      <c r="I13" s="8">
        <v>8339539.2699999996</v>
      </c>
      <c r="J13" s="8">
        <v>1312483.75</v>
      </c>
      <c r="K13" s="8">
        <v>3015562.0600000005</v>
      </c>
      <c r="L13" s="8">
        <v>27274298.160000004</v>
      </c>
      <c r="M13" s="8">
        <v>29116.5</v>
      </c>
      <c r="N13" s="8">
        <v>1089757.51</v>
      </c>
      <c r="O13" s="8">
        <v>846276.1399999999</v>
      </c>
      <c r="P13" s="8">
        <v>2274803.7200000002</v>
      </c>
      <c r="Q13" s="7">
        <f>SUM(E13:P13)</f>
        <v>56998449.470000006</v>
      </c>
    </row>
    <row r="14" spans="1:18" x14ac:dyDescent="0.25">
      <c r="A14" s="10"/>
      <c r="B14" s="6" t="s">
        <v>32</v>
      </c>
      <c r="C14" s="7">
        <v>0</v>
      </c>
      <c r="D14" s="7">
        <v>95685869</v>
      </c>
      <c r="E14" s="8">
        <v>0</v>
      </c>
      <c r="F14" s="8">
        <v>0</v>
      </c>
      <c r="G14" s="8">
        <v>0</v>
      </c>
      <c r="H14" s="8">
        <v>0</v>
      </c>
      <c r="I14" s="8">
        <v>0</v>
      </c>
      <c r="J14" s="8">
        <v>0</v>
      </c>
      <c r="K14" s="8">
        <v>0</v>
      </c>
      <c r="L14" s="8">
        <v>0</v>
      </c>
      <c r="M14" s="8">
        <v>0</v>
      </c>
      <c r="N14" s="8">
        <v>0</v>
      </c>
      <c r="O14" s="8">
        <v>0</v>
      </c>
      <c r="P14" s="8">
        <v>0</v>
      </c>
      <c r="Q14" s="7">
        <f t="shared" ref="Q14:Q15" si="0">SUM(E14:P14)</f>
        <v>0</v>
      </c>
    </row>
    <row r="15" spans="1:18" x14ac:dyDescent="0.25">
      <c r="A15" s="10"/>
      <c r="B15" s="6" t="s">
        <v>26</v>
      </c>
      <c r="C15" s="7">
        <v>0</v>
      </c>
      <c r="D15" s="7">
        <v>0</v>
      </c>
      <c r="E15" s="8">
        <v>0</v>
      </c>
      <c r="F15" s="8">
        <v>0</v>
      </c>
      <c r="G15" s="8">
        <v>0</v>
      </c>
      <c r="H15" s="8">
        <v>0</v>
      </c>
      <c r="I15" s="8">
        <v>0</v>
      </c>
      <c r="J15" s="8">
        <v>0</v>
      </c>
      <c r="K15" s="8">
        <v>0</v>
      </c>
      <c r="L15" s="8">
        <v>0</v>
      </c>
      <c r="M15" s="8">
        <v>0</v>
      </c>
      <c r="N15" s="8">
        <v>0</v>
      </c>
      <c r="O15" s="8">
        <v>0</v>
      </c>
      <c r="P15" s="8">
        <v>0</v>
      </c>
      <c r="Q15" s="7">
        <f t="shared" si="0"/>
        <v>0</v>
      </c>
      <c r="R15" s="11"/>
    </row>
    <row r="16" spans="1:18" x14ac:dyDescent="0.25">
      <c r="B16" s="70" t="s">
        <v>27</v>
      </c>
      <c r="C16" s="12">
        <f t="shared" ref="C16:P16" si="1">+SUM(C11:C15)</f>
        <v>21195189726</v>
      </c>
      <c r="D16" s="12">
        <f t="shared" si="1"/>
        <v>21301875595</v>
      </c>
      <c r="E16" s="13">
        <f t="shared" si="1"/>
        <v>298215491.31</v>
      </c>
      <c r="F16" s="13">
        <f t="shared" si="1"/>
        <v>334654817.12000006</v>
      </c>
      <c r="G16" s="13">
        <f t="shared" si="1"/>
        <v>2601829809.7000003</v>
      </c>
      <c r="H16" s="13">
        <f t="shared" si="1"/>
        <v>341269167.18000001</v>
      </c>
      <c r="I16" s="13">
        <f t="shared" si="1"/>
        <v>341170921.38999999</v>
      </c>
      <c r="J16" s="13">
        <f t="shared" si="1"/>
        <v>2482196059.6100001</v>
      </c>
      <c r="K16" s="13">
        <f t="shared" si="1"/>
        <v>380457238.41000003</v>
      </c>
      <c r="L16" s="13">
        <f t="shared" si="1"/>
        <v>360445076.94</v>
      </c>
      <c r="M16" s="13">
        <f t="shared" si="1"/>
        <v>331913527.43000001</v>
      </c>
      <c r="N16" s="13">
        <f t="shared" si="1"/>
        <v>328101734.98000002</v>
      </c>
      <c r="O16" s="13">
        <f t="shared" si="1"/>
        <v>3295384855.4499998</v>
      </c>
      <c r="P16" s="13">
        <f t="shared" si="1"/>
        <v>1828264866.3599999</v>
      </c>
      <c r="Q16" s="13">
        <f>SUM(E16:P16)</f>
        <v>12923903565.880001</v>
      </c>
    </row>
    <row r="17" spans="2:2" x14ac:dyDescent="0.25">
      <c r="B17" s="14" t="s">
        <v>28</v>
      </c>
    </row>
    <row r="18" spans="2:2" x14ac:dyDescent="0.25">
      <c r="B18" s="16" t="s">
        <v>29</v>
      </c>
    </row>
    <row r="19" spans="2:2" x14ac:dyDescent="0.25">
      <c r="B19" s="14" t="s">
        <v>30</v>
      </c>
    </row>
  </sheetData>
  <mergeCells count="8">
    <mergeCell ref="B2:Q2"/>
    <mergeCell ref="B3:Q3"/>
    <mergeCell ref="B5:Q5"/>
    <mergeCell ref="B9:B10"/>
    <mergeCell ref="C9:C10"/>
    <mergeCell ref="D9:D10"/>
    <mergeCell ref="E9:Q9"/>
    <mergeCell ref="B4:Q4"/>
  </mergeCells>
  <pageMargins left="0.7" right="0.7" top="0.75" bottom="0.75" header="0.3" footer="0.3"/>
  <pageSetup orientation="portrait" r:id="rId1"/>
  <ignoredErrors>
    <ignoredError sqref="Q11:Q13 Q14:Q15"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18"/>
  <sheetViews>
    <sheetView showGridLines="0" zoomScale="90" zoomScaleNormal="90" workbookViewId="0">
      <selection activeCell="E9" sqref="E9"/>
    </sheetView>
  </sheetViews>
  <sheetFormatPr defaultColWidth="11.5703125" defaultRowHeight="15" x14ac:dyDescent="0.25"/>
  <cols>
    <col min="1" max="1" width="6.7109375" customWidth="1"/>
    <col min="2" max="2" width="52.42578125" customWidth="1"/>
    <col min="3" max="4" width="17.28515625" customWidth="1"/>
    <col min="5" max="5" width="10.5703125" bestFit="1" customWidth="1"/>
    <col min="6" max="6" width="9.85546875" bestFit="1" customWidth="1"/>
    <col min="7" max="10" width="9.5703125" bestFit="1" customWidth="1"/>
    <col min="11" max="16" width="11.42578125" customWidth="1"/>
    <col min="17" max="17" width="13.140625" customWidth="1"/>
    <col min="18" max="18" width="20" bestFit="1" customWidth="1"/>
  </cols>
  <sheetData>
    <row r="2" spans="1:17" ht="28.5" x14ac:dyDescent="0.45">
      <c r="B2" s="89" t="s">
        <v>0</v>
      </c>
      <c r="C2" s="89"/>
      <c r="D2" s="89"/>
      <c r="E2" s="89"/>
      <c r="F2" s="89"/>
      <c r="G2" s="89"/>
      <c r="H2" s="89"/>
      <c r="I2" s="89"/>
      <c r="J2" s="89"/>
      <c r="K2" s="89"/>
      <c r="L2" s="89"/>
      <c r="M2" s="89"/>
      <c r="N2" s="89"/>
      <c r="O2" s="89"/>
      <c r="P2" s="89"/>
      <c r="Q2" s="89"/>
    </row>
    <row r="3" spans="1:17" ht="21" x14ac:dyDescent="0.35">
      <c r="B3" s="90" t="s">
        <v>1</v>
      </c>
      <c r="C3" s="90"/>
      <c r="D3" s="90"/>
      <c r="E3" s="90"/>
      <c r="F3" s="90"/>
      <c r="G3" s="90"/>
      <c r="H3" s="90"/>
      <c r="I3" s="90"/>
      <c r="J3" s="90"/>
      <c r="K3" s="90"/>
      <c r="L3" s="90"/>
      <c r="M3" s="90"/>
      <c r="N3" s="90"/>
      <c r="O3" s="90"/>
      <c r="P3" s="90"/>
      <c r="Q3" s="90"/>
    </row>
    <row r="4" spans="1:17" ht="18.75" x14ac:dyDescent="0.3">
      <c r="B4" s="91" t="s">
        <v>2</v>
      </c>
      <c r="C4" s="91"/>
      <c r="D4" s="91"/>
      <c r="E4" s="91"/>
      <c r="F4" s="91"/>
      <c r="G4" s="91"/>
      <c r="H4" s="91"/>
      <c r="I4" s="91"/>
      <c r="J4" s="91"/>
      <c r="K4" s="91"/>
      <c r="L4" s="91"/>
      <c r="M4" s="91"/>
      <c r="N4" s="91"/>
      <c r="O4" s="91"/>
      <c r="P4" s="91"/>
      <c r="Q4" s="91"/>
    </row>
    <row r="5" spans="1:17" ht="15.75" x14ac:dyDescent="0.25">
      <c r="B5" s="92" t="s">
        <v>3</v>
      </c>
      <c r="C5" s="92"/>
      <c r="D5" s="92"/>
      <c r="E5" s="92"/>
      <c r="F5" s="92"/>
      <c r="G5" s="92"/>
      <c r="H5" s="92"/>
      <c r="I5" s="92"/>
      <c r="J5" s="92"/>
      <c r="K5" s="92"/>
      <c r="L5" s="92"/>
      <c r="M5" s="92"/>
      <c r="N5" s="92"/>
      <c r="O5" s="92"/>
      <c r="P5" s="92"/>
      <c r="Q5" s="92"/>
    </row>
    <row r="6" spans="1:17" x14ac:dyDescent="0.25">
      <c r="Q6" s="71"/>
    </row>
    <row r="7" spans="1:17" x14ac:dyDescent="0.25">
      <c r="B7" s="1" t="s">
        <v>34</v>
      </c>
      <c r="E7" s="2"/>
      <c r="F7" s="2"/>
      <c r="G7" s="2"/>
      <c r="H7" s="2"/>
      <c r="I7" s="2"/>
      <c r="J7" s="2"/>
      <c r="K7" s="2"/>
      <c r="L7" s="2"/>
      <c r="M7" s="2"/>
      <c r="N7" s="2"/>
      <c r="O7" s="2"/>
      <c r="P7" s="2"/>
      <c r="Q7" s="3" t="s">
        <v>5</v>
      </c>
    </row>
    <row r="8" spans="1:17" x14ac:dyDescent="0.25">
      <c r="B8" s="4"/>
      <c r="E8" s="2"/>
      <c r="F8" s="2"/>
      <c r="G8" s="2"/>
      <c r="H8" s="2"/>
      <c r="I8" s="2"/>
      <c r="J8" s="2"/>
      <c r="K8" s="2"/>
      <c r="L8" s="2"/>
      <c r="M8" s="2"/>
      <c r="N8" s="2"/>
      <c r="O8" s="2"/>
      <c r="P8" s="2"/>
      <c r="Q8" s="2"/>
    </row>
    <row r="9" spans="1:17" x14ac:dyDescent="0.25">
      <c r="B9" s="94" t="s">
        <v>6</v>
      </c>
      <c r="C9" s="101" t="s">
        <v>7</v>
      </c>
      <c r="D9" s="101" t="s">
        <v>8</v>
      </c>
      <c r="E9" s="103" t="s">
        <v>9</v>
      </c>
      <c r="F9" s="103"/>
      <c r="G9" s="103"/>
      <c r="H9" s="103"/>
      <c r="I9" s="103"/>
      <c r="J9" s="103"/>
      <c r="K9" s="103"/>
      <c r="L9" s="103"/>
      <c r="M9" s="103"/>
      <c r="N9" s="103"/>
      <c r="O9" s="103"/>
      <c r="P9" s="103"/>
      <c r="Q9" s="104"/>
    </row>
    <row r="10" spans="1:17" x14ac:dyDescent="0.25">
      <c r="B10" s="95"/>
      <c r="C10" s="102"/>
      <c r="D10" s="102"/>
      <c r="E10" s="5" t="s">
        <v>10</v>
      </c>
      <c r="F10" s="5" t="s">
        <v>11</v>
      </c>
      <c r="G10" s="5" t="s">
        <v>12</v>
      </c>
      <c r="H10" s="5" t="s">
        <v>13</v>
      </c>
      <c r="I10" s="5" t="s">
        <v>14</v>
      </c>
      <c r="J10" s="5" t="s">
        <v>15</v>
      </c>
      <c r="K10" s="5" t="s">
        <v>16</v>
      </c>
      <c r="L10" s="5" t="s">
        <v>17</v>
      </c>
      <c r="M10" s="5" t="s">
        <v>18</v>
      </c>
      <c r="N10" s="5" t="s">
        <v>19</v>
      </c>
      <c r="O10" s="5" t="s">
        <v>20</v>
      </c>
      <c r="P10" s="5" t="s">
        <v>21</v>
      </c>
      <c r="Q10" s="5" t="s">
        <v>22</v>
      </c>
    </row>
    <row r="11" spans="1:17" x14ac:dyDescent="0.25">
      <c r="B11" s="6" t="s">
        <v>23</v>
      </c>
      <c r="C11" s="7">
        <v>13446892538</v>
      </c>
      <c r="D11" s="7">
        <v>10793323444</v>
      </c>
      <c r="E11" s="8">
        <v>364864823.52999997</v>
      </c>
      <c r="F11" s="8">
        <v>89218403</v>
      </c>
      <c r="G11" s="8">
        <v>2361989925.6700001</v>
      </c>
      <c r="H11" s="8">
        <v>102732808</v>
      </c>
      <c r="I11" s="8">
        <v>75713466.670000002</v>
      </c>
      <c r="J11" s="8">
        <v>89227464</v>
      </c>
      <c r="K11" s="8">
        <v>89224147.75</v>
      </c>
      <c r="L11" s="8">
        <v>58526360.25</v>
      </c>
      <c r="M11" s="8">
        <v>4618834880.0100002</v>
      </c>
      <c r="N11" s="8">
        <v>89251679</v>
      </c>
      <c r="O11" s="8">
        <v>100818333.75</v>
      </c>
      <c r="P11" s="8">
        <v>2507136490.5900002</v>
      </c>
      <c r="Q11" s="7">
        <f>SUM(E11:P11)</f>
        <v>10547538782.220001</v>
      </c>
    </row>
    <row r="12" spans="1:17" x14ac:dyDescent="0.25">
      <c r="A12" s="9"/>
      <c r="B12" s="6" t="s">
        <v>24</v>
      </c>
      <c r="C12" s="7">
        <v>9320167238</v>
      </c>
      <c r="D12" s="7">
        <v>9355672415</v>
      </c>
      <c r="E12" s="8">
        <v>16666907</v>
      </c>
      <c r="F12" s="8">
        <v>1679588.4000000001</v>
      </c>
      <c r="G12" s="8">
        <v>2002156.03</v>
      </c>
      <c r="H12" s="8">
        <v>346442.56</v>
      </c>
      <c r="I12" s="8">
        <v>3727901.63</v>
      </c>
      <c r="J12" s="8">
        <v>832830.96</v>
      </c>
      <c r="K12" s="8">
        <v>958477.74</v>
      </c>
      <c r="L12" s="8">
        <v>4989150.8899999997</v>
      </c>
      <c r="M12" s="8">
        <v>797730.70000000007</v>
      </c>
      <c r="N12" s="8">
        <v>2489510.5</v>
      </c>
      <c r="O12" s="8">
        <v>10950785.84</v>
      </c>
      <c r="P12" s="8">
        <v>196744.53999999998</v>
      </c>
      <c r="Q12" s="7">
        <f>SUM(E12:P12)</f>
        <v>45638226.789999999</v>
      </c>
    </row>
    <row r="13" spans="1:17" x14ac:dyDescent="0.25">
      <c r="A13" s="10"/>
      <c r="B13" s="6" t="s">
        <v>25</v>
      </c>
      <c r="C13" s="7">
        <v>0</v>
      </c>
      <c r="D13" s="7">
        <v>0</v>
      </c>
      <c r="E13" s="8">
        <v>14160</v>
      </c>
      <c r="F13" s="8">
        <v>3927464.07</v>
      </c>
      <c r="G13" s="8">
        <v>19779.75</v>
      </c>
      <c r="H13" s="8">
        <v>5840773.21</v>
      </c>
      <c r="I13" s="8">
        <v>17655.75</v>
      </c>
      <c r="J13" s="8">
        <v>2578700.64</v>
      </c>
      <c r="K13" s="8">
        <v>12911968.970000001</v>
      </c>
      <c r="L13" s="8">
        <v>0</v>
      </c>
      <c r="M13" s="8">
        <v>0</v>
      </c>
      <c r="N13" s="8">
        <v>8768331.9700000007</v>
      </c>
      <c r="O13" s="8">
        <v>0</v>
      </c>
      <c r="P13" s="8">
        <v>14073922.98</v>
      </c>
      <c r="Q13" s="7">
        <f>SUM(E13:P13)</f>
        <v>48152757.340000004</v>
      </c>
    </row>
    <row r="14" spans="1:17" x14ac:dyDescent="0.25">
      <c r="A14" s="10"/>
      <c r="B14" s="6" t="s">
        <v>32</v>
      </c>
      <c r="C14" s="7">
        <v>0</v>
      </c>
      <c r="D14" s="7">
        <v>103460904.75999999</v>
      </c>
      <c r="E14" s="8">
        <v>0</v>
      </c>
      <c r="F14" s="8">
        <v>0</v>
      </c>
      <c r="G14" s="8">
        <v>0</v>
      </c>
      <c r="H14" s="8">
        <v>0</v>
      </c>
      <c r="I14" s="8">
        <v>0</v>
      </c>
      <c r="J14" s="8">
        <v>0</v>
      </c>
      <c r="K14" s="8">
        <v>0</v>
      </c>
      <c r="L14" s="8">
        <v>0</v>
      </c>
      <c r="M14" s="8">
        <v>0</v>
      </c>
      <c r="N14" s="8">
        <v>0</v>
      </c>
      <c r="O14" s="8">
        <v>0</v>
      </c>
      <c r="P14" s="8">
        <v>18576780.699999999</v>
      </c>
      <c r="Q14" s="7">
        <f t="shared" ref="Q14" si="0">SUM(E14:P14)</f>
        <v>18576780.699999999</v>
      </c>
    </row>
    <row r="15" spans="1:17" x14ac:dyDescent="0.25">
      <c r="B15" s="70" t="s">
        <v>27</v>
      </c>
      <c r="C15" s="12">
        <f t="shared" ref="C15:P15" si="1">+SUM(C11:C14)</f>
        <v>22767059776</v>
      </c>
      <c r="D15" s="12">
        <f t="shared" si="1"/>
        <v>20252456763.759998</v>
      </c>
      <c r="E15" s="13">
        <f t="shared" si="1"/>
        <v>381545890.52999997</v>
      </c>
      <c r="F15" s="13">
        <f t="shared" si="1"/>
        <v>94825455.469999999</v>
      </c>
      <c r="G15" s="13">
        <f t="shared" si="1"/>
        <v>2364011861.4500003</v>
      </c>
      <c r="H15" s="13">
        <f t="shared" si="1"/>
        <v>108920023.77</v>
      </c>
      <c r="I15" s="13">
        <f t="shared" si="1"/>
        <v>79459024.049999997</v>
      </c>
      <c r="J15" s="13">
        <f t="shared" si="1"/>
        <v>92638995.599999994</v>
      </c>
      <c r="K15" s="13">
        <f t="shared" si="1"/>
        <v>103094594.45999999</v>
      </c>
      <c r="L15" s="13">
        <f t="shared" si="1"/>
        <v>63515511.140000001</v>
      </c>
      <c r="M15" s="13">
        <f t="shared" si="1"/>
        <v>4619632610.71</v>
      </c>
      <c r="N15" s="13">
        <f t="shared" si="1"/>
        <v>100509521.47</v>
      </c>
      <c r="O15" s="13">
        <f t="shared" si="1"/>
        <v>111769119.59</v>
      </c>
      <c r="P15" s="13">
        <f t="shared" si="1"/>
        <v>2539983938.8099999</v>
      </c>
      <c r="Q15" s="13">
        <f>SUM(E15:P15)</f>
        <v>10659906547.050001</v>
      </c>
    </row>
    <row r="16" spans="1:17" x14ac:dyDescent="0.25">
      <c r="B16" s="14" t="s">
        <v>28</v>
      </c>
    </row>
    <row r="17" spans="2:2" x14ac:dyDescent="0.25">
      <c r="B17" s="16" t="s">
        <v>29</v>
      </c>
    </row>
    <row r="18" spans="2:2" x14ac:dyDescent="0.25">
      <c r="B18" s="14" t="s">
        <v>30</v>
      </c>
    </row>
  </sheetData>
  <mergeCells count="8">
    <mergeCell ref="B2:Q2"/>
    <mergeCell ref="B3:Q3"/>
    <mergeCell ref="B5:Q5"/>
    <mergeCell ref="B9:B10"/>
    <mergeCell ref="C9:C10"/>
    <mergeCell ref="D9:D10"/>
    <mergeCell ref="E9:Q9"/>
    <mergeCell ref="B4:Q4"/>
  </mergeCells>
  <pageMargins left="0.7" right="0.7" top="0.75" bottom="0.75" header="0.3" footer="0.3"/>
  <pageSetup orientation="portrait" r:id="rId1"/>
  <ignoredErrors>
    <ignoredError sqref="Q11:Q14"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Q18"/>
  <sheetViews>
    <sheetView showGridLines="0" zoomScale="90" zoomScaleNormal="90" workbookViewId="0">
      <selection activeCell="E9" sqref="E9"/>
    </sheetView>
  </sheetViews>
  <sheetFormatPr defaultColWidth="11.5703125" defaultRowHeight="15" x14ac:dyDescent="0.25"/>
  <cols>
    <col min="1" max="1" width="6.7109375" customWidth="1"/>
    <col min="2" max="2" width="53" customWidth="1"/>
    <col min="3" max="4" width="17.28515625" customWidth="1"/>
    <col min="5" max="5" width="10.5703125" bestFit="1" customWidth="1"/>
    <col min="6" max="6" width="9.85546875" bestFit="1" customWidth="1"/>
    <col min="7" max="10" width="9.5703125" bestFit="1" customWidth="1"/>
    <col min="11" max="16" width="11.42578125" customWidth="1"/>
    <col min="17" max="17" width="13.140625" customWidth="1"/>
    <col min="18" max="18" width="20" bestFit="1" customWidth="1"/>
  </cols>
  <sheetData>
    <row r="2" spans="1:17" ht="28.5" x14ac:dyDescent="0.45">
      <c r="B2" s="89" t="s">
        <v>0</v>
      </c>
      <c r="C2" s="89"/>
      <c r="D2" s="89"/>
      <c r="E2" s="89"/>
      <c r="F2" s="89"/>
      <c r="G2" s="89"/>
      <c r="H2" s="89"/>
      <c r="I2" s="89"/>
      <c r="J2" s="89"/>
      <c r="K2" s="89"/>
      <c r="L2" s="89"/>
      <c r="M2" s="89"/>
      <c r="N2" s="89"/>
      <c r="O2" s="89"/>
      <c r="P2" s="89"/>
      <c r="Q2" s="89"/>
    </row>
    <row r="3" spans="1:17" ht="21" x14ac:dyDescent="0.35">
      <c r="B3" s="90" t="s">
        <v>1</v>
      </c>
      <c r="C3" s="90"/>
      <c r="D3" s="90"/>
      <c r="E3" s="90"/>
      <c r="F3" s="90"/>
      <c r="G3" s="90"/>
      <c r="H3" s="90"/>
      <c r="I3" s="90"/>
      <c r="J3" s="90"/>
      <c r="K3" s="90"/>
      <c r="L3" s="90"/>
      <c r="M3" s="90"/>
      <c r="N3" s="90"/>
      <c r="O3" s="90"/>
      <c r="P3" s="90"/>
      <c r="Q3" s="90"/>
    </row>
    <row r="4" spans="1:17" ht="18.75" x14ac:dyDescent="0.3">
      <c r="B4" s="91" t="s">
        <v>2</v>
      </c>
      <c r="C4" s="91"/>
      <c r="D4" s="91"/>
      <c r="E4" s="91"/>
      <c r="F4" s="91"/>
      <c r="G4" s="91"/>
      <c r="H4" s="91"/>
      <c r="I4" s="91"/>
      <c r="J4" s="91"/>
      <c r="K4" s="91"/>
      <c r="L4" s="91"/>
      <c r="M4" s="91"/>
      <c r="N4" s="91"/>
      <c r="O4" s="91"/>
      <c r="P4" s="91"/>
      <c r="Q4" s="91"/>
    </row>
    <row r="5" spans="1:17" ht="15.75" x14ac:dyDescent="0.25">
      <c r="B5" s="92" t="s">
        <v>3</v>
      </c>
      <c r="C5" s="92"/>
      <c r="D5" s="92"/>
      <c r="E5" s="92"/>
      <c r="F5" s="92"/>
      <c r="G5" s="92"/>
      <c r="H5" s="92"/>
      <c r="I5" s="92"/>
      <c r="J5" s="92"/>
      <c r="K5" s="92"/>
      <c r="L5" s="92"/>
      <c r="M5" s="92"/>
      <c r="N5" s="92"/>
      <c r="O5" s="92"/>
      <c r="P5" s="92"/>
      <c r="Q5" s="92"/>
    </row>
    <row r="6" spans="1:17" x14ac:dyDescent="0.25">
      <c r="Q6" s="71"/>
    </row>
    <row r="7" spans="1:17" x14ac:dyDescent="0.25">
      <c r="B7" s="1" t="s">
        <v>35</v>
      </c>
      <c r="E7" s="2"/>
      <c r="F7" s="2"/>
      <c r="G7" s="2"/>
      <c r="H7" s="2"/>
      <c r="I7" s="2"/>
      <c r="J7" s="2"/>
      <c r="K7" s="2"/>
      <c r="L7" s="2"/>
      <c r="M7" s="2"/>
      <c r="N7" s="2"/>
      <c r="O7" s="2"/>
      <c r="P7" s="2"/>
      <c r="Q7" s="3" t="s">
        <v>5</v>
      </c>
    </row>
    <row r="8" spans="1:17" x14ac:dyDescent="0.25">
      <c r="B8" s="4"/>
      <c r="E8" s="2"/>
      <c r="F8" s="2"/>
      <c r="G8" s="2"/>
      <c r="H8" s="2"/>
      <c r="I8" s="2"/>
      <c r="J8" s="2"/>
      <c r="K8" s="2"/>
      <c r="L8" s="2"/>
      <c r="M8" s="2"/>
      <c r="N8" s="2"/>
      <c r="O8" s="2"/>
      <c r="P8" s="2"/>
      <c r="Q8" s="2"/>
    </row>
    <row r="9" spans="1:17" x14ac:dyDescent="0.25">
      <c r="B9" s="94" t="s">
        <v>6</v>
      </c>
      <c r="C9" s="101" t="s">
        <v>7</v>
      </c>
      <c r="D9" s="101" t="s">
        <v>8</v>
      </c>
      <c r="E9" s="103" t="s">
        <v>9</v>
      </c>
      <c r="F9" s="103"/>
      <c r="G9" s="103"/>
      <c r="H9" s="103"/>
      <c r="I9" s="103"/>
      <c r="J9" s="103"/>
      <c r="K9" s="103"/>
      <c r="L9" s="103"/>
      <c r="M9" s="103"/>
      <c r="N9" s="103"/>
      <c r="O9" s="103"/>
      <c r="P9" s="103"/>
      <c r="Q9" s="104"/>
    </row>
    <row r="10" spans="1:17" x14ac:dyDescent="0.25">
      <c r="B10" s="95"/>
      <c r="C10" s="102"/>
      <c r="D10" s="102"/>
      <c r="E10" s="5" t="s">
        <v>10</v>
      </c>
      <c r="F10" s="5" t="s">
        <v>11</v>
      </c>
      <c r="G10" s="5" t="s">
        <v>12</v>
      </c>
      <c r="H10" s="5" t="s">
        <v>13</v>
      </c>
      <c r="I10" s="5" t="s">
        <v>14</v>
      </c>
      <c r="J10" s="5" t="s">
        <v>15</v>
      </c>
      <c r="K10" s="5" t="s">
        <v>16</v>
      </c>
      <c r="L10" s="5" t="s">
        <v>17</v>
      </c>
      <c r="M10" s="5" t="s">
        <v>18</v>
      </c>
      <c r="N10" s="5" t="s">
        <v>19</v>
      </c>
      <c r="O10" s="5" t="s">
        <v>20</v>
      </c>
      <c r="P10" s="5" t="s">
        <v>21</v>
      </c>
      <c r="Q10" s="5" t="s">
        <v>22</v>
      </c>
    </row>
    <row r="11" spans="1:17" x14ac:dyDescent="0.25">
      <c r="B11" s="6" t="s">
        <v>23</v>
      </c>
      <c r="C11" s="7">
        <v>20330303072</v>
      </c>
      <c r="D11" s="7">
        <v>20432018396</v>
      </c>
      <c r="E11" s="8">
        <v>79724148.789999992</v>
      </c>
      <c r="F11" s="8">
        <v>126227356.54999992</v>
      </c>
      <c r="G11" s="8">
        <v>93031396.670000061</v>
      </c>
      <c r="H11" s="8">
        <v>92999306.420000046</v>
      </c>
      <c r="I11" s="8">
        <v>173082635.06999999</v>
      </c>
      <c r="J11" s="8">
        <v>92994111.920000002</v>
      </c>
      <c r="K11" s="8">
        <v>4913696747.75</v>
      </c>
      <c r="L11" s="8">
        <v>92990173.670000002</v>
      </c>
      <c r="M11" s="8">
        <v>2497671606.3499999</v>
      </c>
      <c r="N11" s="8">
        <v>98683280.730000019</v>
      </c>
      <c r="O11" s="8">
        <v>93515246.030000001</v>
      </c>
      <c r="P11" s="8">
        <v>2636515152.27</v>
      </c>
      <c r="Q11" s="7">
        <f>SUM(E11:P11)</f>
        <v>10991131162.219999</v>
      </c>
    </row>
    <row r="12" spans="1:17" x14ac:dyDescent="0.25">
      <c r="A12" s="9"/>
      <c r="B12" s="6" t="s">
        <v>24</v>
      </c>
      <c r="C12" s="7">
        <v>22464454915</v>
      </c>
      <c r="D12" s="7">
        <v>22537987064.770004</v>
      </c>
      <c r="E12" s="8">
        <v>14357992.370000001</v>
      </c>
      <c r="F12" s="8">
        <v>2510182.19</v>
      </c>
      <c r="G12" s="8">
        <v>2751537.51</v>
      </c>
      <c r="H12" s="8">
        <v>802566.8</v>
      </c>
      <c r="I12" s="8">
        <v>6676524.4399999995</v>
      </c>
      <c r="J12" s="8">
        <v>909976.96</v>
      </c>
      <c r="K12" s="8">
        <v>3395605.3099999996</v>
      </c>
      <c r="L12" s="8">
        <v>5365505.0600000005</v>
      </c>
      <c r="M12" s="8">
        <v>3260758.5799999996</v>
      </c>
      <c r="N12" s="8">
        <v>5075737.8899999997</v>
      </c>
      <c r="O12" s="8">
        <v>2402936.6799999997</v>
      </c>
      <c r="P12" s="8">
        <v>5600838.6600000001</v>
      </c>
      <c r="Q12" s="7">
        <f>SUM(E12:P12)</f>
        <v>53110162.450000003</v>
      </c>
    </row>
    <row r="13" spans="1:17" x14ac:dyDescent="0.25">
      <c r="A13" s="10"/>
      <c r="B13" s="6" t="s">
        <v>25</v>
      </c>
      <c r="C13" s="7">
        <v>0</v>
      </c>
      <c r="D13" s="7">
        <v>0</v>
      </c>
      <c r="E13" s="8">
        <v>12901405.32</v>
      </c>
      <c r="F13" s="8">
        <v>3805632.38</v>
      </c>
      <c r="G13" s="8">
        <v>1831869.2</v>
      </c>
      <c r="H13" s="8">
        <v>0</v>
      </c>
      <c r="I13" s="8">
        <v>1110539.5</v>
      </c>
      <c r="J13" s="8">
        <v>0</v>
      </c>
      <c r="K13" s="8">
        <v>5237138.0199999996</v>
      </c>
      <c r="L13" s="8">
        <v>7352370.7800000003</v>
      </c>
      <c r="M13" s="8">
        <v>1245607.01</v>
      </c>
      <c r="N13" s="8">
        <v>8152798.9199999999</v>
      </c>
      <c r="O13" s="8">
        <v>0</v>
      </c>
      <c r="P13" s="8">
        <v>1000158.49</v>
      </c>
      <c r="Q13" s="7">
        <f>SUM(E13:P13)</f>
        <v>42637519.620000005</v>
      </c>
    </row>
    <row r="14" spans="1:17" x14ac:dyDescent="0.25">
      <c r="A14" s="10"/>
      <c r="B14" s="6" t="s">
        <v>32</v>
      </c>
      <c r="C14" s="7">
        <v>0</v>
      </c>
      <c r="D14" s="7">
        <v>99754365.239999995</v>
      </c>
      <c r="E14" s="8">
        <v>0</v>
      </c>
      <c r="F14" s="8">
        <v>0</v>
      </c>
      <c r="G14" s="8">
        <v>0</v>
      </c>
      <c r="H14" s="8">
        <v>0</v>
      </c>
      <c r="I14" s="8">
        <v>0</v>
      </c>
      <c r="J14" s="8">
        <v>0</v>
      </c>
      <c r="K14" s="8">
        <v>0</v>
      </c>
      <c r="L14" s="8">
        <v>0</v>
      </c>
      <c r="M14" s="8">
        <v>0</v>
      </c>
      <c r="N14" s="8">
        <v>0</v>
      </c>
      <c r="O14" s="8">
        <v>0</v>
      </c>
      <c r="P14" s="8">
        <v>0</v>
      </c>
      <c r="Q14" s="7">
        <f t="shared" ref="Q14" si="0">SUM(E14:P14)</f>
        <v>0</v>
      </c>
    </row>
    <row r="15" spans="1:17" x14ac:dyDescent="0.25">
      <c r="B15" s="70" t="s">
        <v>27</v>
      </c>
      <c r="C15" s="12">
        <f t="shared" ref="C15:P15" si="1">+SUM(C11:C14)</f>
        <v>42794757987</v>
      </c>
      <c r="D15" s="12">
        <f t="shared" si="1"/>
        <v>43069759826.010002</v>
      </c>
      <c r="E15" s="13">
        <f t="shared" si="1"/>
        <v>106983546.47999999</v>
      </c>
      <c r="F15" s="13">
        <f t="shared" si="1"/>
        <v>132543171.11999992</v>
      </c>
      <c r="G15" s="13">
        <f t="shared" si="1"/>
        <v>97614803.38000007</v>
      </c>
      <c r="H15" s="13">
        <f t="shared" si="1"/>
        <v>93801873.220000044</v>
      </c>
      <c r="I15" s="13">
        <f t="shared" si="1"/>
        <v>180869699.00999999</v>
      </c>
      <c r="J15" s="13">
        <f t="shared" si="1"/>
        <v>93904088.879999995</v>
      </c>
      <c r="K15" s="13">
        <f t="shared" si="1"/>
        <v>4922329491.0800009</v>
      </c>
      <c r="L15" s="13">
        <f t="shared" si="1"/>
        <v>105708049.51000001</v>
      </c>
      <c r="M15" s="13">
        <f t="shared" si="1"/>
        <v>2502177971.9400001</v>
      </c>
      <c r="N15" s="13">
        <f t="shared" si="1"/>
        <v>111911817.54000002</v>
      </c>
      <c r="O15" s="13">
        <f t="shared" si="1"/>
        <v>95918182.710000008</v>
      </c>
      <c r="P15" s="13">
        <f t="shared" si="1"/>
        <v>2643116149.4199996</v>
      </c>
      <c r="Q15" s="13">
        <f>SUM(E15:P15)</f>
        <v>11086878844.290001</v>
      </c>
    </row>
    <row r="16" spans="1:17" x14ac:dyDescent="0.25">
      <c r="B16" s="14" t="s">
        <v>28</v>
      </c>
    </row>
    <row r="17" spans="2:2" x14ac:dyDescent="0.25">
      <c r="B17" s="16" t="s">
        <v>29</v>
      </c>
    </row>
    <row r="18" spans="2:2" x14ac:dyDescent="0.25">
      <c r="B18" s="14" t="s">
        <v>30</v>
      </c>
    </row>
  </sheetData>
  <mergeCells count="8">
    <mergeCell ref="B2:Q2"/>
    <mergeCell ref="B3:Q3"/>
    <mergeCell ref="B5:Q5"/>
    <mergeCell ref="B9:B10"/>
    <mergeCell ref="C9:C10"/>
    <mergeCell ref="D9:D10"/>
    <mergeCell ref="E9:Q9"/>
    <mergeCell ref="B4:Q4"/>
  </mergeCells>
  <pageMargins left="0.7" right="0.7" top="0.75" bottom="0.75" header="0.3" footer="0.3"/>
  <pageSetup orientation="portrait" r:id="rId1"/>
  <ignoredErrors>
    <ignoredError sqref="Q11:Q14"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Q18"/>
  <sheetViews>
    <sheetView showGridLines="0" zoomScale="90" zoomScaleNormal="90" workbookViewId="0">
      <selection activeCell="D9" sqref="D9:D10"/>
    </sheetView>
  </sheetViews>
  <sheetFormatPr defaultColWidth="11.5703125" defaultRowHeight="15" x14ac:dyDescent="0.25"/>
  <cols>
    <col min="1" max="1" width="6.7109375" customWidth="1"/>
    <col min="2" max="2" width="52.140625" customWidth="1"/>
    <col min="3" max="4" width="17.28515625" customWidth="1"/>
    <col min="5" max="5" width="10.5703125" bestFit="1" customWidth="1"/>
    <col min="6" max="6" width="9.85546875" bestFit="1" customWidth="1"/>
    <col min="7" max="10" width="9.5703125" bestFit="1" customWidth="1"/>
    <col min="11" max="16" width="11.42578125" customWidth="1"/>
    <col min="17" max="17" width="13.140625" customWidth="1"/>
    <col min="18" max="18" width="20" bestFit="1" customWidth="1"/>
  </cols>
  <sheetData>
    <row r="2" spans="1:17" ht="28.5" x14ac:dyDescent="0.45">
      <c r="B2" s="89" t="s">
        <v>0</v>
      </c>
      <c r="C2" s="89"/>
      <c r="D2" s="89"/>
      <c r="E2" s="89"/>
      <c r="F2" s="89"/>
      <c r="G2" s="89"/>
      <c r="H2" s="89"/>
      <c r="I2" s="89"/>
      <c r="J2" s="89"/>
      <c r="K2" s="89"/>
      <c r="L2" s="89"/>
      <c r="M2" s="89"/>
      <c r="N2" s="89"/>
      <c r="O2" s="89"/>
      <c r="P2" s="89"/>
      <c r="Q2" s="89"/>
    </row>
    <row r="3" spans="1:17" ht="21" x14ac:dyDescent="0.35">
      <c r="B3" s="90" t="s">
        <v>1</v>
      </c>
      <c r="C3" s="90"/>
      <c r="D3" s="90"/>
      <c r="E3" s="90"/>
      <c r="F3" s="90"/>
      <c r="G3" s="90"/>
      <c r="H3" s="90"/>
      <c r="I3" s="90"/>
      <c r="J3" s="90"/>
      <c r="K3" s="90"/>
      <c r="L3" s="90"/>
      <c r="M3" s="90"/>
      <c r="N3" s="90"/>
      <c r="O3" s="90"/>
      <c r="P3" s="90"/>
      <c r="Q3" s="90"/>
    </row>
    <row r="4" spans="1:17" ht="18.75" x14ac:dyDescent="0.3">
      <c r="B4" s="91" t="s">
        <v>2</v>
      </c>
      <c r="C4" s="91"/>
      <c r="D4" s="91"/>
      <c r="E4" s="91"/>
      <c r="F4" s="91"/>
      <c r="G4" s="91"/>
      <c r="H4" s="91"/>
      <c r="I4" s="91"/>
      <c r="J4" s="91"/>
      <c r="K4" s="91"/>
      <c r="L4" s="91"/>
      <c r="M4" s="91"/>
      <c r="N4" s="91"/>
      <c r="O4" s="91"/>
      <c r="P4" s="91"/>
      <c r="Q4" s="91"/>
    </row>
    <row r="5" spans="1:17" ht="15.75" x14ac:dyDescent="0.25">
      <c r="B5" s="92" t="s">
        <v>3</v>
      </c>
      <c r="C5" s="92"/>
      <c r="D5" s="92"/>
      <c r="E5" s="92"/>
      <c r="F5" s="92"/>
      <c r="G5" s="92"/>
      <c r="H5" s="92"/>
      <c r="I5" s="92"/>
      <c r="J5" s="92"/>
      <c r="K5" s="92"/>
      <c r="L5" s="92"/>
      <c r="M5" s="92"/>
      <c r="N5" s="92"/>
      <c r="O5" s="92"/>
      <c r="P5" s="92"/>
      <c r="Q5" s="92"/>
    </row>
    <row r="6" spans="1:17" x14ac:dyDescent="0.25">
      <c r="Q6" s="71"/>
    </row>
    <row r="7" spans="1:17" x14ac:dyDescent="0.25">
      <c r="B7" s="1" t="s">
        <v>36</v>
      </c>
      <c r="E7" s="2"/>
      <c r="F7" s="2"/>
      <c r="G7" s="2"/>
      <c r="H7" s="2"/>
      <c r="I7" s="2"/>
      <c r="J7" s="2"/>
      <c r="K7" s="2"/>
      <c r="L7" s="2"/>
      <c r="M7" s="2"/>
      <c r="N7" s="2"/>
      <c r="O7" s="2"/>
      <c r="P7" s="2"/>
      <c r="Q7" s="3" t="s">
        <v>5</v>
      </c>
    </row>
    <row r="8" spans="1:17" x14ac:dyDescent="0.25">
      <c r="B8" s="4"/>
      <c r="E8" s="2"/>
      <c r="F8" s="2"/>
      <c r="G8" s="2"/>
      <c r="H8" s="2"/>
      <c r="I8" s="2"/>
      <c r="J8" s="2"/>
      <c r="K8" s="2"/>
      <c r="L8" s="2"/>
      <c r="M8" s="2"/>
      <c r="N8" s="2"/>
      <c r="O8" s="2"/>
      <c r="P8" s="2"/>
      <c r="Q8" s="2"/>
    </row>
    <row r="9" spans="1:17" x14ac:dyDescent="0.25">
      <c r="B9" s="94" t="s">
        <v>6</v>
      </c>
      <c r="C9" s="101" t="s">
        <v>7</v>
      </c>
      <c r="D9" s="101" t="s">
        <v>8</v>
      </c>
      <c r="E9" s="103" t="s">
        <v>9</v>
      </c>
      <c r="F9" s="103"/>
      <c r="G9" s="103"/>
      <c r="H9" s="103"/>
      <c r="I9" s="103"/>
      <c r="J9" s="103"/>
      <c r="K9" s="103"/>
      <c r="L9" s="103"/>
      <c r="M9" s="103"/>
      <c r="N9" s="103"/>
      <c r="O9" s="103"/>
      <c r="P9" s="103"/>
      <c r="Q9" s="104"/>
    </row>
    <row r="10" spans="1:17" x14ac:dyDescent="0.25">
      <c r="B10" s="95"/>
      <c r="C10" s="102"/>
      <c r="D10" s="102"/>
      <c r="E10" s="5" t="s">
        <v>10</v>
      </c>
      <c r="F10" s="5" t="s">
        <v>11</v>
      </c>
      <c r="G10" s="5" t="s">
        <v>12</v>
      </c>
      <c r="H10" s="5" t="s">
        <v>13</v>
      </c>
      <c r="I10" s="5" t="s">
        <v>14</v>
      </c>
      <c r="J10" s="5" t="s">
        <v>15</v>
      </c>
      <c r="K10" s="5" t="s">
        <v>16</v>
      </c>
      <c r="L10" s="5" t="s">
        <v>17</v>
      </c>
      <c r="M10" s="5" t="s">
        <v>18</v>
      </c>
      <c r="N10" s="5" t="s">
        <v>19</v>
      </c>
      <c r="O10" s="5" t="s">
        <v>20</v>
      </c>
      <c r="P10" s="5" t="s">
        <v>21</v>
      </c>
      <c r="Q10" s="5" t="s">
        <v>22</v>
      </c>
    </row>
    <row r="11" spans="1:17" x14ac:dyDescent="0.25">
      <c r="B11" s="6" t="s">
        <v>23</v>
      </c>
      <c r="C11" s="7">
        <v>21893966502</v>
      </c>
      <c r="D11" s="7">
        <v>21924806673</v>
      </c>
      <c r="E11" s="8">
        <v>98991252.029999986</v>
      </c>
      <c r="F11" s="8">
        <v>98820586.5</v>
      </c>
      <c r="G11" s="8">
        <v>2695645890.3199997</v>
      </c>
      <c r="H11" s="8">
        <v>1012958691.6700001</v>
      </c>
      <c r="I11" s="8">
        <v>148850499.5</v>
      </c>
      <c r="J11" s="8">
        <v>1825696250.46</v>
      </c>
      <c r="K11" s="8">
        <v>120056040.11000001</v>
      </c>
      <c r="L11" s="8">
        <v>1843959188.28</v>
      </c>
      <c r="M11" s="8">
        <v>988765605.83000004</v>
      </c>
      <c r="N11" s="8">
        <v>105698493.7</v>
      </c>
      <c r="O11" s="8">
        <v>1845704317.03</v>
      </c>
      <c r="P11" s="8">
        <v>1025772411.8</v>
      </c>
      <c r="Q11" s="7">
        <f>SUM(E11:P11)</f>
        <v>11810919227.23</v>
      </c>
    </row>
    <row r="12" spans="1:17" x14ac:dyDescent="0.25">
      <c r="A12" s="9"/>
      <c r="B12" s="6" t="s">
        <v>24</v>
      </c>
      <c r="C12" s="7">
        <v>28917911501</v>
      </c>
      <c r="D12" s="7">
        <v>28960297397</v>
      </c>
      <c r="E12" s="8">
        <v>14066865.369999999</v>
      </c>
      <c r="F12" s="8">
        <v>2696812.14</v>
      </c>
      <c r="G12" s="8">
        <v>2731179.1</v>
      </c>
      <c r="H12" s="8">
        <v>1469176.06</v>
      </c>
      <c r="I12" s="8">
        <v>3666720.66</v>
      </c>
      <c r="J12" s="8">
        <v>9147418.2800000012</v>
      </c>
      <c r="K12" s="8">
        <v>2908875.0199999996</v>
      </c>
      <c r="L12" s="8">
        <v>4516115.38</v>
      </c>
      <c r="M12" s="8">
        <v>106388840.42999999</v>
      </c>
      <c r="N12" s="8">
        <v>183970927.29000002</v>
      </c>
      <c r="O12" s="8">
        <v>10193227.210000001</v>
      </c>
      <c r="P12" s="8">
        <v>1204446.6400000001</v>
      </c>
      <c r="Q12" s="7">
        <f>SUM(E12:P12)</f>
        <v>342960603.57999998</v>
      </c>
    </row>
    <row r="13" spans="1:17" x14ac:dyDescent="0.25">
      <c r="A13" s="10"/>
      <c r="B13" s="6" t="s">
        <v>25</v>
      </c>
      <c r="C13" s="7">
        <v>0</v>
      </c>
      <c r="D13" s="7">
        <v>0</v>
      </c>
      <c r="E13" s="8">
        <v>19613915.5</v>
      </c>
      <c r="F13" s="8">
        <v>1028540.5100000001</v>
      </c>
      <c r="G13" s="8">
        <v>9425041.339999998</v>
      </c>
      <c r="H13" s="8">
        <v>7613120.8599999994</v>
      </c>
      <c r="I13" s="8">
        <v>8923811.6300000008</v>
      </c>
      <c r="J13" s="8">
        <v>3848168.3000000007</v>
      </c>
      <c r="K13" s="8">
        <v>4722171.5199999986</v>
      </c>
      <c r="L13" s="8">
        <v>2482087.35</v>
      </c>
      <c r="M13" s="8">
        <v>8405593.2699999996</v>
      </c>
      <c r="N13" s="8">
        <v>6959869.3300000001</v>
      </c>
      <c r="O13" s="8">
        <v>2445461.91</v>
      </c>
      <c r="P13" s="8">
        <v>1796009.9099999997</v>
      </c>
      <c r="Q13" s="7">
        <f>SUM(E13:P13)</f>
        <v>77263791.429999992</v>
      </c>
    </row>
    <row r="14" spans="1:17" x14ac:dyDescent="0.25">
      <c r="A14" s="10"/>
      <c r="B14" s="6" t="s">
        <v>32</v>
      </c>
      <c r="C14" s="7">
        <v>0</v>
      </c>
      <c r="D14" s="7">
        <v>135099457.92999998</v>
      </c>
      <c r="E14" s="8">
        <v>0</v>
      </c>
      <c r="F14" s="8">
        <v>0</v>
      </c>
      <c r="G14" s="8">
        <v>0</v>
      </c>
      <c r="H14" s="8">
        <v>0</v>
      </c>
      <c r="I14" s="8">
        <v>0</v>
      </c>
      <c r="J14" s="8">
        <v>0</v>
      </c>
      <c r="K14" s="8">
        <v>0</v>
      </c>
      <c r="L14" s="8">
        <v>0</v>
      </c>
      <c r="M14" s="8">
        <v>0</v>
      </c>
      <c r="N14" s="8">
        <v>0</v>
      </c>
      <c r="O14" s="8">
        <v>0</v>
      </c>
      <c r="P14" s="8">
        <v>0</v>
      </c>
      <c r="Q14" s="7">
        <f t="shared" ref="Q14" si="0">SUM(E14:P14)</f>
        <v>0</v>
      </c>
    </row>
    <row r="15" spans="1:17" x14ac:dyDescent="0.25">
      <c r="B15" s="70" t="s">
        <v>27</v>
      </c>
      <c r="C15" s="12">
        <f t="shared" ref="C15:P15" si="1">+SUM(C11:C14)</f>
        <v>50811878003</v>
      </c>
      <c r="D15" s="12">
        <f t="shared" si="1"/>
        <v>51020203527.93</v>
      </c>
      <c r="E15" s="13">
        <f t="shared" si="1"/>
        <v>132672032.89999999</v>
      </c>
      <c r="F15" s="13">
        <f t="shared" si="1"/>
        <v>102545939.15000001</v>
      </c>
      <c r="G15" s="13">
        <f t="shared" si="1"/>
        <v>2707802110.7599998</v>
      </c>
      <c r="H15" s="13">
        <f t="shared" si="1"/>
        <v>1022040988.59</v>
      </c>
      <c r="I15" s="13">
        <f t="shared" si="1"/>
        <v>161441031.78999999</v>
      </c>
      <c r="J15" s="13">
        <f t="shared" si="1"/>
        <v>1838691837.04</v>
      </c>
      <c r="K15" s="13">
        <f t="shared" si="1"/>
        <v>127687086.65000001</v>
      </c>
      <c r="L15" s="13">
        <f t="shared" si="1"/>
        <v>1850957391.01</v>
      </c>
      <c r="M15" s="13">
        <f t="shared" si="1"/>
        <v>1103560039.53</v>
      </c>
      <c r="N15" s="13">
        <f t="shared" si="1"/>
        <v>296629290.31999999</v>
      </c>
      <c r="O15" s="13">
        <f t="shared" si="1"/>
        <v>1858343006.1500001</v>
      </c>
      <c r="P15" s="13">
        <f t="shared" si="1"/>
        <v>1028772868.3499999</v>
      </c>
      <c r="Q15" s="13">
        <f>SUM(E15:P15)</f>
        <v>12231143622.24</v>
      </c>
    </row>
    <row r="16" spans="1:17" x14ac:dyDescent="0.25">
      <c r="B16" s="14" t="s">
        <v>28</v>
      </c>
    </row>
    <row r="17" spans="2:2" x14ac:dyDescent="0.25">
      <c r="B17" s="16" t="s">
        <v>29</v>
      </c>
    </row>
    <row r="18" spans="2:2" x14ac:dyDescent="0.25">
      <c r="B18" s="14" t="s">
        <v>30</v>
      </c>
    </row>
  </sheetData>
  <mergeCells count="8">
    <mergeCell ref="B2:Q2"/>
    <mergeCell ref="B3:Q3"/>
    <mergeCell ref="B5:Q5"/>
    <mergeCell ref="B9:B10"/>
    <mergeCell ref="C9:C10"/>
    <mergeCell ref="D9:D10"/>
    <mergeCell ref="E9:Q9"/>
    <mergeCell ref="B4:Q4"/>
  </mergeCells>
  <pageMargins left="0.7" right="0.7" top="0.75" bottom="0.75" header="0.3" footer="0.3"/>
  <pageSetup orientation="portrait" r:id="rId1"/>
  <ignoredErrors>
    <ignoredError sqref="Q11:Q1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Q37"/>
  <sheetViews>
    <sheetView showGridLines="0" zoomScale="85" zoomScaleNormal="85" workbookViewId="0">
      <selection activeCell="R27" sqref="R27"/>
    </sheetView>
  </sheetViews>
  <sheetFormatPr defaultColWidth="11.42578125" defaultRowHeight="15" x14ac:dyDescent="0.25"/>
  <cols>
    <col min="1" max="1" width="5" customWidth="1"/>
    <col min="2" max="2" width="63.42578125" customWidth="1"/>
    <col min="3" max="3" width="16.28515625" customWidth="1"/>
    <col min="4" max="4" width="18.7109375" customWidth="1"/>
    <col min="5" max="17" width="13.42578125" style="2" customWidth="1"/>
    <col min="18" max="18" width="18.42578125" style="17" customWidth="1"/>
    <col min="19" max="23" width="17.85546875" style="17" bestFit="1" customWidth="1"/>
    <col min="24" max="24" width="18.85546875" style="17" bestFit="1" customWidth="1"/>
    <col min="25" max="43" width="11.42578125" style="17"/>
  </cols>
  <sheetData>
    <row r="1" spans="2:43" x14ac:dyDescent="0.25">
      <c r="E1" s="66"/>
      <c r="F1" s="66"/>
      <c r="G1" s="66"/>
      <c r="H1" s="66"/>
      <c r="I1" s="66"/>
      <c r="J1" s="66"/>
      <c r="K1" s="66"/>
      <c r="L1" s="66"/>
      <c r="M1" s="66"/>
      <c r="N1" s="66"/>
      <c r="O1" s="66"/>
      <c r="P1" s="66"/>
      <c r="Q1" s="25"/>
    </row>
    <row r="2" spans="2:43" ht="28.5" x14ac:dyDescent="0.25">
      <c r="B2" s="108" t="s">
        <v>0</v>
      </c>
      <c r="C2" s="108"/>
      <c r="D2" s="108"/>
      <c r="E2" s="108"/>
      <c r="F2" s="108"/>
      <c r="G2" s="108"/>
      <c r="H2" s="108"/>
      <c r="I2" s="108"/>
      <c r="J2" s="108"/>
      <c r="K2" s="108"/>
      <c r="L2" s="108"/>
      <c r="M2" s="108"/>
      <c r="N2" s="108"/>
      <c r="O2" s="108"/>
      <c r="P2" s="108"/>
      <c r="Q2" s="108"/>
    </row>
    <row r="3" spans="2:43" ht="21" x14ac:dyDescent="0.25">
      <c r="B3" s="109" t="s">
        <v>1</v>
      </c>
      <c r="C3" s="109"/>
      <c r="D3" s="109"/>
      <c r="E3" s="109"/>
      <c r="F3" s="109"/>
      <c r="G3" s="109"/>
      <c r="H3" s="109"/>
      <c r="I3" s="109"/>
      <c r="J3" s="109"/>
      <c r="K3" s="109"/>
      <c r="L3" s="109"/>
      <c r="M3" s="109"/>
      <c r="N3" s="109"/>
      <c r="O3" s="109"/>
      <c r="P3" s="109"/>
      <c r="Q3" s="109"/>
    </row>
    <row r="4" spans="2:43" ht="15.75" customHeight="1" x14ac:dyDescent="0.25">
      <c r="B4" s="110" t="s">
        <v>37</v>
      </c>
      <c r="C4" s="110"/>
      <c r="D4" s="110"/>
      <c r="E4" s="110"/>
      <c r="F4" s="110"/>
      <c r="G4" s="110"/>
      <c r="H4" s="110"/>
      <c r="I4" s="110"/>
      <c r="J4" s="110"/>
      <c r="K4" s="110"/>
      <c r="L4" s="110"/>
      <c r="M4" s="110"/>
      <c r="N4" s="110"/>
      <c r="O4" s="110"/>
      <c r="P4" s="110"/>
      <c r="Q4" s="110"/>
    </row>
    <row r="5" spans="2:43" ht="15.75" customHeight="1" x14ac:dyDescent="0.25">
      <c r="B5" s="110" t="s">
        <v>38</v>
      </c>
      <c r="C5" s="110"/>
      <c r="D5" s="110"/>
      <c r="E5" s="110"/>
      <c r="F5" s="110"/>
      <c r="G5" s="110"/>
      <c r="H5" s="110"/>
      <c r="I5" s="110"/>
      <c r="J5" s="110"/>
      <c r="K5" s="110"/>
      <c r="L5" s="110"/>
      <c r="M5" s="110"/>
      <c r="N5" s="110"/>
      <c r="O5" s="110"/>
      <c r="P5" s="110"/>
      <c r="Q5" s="110"/>
    </row>
    <row r="6" spans="2:43" ht="15.75" customHeight="1" x14ac:dyDescent="0.25">
      <c r="B6" s="110"/>
      <c r="C6" s="110"/>
      <c r="D6" s="110"/>
      <c r="E6" s="110"/>
      <c r="F6" s="110"/>
      <c r="G6" s="110"/>
      <c r="H6" s="110"/>
      <c r="I6" s="110"/>
      <c r="J6" s="110"/>
      <c r="K6" s="110"/>
      <c r="L6" s="110"/>
      <c r="M6" s="110"/>
      <c r="N6" s="110"/>
      <c r="O6" s="110"/>
      <c r="P6" s="110"/>
      <c r="Q6" s="110"/>
    </row>
    <row r="7" spans="2:43" x14ac:dyDescent="0.25">
      <c r="B7" s="65" t="s">
        <v>39</v>
      </c>
      <c r="C7" s="64"/>
      <c r="D7" s="64"/>
      <c r="E7" s="63"/>
      <c r="F7" s="63"/>
      <c r="G7" s="63"/>
      <c r="H7" s="63"/>
      <c r="I7" s="63"/>
      <c r="J7" s="63"/>
      <c r="K7" s="63"/>
      <c r="L7" s="63"/>
      <c r="M7" s="63"/>
      <c r="N7" s="63"/>
      <c r="O7" s="63"/>
      <c r="P7" s="63"/>
      <c r="Q7" s="62" t="s">
        <v>5</v>
      </c>
    </row>
    <row r="8" spans="2:43" x14ac:dyDescent="0.25">
      <c r="B8" s="111" t="s">
        <v>6</v>
      </c>
      <c r="C8" s="112" t="s">
        <v>40</v>
      </c>
      <c r="D8" s="112" t="s">
        <v>41</v>
      </c>
      <c r="E8" s="105" t="s">
        <v>42</v>
      </c>
      <c r="F8" s="105"/>
      <c r="G8" s="105"/>
      <c r="H8" s="105"/>
      <c r="I8" s="105"/>
      <c r="J8" s="105"/>
      <c r="K8" s="105"/>
      <c r="L8" s="105"/>
      <c r="M8" s="105"/>
      <c r="N8" s="105"/>
      <c r="O8" s="105"/>
      <c r="P8" s="105"/>
      <c r="Q8" s="105"/>
    </row>
    <row r="9" spans="2:43" x14ac:dyDescent="0.25">
      <c r="B9" s="111"/>
      <c r="C9" s="112"/>
      <c r="D9" s="112"/>
      <c r="E9" s="61" t="s">
        <v>10</v>
      </c>
      <c r="F9" s="61" t="s">
        <v>11</v>
      </c>
      <c r="G9" s="61" t="s">
        <v>12</v>
      </c>
      <c r="H9" s="61" t="s">
        <v>13</v>
      </c>
      <c r="I9" s="61" t="s">
        <v>14</v>
      </c>
      <c r="J9" s="61" t="s">
        <v>15</v>
      </c>
      <c r="K9" s="61" t="s">
        <v>16</v>
      </c>
      <c r="L9" s="61" t="s">
        <v>17</v>
      </c>
      <c r="M9" s="61" t="s">
        <v>18</v>
      </c>
      <c r="N9" s="61" t="s">
        <v>19</v>
      </c>
      <c r="O9" s="61" t="s">
        <v>20</v>
      </c>
      <c r="P9" s="61" t="s">
        <v>21</v>
      </c>
      <c r="Q9" s="61" t="s">
        <v>22</v>
      </c>
      <c r="R9" s="18"/>
      <c r="AH9" s="32"/>
      <c r="AI9" s="32"/>
      <c r="AJ9" s="32"/>
      <c r="AK9" s="32"/>
      <c r="AL9" s="32"/>
      <c r="AM9" s="32"/>
      <c r="AN9" s="32"/>
    </row>
    <row r="10" spans="2:43" x14ac:dyDescent="0.25">
      <c r="B10" s="60" t="s">
        <v>43</v>
      </c>
      <c r="C10" s="59">
        <v>23386.573844999999</v>
      </c>
      <c r="D10" s="49">
        <f t="shared" ref="D10:P10" si="0">D11+D12+D13</f>
        <v>23554549701.880001</v>
      </c>
      <c r="E10" s="49">
        <f t="shared" si="0"/>
        <v>80405518.099999994</v>
      </c>
      <c r="F10" s="49">
        <f t="shared" si="0"/>
        <v>92144492.719999999</v>
      </c>
      <c r="G10" s="49">
        <f t="shared" si="0"/>
        <v>2026720613.3900001</v>
      </c>
      <c r="H10" s="49">
        <f t="shared" si="0"/>
        <v>59143790.079999998</v>
      </c>
      <c r="I10" s="49">
        <f t="shared" si="0"/>
        <v>110812965.98000002</v>
      </c>
      <c r="J10" s="49">
        <f t="shared" si="0"/>
        <v>3741421583.4900002</v>
      </c>
      <c r="K10" s="49">
        <f t="shared" si="0"/>
        <v>984970885.44999993</v>
      </c>
      <c r="L10" s="49">
        <f t="shared" si="0"/>
        <v>971197754.1400001</v>
      </c>
      <c r="M10" s="49">
        <f t="shared" si="0"/>
        <v>956359580.88999999</v>
      </c>
      <c r="N10" s="49">
        <f t="shared" si="0"/>
        <v>58653654.170000002</v>
      </c>
      <c r="O10" s="49">
        <f t="shared" si="0"/>
        <v>1926040729.8</v>
      </c>
      <c r="P10" s="49">
        <f t="shared" si="0"/>
        <v>1057104488.39</v>
      </c>
      <c r="Q10" s="49">
        <f t="shared" ref="Q10:Q16" si="1">E10+F10+G10+H10+I10+J10+K10+L10+M10+O10+N10+P10</f>
        <v>12064976056.599998</v>
      </c>
      <c r="R10" s="35"/>
      <c r="S10" s="35"/>
      <c r="T10" s="35"/>
      <c r="U10" s="35"/>
      <c r="V10" s="35"/>
      <c r="W10" s="35"/>
      <c r="X10" s="35"/>
      <c r="Y10" s="39"/>
      <c r="Z10" s="39"/>
      <c r="AA10" s="39"/>
      <c r="AB10" s="39"/>
      <c r="AC10" s="32"/>
      <c r="AD10" s="32"/>
      <c r="AE10" s="32"/>
      <c r="AF10" s="32"/>
      <c r="AG10" s="32"/>
      <c r="AH10" s="32"/>
      <c r="AI10" s="32"/>
      <c r="AJ10" s="32"/>
      <c r="AK10" s="32"/>
      <c r="AL10" s="32"/>
      <c r="AM10" s="32"/>
      <c r="AN10" s="32"/>
      <c r="AO10" s="32"/>
      <c r="AP10" s="32"/>
      <c r="AQ10" s="32"/>
    </row>
    <row r="11" spans="2:43" x14ac:dyDescent="0.25">
      <c r="B11" s="56" t="s">
        <v>23</v>
      </c>
      <c r="C11" s="46">
        <v>23386.573844999999</v>
      </c>
      <c r="D11" s="45">
        <v>23419528725.240002</v>
      </c>
      <c r="E11" s="45">
        <v>80405518.099999994</v>
      </c>
      <c r="F11" s="55">
        <v>92144492.719999999</v>
      </c>
      <c r="G11" s="55">
        <v>2003824514.5</v>
      </c>
      <c r="H11" s="55">
        <v>58801590.079999998</v>
      </c>
      <c r="I11" s="55">
        <v>109434631.58000001</v>
      </c>
      <c r="J11" s="55">
        <v>3739325996.5700002</v>
      </c>
      <c r="K11" s="55">
        <v>984308516.53999996</v>
      </c>
      <c r="L11" s="55">
        <v>969916710.08000004</v>
      </c>
      <c r="M11" s="55">
        <v>955172499.35000002</v>
      </c>
      <c r="N11" s="55">
        <v>54319033.020000003</v>
      </c>
      <c r="O11" s="55">
        <v>1915551633.1099999</v>
      </c>
      <c r="P11" s="55">
        <v>1025183021.23</v>
      </c>
      <c r="Q11" s="55">
        <f t="shared" si="1"/>
        <v>11988388156.880001</v>
      </c>
      <c r="R11" s="35"/>
      <c r="S11" s="35"/>
      <c r="T11" s="35"/>
      <c r="U11" s="35"/>
      <c r="V11" s="35"/>
      <c r="W11" s="35"/>
      <c r="X11" s="35"/>
      <c r="Y11" s="39"/>
      <c r="Z11" s="39"/>
      <c r="AA11" s="39"/>
      <c r="AB11" s="39"/>
      <c r="AC11" s="32"/>
      <c r="AD11" s="32"/>
      <c r="AE11" s="32"/>
      <c r="AF11" s="32"/>
      <c r="AG11" s="32"/>
      <c r="AH11" s="32"/>
      <c r="AI11" s="32"/>
      <c r="AJ11" s="32"/>
      <c r="AK11" s="32"/>
      <c r="AL11" s="32"/>
      <c r="AM11" s="32"/>
      <c r="AN11" s="32"/>
      <c r="AO11" s="32"/>
      <c r="AP11" s="32"/>
      <c r="AQ11" s="32"/>
    </row>
    <row r="12" spans="2:43" x14ac:dyDescent="0.25">
      <c r="B12" s="56" t="s">
        <v>32</v>
      </c>
      <c r="C12" s="46">
        <v>0</v>
      </c>
      <c r="D12" s="55">
        <v>75020976.640000001</v>
      </c>
      <c r="E12" s="55">
        <v>0</v>
      </c>
      <c r="F12" s="55">
        <v>0</v>
      </c>
      <c r="G12" s="55">
        <v>22896098.890000001</v>
      </c>
      <c r="H12" s="55">
        <v>342200</v>
      </c>
      <c r="I12" s="55">
        <v>1378334.4</v>
      </c>
      <c r="J12" s="55">
        <v>2095586.92</v>
      </c>
      <c r="K12" s="55">
        <v>662368.91</v>
      </c>
      <c r="L12" s="55">
        <v>906044.19</v>
      </c>
      <c r="M12" s="55">
        <v>880281.54</v>
      </c>
      <c r="N12" s="55">
        <v>1345814.14</v>
      </c>
      <c r="O12" s="55">
        <v>232183.01</v>
      </c>
      <c r="P12" s="55">
        <v>13407723.98</v>
      </c>
      <c r="Q12" s="55">
        <f t="shared" si="1"/>
        <v>44146635.980000004</v>
      </c>
      <c r="R12" s="35"/>
      <c r="S12" s="35"/>
      <c r="T12" s="35"/>
      <c r="U12" s="35"/>
      <c r="V12" s="35"/>
      <c r="W12" s="35"/>
      <c r="X12" s="35"/>
      <c r="Y12" s="39"/>
      <c r="Z12" s="39"/>
      <c r="AA12" s="39"/>
      <c r="AB12" s="39"/>
      <c r="AC12" s="32"/>
      <c r="AD12" s="32"/>
      <c r="AE12" s="32"/>
      <c r="AF12" s="32"/>
      <c r="AG12" s="32"/>
      <c r="AH12" s="32"/>
      <c r="AI12" s="32"/>
      <c r="AJ12" s="32"/>
      <c r="AK12" s="32"/>
      <c r="AL12" s="32"/>
      <c r="AM12" s="32"/>
      <c r="AN12" s="32"/>
      <c r="AO12" s="32"/>
      <c r="AP12" s="32"/>
      <c r="AQ12" s="32"/>
    </row>
    <row r="13" spans="2:43" x14ac:dyDescent="0.25">
      <c r="B13" s="56" t="s">
        <v>44</v>
      </c>
      <c r="C13" s="46">
        <v>0</v>
      </c>
      <c r="D13" s="55">
        <v>60000000</v>
      </c>
      <c r="E13" s="55">
        <v>0</v>
      </c>
      <c r="F13" s="55">
        <v>0</v>
      </c>
      <c r="G13" s="55">
        <v>0</v>
      </c>
      <c r="H13" s="55">
        <v>0</v>
      </c>
      <c r="I13" s="55">
        <v>0</v>
      </c>
      <c r="J13" s="55">
        <v>0</v>
      </c>
      <c r="K13" s="55">
        <v>0</v>
      </c>
      <c r="L13" s="55">
        <v>374999.87</v>
      </c>
      <c r="M13" s="55">
        <v>306800</v>
      </c>
      <c r="N13" s="55">
        <v>2988807.01</v>
      </c>
      <c r="O13" s="55">
        <v>10256913.68</v>
      </c>
      <c r="P13" s="55">
        <v>18513743.18</v>
      </c>
      <c r="Q13" s="55">
        <f t="shared" si="1"/>
        <v>32441263.739999998</v>
      </c>
      <c r="R13" s="35"/>
      <c r="S13" s="35"/>
      <c r="T13" s="35"/>
      <c r="U13" s="35"/>
      <c r="V13" s="35"/>
      <c r="W13" s="35"/>
      <c r="X13" s="35"/>
      <c r="Y13" s="39"/>
      <c r="Z13" s="39"/>
      <c r="AA13" s="39"/>
      <c r="AB13" s="39"/>
      <c r="AC13" s="32"/>
      <c r="AD13" s="32"/>
      <c r="AE13" s="32"/>
      <c r="AF13" s="32"/>
      <c r="AG13" s="32"/>
      <c r="AH13" s="32"/>
      <c r="AI13" s="32"/>
      <c r="AJ13" s="32"/>
      <c r="AK13" s="32"/>
      <c r="AL13" s="32"/>
      <c r="AM13" s="32"/>
      <c r="AN13" s="32"/>
      <c r="AO13" s="32"/>
      <c r="AP13" s="32"/>
      <c r="AQ13" s="32"/>
    </row>
    <row r="14" spans="2:43" x14ac:dyDescent="0.25">
      <c r="B14" s="51" t="s">
        <v>45</v>
      </c>
      <c r="C14" s="50">
        <v>28315.260254000001</v>
      </c>
      <c r="D14" s="48">
        <f t="shared" ref="D14:P14" si="2">D15+D16</f>
        <v>28680889638.639999</v>
      </c>
      <c r="E14" s="48">
        <f t="shared" si="2"/>
        <v>1650852.56</v>
      </c>
      <c r="F14" s="48">
        <f t="shared" si="2"/>
        <v>5777000.5600000005</v>
      </c>
      <c r="G14" s="48">
        <f t="shared" si="2"/>
        <v>8228670.129999999</v>
      </c>
      <c r="H14" s="48">
        <f t="shared" si="2"/>
        <v>5634345.3300000001</v>
      </c>
      <c r="I14" s="48">
        <f t="shared" si="2"/>
        <v>3939403.09</v>
      </c>
      <c r="J14" s="48">
        <f t="shared" si="2"/>
        <v>23892213.030000001</v>
      </c>
      <c r="K14" s="48">
        <f t="shared" si="2"/>
        <v>27351703.140000001</v>
      </c>
      <c r="L14" s="48">
        <f t="shared" si="2"/>
        <v>23802915.75</v>
      </c>
      <c r="M14" s="48">
        <f t="shared" si="2"/>
        <v>39479824.789999999</v>
      </c>
      <c r="N14" s="48">
        <f t="shared" si="2"/>
        <v>22102585.379999999</v>
      </c>
      <c r="O14" s="48">
        <f t="shared" si="2"/>
        <v>42971810.189999998</v>
      </c>
      <c r="P14" s="48">
        <f t="shared" si="2"/>
        <v>54944651.759999998</v>
      </c>
      <c r="Q14" s="48">
        <f t="shared" si="1"/>
        <v>259775975.70999998</v>
      </c>
      <c r="R14" s="35"/>
      <c r="S14" s="35"/>
      <c r="T14" s="35"/>
      <c r="U14" s="35"/>
      <c r="V14" s="35"/>
      <c r="W14" s="35"/>
      <c r="X14" s="35"/>
      <c r="Y14" s="39"/>
      <c r="Z14" s="39"/>
      <c r="AA14" s="39"/>
      <c r="AB14" s="39"/>
      <c r="AC14" s="32"/>
      <c r="AD14" s="32"/>
      <c r="AE14" s="32"/>
      <c r="AF14" s="32"/>
      <c r="AG14" s="32"/>
      <c r="AH14" s="32"/>
      <c r="AI14" s="32"/>
      <c r="AJ14" s="32"/>
      <c r="AK14" s="32"/>
      <c r="AL14" s="32"/>
      <c r="AM14" s="32"/>
      <c r="AN14" s="32"/>
      <c r="AO14" s="32"/>
      <c r="AP14" s="32"/>
      <c r="AQ14" s="32"/>
    </row>
    <row r="15" spans="2:43" x14ac:dyDescent="0.25">
      <c r="B15" s="56" t="s">
        <v>24</v>
      </c>
      <c r="C15" s="58">
        <v>28315.260254000001</v>
      </c>
      <c r="D15" s="44">
        <v>28658885645.079998</v>
      </c>
      <c r="E15" s="44">
        <v>1650852.56</v>
      </c>
      <c r="F15" s="44">
        <v>5777000.5600000005</v>
      </c>
      <c r="G15" s="44">
        <v>8228670.129999999</v>
      </c>
      <c r="H15" s="44">
        <v>5634345.3300000001</v>
      </c>
      <c r="I15" s="44">
        <v>3939403.09</v>
      </c>
      <c r="J15" s="44">
        <v>21947225.640000001</v>
      </c>
      <c r="K15" s="44">
        <v>26806862.310000002</v>
      </c>
      <c r="L15" s="44">
        <v>23772261.100000001</v>
      </c>
      <c r="M15" s="44">
        <v>39411868.109999999</v>
      </c>
      <c r="N15" s="44">
        <v>21217603.079999998</v>
      </c>
      <c r="O15" s="44">
        <v>42844468.079999998</v>
      </c>
      <c r="P15" s="44">
        <v>50717359.799999997</v>
      </c>
      <c r="Q15" s="57">
        <f t="shared" si="1"/>
        <v>251947919.78999996</v>
      </c>
      <c r="R15" s="35"/>
      <c r="S15" s="35"/>
      <c r="T15" s="35"/>
      <c r="U15" s="35"/>
      <c r="V15" s="35"/>
      <c r="W15" s="35"/>
      <c r="X15" s="35"/>
      <c r="Y15" s="39"/>
      <c r="Z15" s="39"/>
      <c r="AA15" s="39"/>
      <c r="AB15" s="39"/>
      <c r="AC15" s="32"/>
      <c r="AD15" s="32"/>
      <c r="AE15" s="32"/>
      <c r="AF15" s="32"/>
      <c r="AG15" s="32"/>
      <c r="AH15" s="32"/>
      <c r="AI15" s="32"/>
      <c r="AJ15" s="32"/>
      <c r="AK15" s="32"/>
      <c r="AL15" s="32"/>
      <c r="AM15" s="32"/>
      <c r="AN15" s="32"/>
      <c r="AO15" s="32"/>
      <c r="AP15" s="32"/>
      <c r="AQ15" s="32"/>
    </row>
    <row r="16" spans="2:43" x14ac:dyDescent="0.25">
      <c r="B16" s="56" t="s">
        <v>32</v>
      </c>
      <c r="C16" s="46">
        <v>0</v>
      </c>
      <c r="D16" s="55">
        <v>22003993.560000002</v>
      </c>
      <c r="E16" s="55">
        <v>0</v>
      </c>
      <c r="F16" s="55">
        <v>0</v>
      </c>
      <c r="G16" s="55">
        <v>0</v>
      </c>
      <c r="H16" s="55">
        <v>0</v>
      </c>
      <c r="I16" s="55">
        <v>0</v>
      </c>
      <c r="J16" s="55">
        <v>1944987.39</v>
      </c>
      <c r="K16" s="55">
        <v>544840.83000000007</v>
      </c>
      <c r="L16" s="55">
        <v>30654.65</v>
      </c>
      <c r="M16" s="55">
        <v>67956.679999999993</v>
      </c>
      <c r="N16" s="55">
        <v>884982.29999999993</v>
      </c>
      <c r="O16" s="55">
        <v>127342.11</v>
      </c>
      <c r="P16" s="55">
        <v>4227291.96</v>
      </c>
      <c r="Q16" s="55">
        <f t="shared" si="1"/>
        <v>7828055.9199999999</v>
      </c>
      <c r="R16" s="35"/>
      <c r="S16" s="35"/>
      <c r="T16" s="35"/>
      <c r="U16" s="35"/>
      <c r="V16" s="35"/>
      <c r="W16" s="35"/>
      <c r="X16" s="35"/>
      <c r="Y16" s="39"/>
      <c r="Z16" s="39"/>
      <c r="AA16" s="39"/>
      <c r="AB16" s="39"/>
      <c r="AC16" s="32"/>
      <c r="AD16" s="32"/>
      <c r="AE16" s="32"/>
      <c r="AF16" s="32"/>
      <c r="AG16" s="32"/>
      <c r="AH16" s="32"/>
      <c r="AI16" s="32"/>
      <c r="AJ16" s="32"/>
      <c r="AK16" s="32"/>
      <c r="AL16" s="32"/>
      <c r="AM16" s="32"/>
      <c r="AN16" s="32"/>
      <c r="AO16" s="32"/>
      <c r="AP16" s="32"/>
      <c r="AQ16" s="32"/>
    </row>
    <row r="17" spans="2:43" x14ac:dyDescent="0.25">
      <c r="B17" s="70" t="s">
        <v>46</v>
      </c>
      <c r="C17" s="38">
        <f t="shared" ref="C17:P17" si="3">C10+C14</f>
        <v>51701.834099</v>
      </c>
      <c r="D17" s="37">
        <f t="shared" si="3"/>
        <v>52235439340.520004</v>
      </c>
      <c r="E17" s="36">
        <f t="shared" si="3"/>
        <v>82056370.659999996</v>
      </c>
      <c r="F17" s="36">
        <f t="shared" si="3"/>
        <v>97921493.280000001</v>
      </c>
      <c r="G17" s="36">
        <f t="shared" si="3"/>
        <v>2034949283.5200002</v>
      </c>
      <c r="H17" s="36">
        <f t="shared" si="3"/>
        <v>64778135.409999996</v>
      </c>
      <c r="I17" s="36">
        <f t="shared" si="3"/>
        <v>114752369.07000002</v>
      </c>
      <c r="J17" s="36">
        <f t="shared" si="3"/>
        <v>3765313796.5200005</v>
      </c>
      <c r="K17" s="36">
        <f t="shared" si="3"/>
        <v>1012322588.5899999</v>
      </c>
      <c r="L17" s="36">
        <f t="shared" si="3"/>
        <v>995000669.8900001</v>
      </c>
      <c r="M17" s="36">
        <f t="shared" si="3"/>
        <v>995839405.67999995</v>
      </c>
      <c r="N17" s="36">
        <f t="shared" si="3"/>
        <v>80756239.549999997</v>
      </c>
      <c r="O17" s="36">
        <f t="shared" si="3"/>
        <v>1969012539.99</v>
      </c>
      <c r="P17" s="36">
        <f t="shared" si="3"/>
        <v>1112049140.1500001</v>
      </c>
      <c r="Q17" s="36">
        <f>Q10+Q14</f>
        <v>12324752032.309998</v>
      </c>
      <c r="R17" s="35"/>
      <c r="S17" s="35"/>
      <c r="T17" s="35"/>
      <c r="U17" s="35"/>
      <c r="V17" s="35"/>
      <c r="W17" s="35"/>
      <c r="X17" s="35"/>
      <c r="Y17" s="35"/>
      <c r="Z17" s="39"/>
      <c r="AA17" s="39"/>
      <c r="AB17" s="39"/>
      <c r="AC17" s="32"/>
      <c r="AD17" s="32"/>
      <c r="AE17" s="32"/>
      <c r="AF17" s="32"/>
      <c r="AG17" s="32"/>
      <c r="AH17" s="32"/>
      <c r="AI17" s="32"/>
      <c r="AJ17" s="32"/>
      <c r="AK17" s="32"/>
      <c r="AL17" s="32"/>
      <c r="AM17" s="32"/>
      <c r="AN17" s="32"/>
      <c r="AO17" s="32"/>
      <c r="AP17" s="32"/>
      <c r="AQ17" s="32"/>
    </row>
    <row r="18" spans="2:43" x14ac:dyDescent="0.25">
      <c r="B18" s="17"/>
      <c r="C18" s="17"/>
      <c r="D18" s="17"/>
      <c r="E18" s="54"/>
      <c r="F18" s="54"/>
      <c r="G18" s="54"/>
      <c r="H18" s="54"/>
      <c r="I18" s="54"/>
      <c r="J18" s="54"/>
      <c r="K18" s="54"/>
      <c r="L18" s="54"/>
      <c r="M18" s="54"/>
      <c r="N18" s="54"/>
      <c r="O18" s="54"/>
      <c r="P18" s="54"/>
      <c r="Q18" s="53"/>
      <c r="R18" s="39"/>
      <c r="S18" s="39"/>
      <c r="T18" s="39"/>
      <c r="U18" s="39"/>
      <c r="V18" s="39"/>
      <c r="W18" s="39"/>
      <c r="X18" s="39"/>
      <c r="Y18" s="39"/>
      <c r="Z18" s="39"/>
      <c r="AA18" s="39"/>
      <c r="AB18" s="39"/>
      <c r="AC18" s="32"/>
      <c r="AD18" s="32"/>
      <c r="AE18" s="32"/>
      <c r="AF18" s="32"/>
      <c r="AG18" s="32"/>
      <c r="AH18" s="32"/>
      <c r="AI18" s="32"/>
      <c r="AJ18" s="32"/>
      <c r="AK18" s="32"/>
      <c r="AL18" s="32"/>
      <c r="AM18" s="32"/>
      <c r="AN18" s="32"/>
      <c r="AO18" s="32"/>
      <c r="AP18" s="32"/>
      <c r="AQ18" s="32"/>
    </row>
    <row r="19" spans="2:43" ht="15" customHeight="1" x14ac:dyDescent="0.25">
      <c r="B19" s="70"/>
      <c r="C19" s="38"/>
      <c r="D19" s="38"/>
      <c r="E19" s="52"/>
      <c r="F19" s="52"/>
      <c r="G19" s="52"/>
      <c r="H19" s="52"/>
      <c r="I19" s="52"/>
      <c r="J19" s="52"/>
      <c r="K19" s="52"/>
      <c r="L19" s="52"/>
      <c r="M19" s="52"/>
      <c r="N19" s="52"/>
      <c r="O19" s="52"/>
      <c r="P19" s="52"/>
      <c r="Q19" s="52"/>
      <c r="R19" s="35"/>
      <c r="S19" s="35"/>
      <c r="T19" s="35"/>
      <c r="U19" s="35"/>
      <c r="V19" s="35"/>
      <c r="W19" s="35"/>
      <c r="X19" s="35"/>
      <c r="Y19" s="39"/>
      <c r="Z19" s="39"/>
      <c r="AA19" s="39"/>
      <c r="AB19" s="39"/>
      <c r="AC19" s="32"/>
      <c r="AD19" s="32"/>
      <c r="AE19" s="32"/>
      <c r="AF19" s="32"/>
      <c r="AG19" s="32"/>
      <c r="AH19" s="32"/>
      <c r="AI19" s="32"/>
      <c r="AJ19" s="32"/>
      <c r="AK19" s="32"/>
      <c r="AL19" s="32"/>
      <c r="AM19" s="32"/>
      <c r="AN19" s="32"/>
      <c r="AO19" s="32"/>
      <c r="AP19" s="32"/>
      <c r="AQ19" s="32"/>
    </row>
    <row r="20" spans="2:43" x14ac:dyDescent="0.25">
      <c r="B20" s="51" t="s">
        <v>45</v>
      </c>
      <c r="C20" s="50">
        <v>608.08210699999995</v>
      </c>
      <c r="D20" s="49">
        <f>D21</f>
        <v>608082107</v>
      </c>
      <c r="E20" s="48">
        <v>0</v>
      </c>
      <c r="F20" s="48">
        <v>0</v>
      </c>
      <c r="G20" s="48">
        <v>0</v>
      </c>
      <c r="H20" s="48">
        <v>0</v>
      </c>
      <c r="I20" s="48">
        <v>0</v>
      </c>
      <c r="J20" s="48">
        <v>0</v>
      </c>
      <c r="K20" s="48">
        <v>0</v>
      </c>
      <c r="L20" s="48">
        <v>0</v>
      </c>
      <c r="M20" s="48">
        <v>0</v>
      </c>
      <c r="N20" s="48">
        <v>0</v>
      </c>
      <c r="O20" s="48">
        <v>0</v>
      </c>
      <c r="P20" s="48">
        <v>0</v>
      </c>
      <c r="Q20" s="48">
        <f>E20+F20+G20+H20+I20+J20+K20+L20+M20+O20+N20+P20</f>
        <v>0</v>
      </c>
      <c r="R20" s="35"/>
      <c r="S20" s="35"/>
      <c r="T20" s="35"/>
      <c r="U20" s="35"/>
      <c r="V20" s="35"/>
      <c r="W20" s="35"/>
      <c r="X20" s="35"/>
      <c r="Y20" s="39"/>
      <c r="Z20" s="39"/>
      <c r="AA20" s="39"/>
      <c r="AB20" s="39"/>
      <c r="AC20" s="32"/>
      <c r="AD20" s="32"/>
      <c r="AE20" s="32"/>
      <c r="AF20" s="32"/>
      <c r="AG20" s="32"/>
      <c r="AH20" s="32"/>
      <c r="AI20" s="32"/>
      <c r="AJ20" s="32"/>
      <c r="AK20" s="32"/>
      <c r="AL20" s="32"/>
      <c r="AM20" s="32"/>
      <c r="AN20" s="32"/>
      <c r="AO20" s="32"/>
      <c r="AP20" s="32"/>
      <c r="AQ20" s="32"/>
    </row>
    <row r="21" spans="2:43" x14ac:dyDescent="0.25">
      <c r="B21" s="47" t="s">
        <v>24</v>
      </c>
      <c r="C21" s="46">
        <v>608.08210699999995</v>
      </c>
      <c r="D21" s="45">
        <v>608082107</v>
      </c>
      <c r="E21" s="44">
        <v>0</v>
      </c>
      <c r="F21" s="44">
        <v>0</v>
      </c>
      <c r="G21" s="44">
        <v>0</v>
      </c>
      <c r="H21" s="44">
        <v>0</v>
      </c>
      <c r="I21" s="44">
        <v>0</v>
      </c>
      <c r="J21" s="44">
        <v>0</v>
      </c>
      <c r="K21" s="44">
        <v>0</v>
      </c>
      <c r="L21" s="44">
        <v>0</v>
      </c>
      <c r="M21" s="44">
        <v>0</v>
      </c>
      <c r="N21" s="44">
        <v>0</v>
      </c>
      <c r="O21" s="44">
        <v>0</v>
      </c>
      <c r="P21" s="44">
        <v>0</v>
      </c>
      <c r="Q21" s="44">
        <f>E21+F21+G21+H21+I21+J21+K21+L21+M21+O21+N21+P21</f>
        <v>0</v>
      </c>
      <c r="R21" s="35"/>
      <c r="S21" s="35"/>
      <c r="T21" s="35"/>
      <c r="U21" s="35"/>
      <c r="V21" s="35"/>
      <c r="W21" s="35"/>
      <c r="X21" s="35"/>
      <c r="Y21" s="39"/>
      <c r="Z21" s="39"/>
      <c r="AA21" s="39"/>
      <c r="AB21" s="39"/>
      <c r="AC21" s="32"/>
      <c r="AD21" s="32"/>
      <c r="AE21" s="32"/>
      <c r="AF21" s="32"/>
      <c r="AG21" s="32"/>
      <c r="AH21" s="32"/>
      <c r="AI21" s="32"/>
      <c r="AJ21" s="32"/>
      <c r="AK21" s="32"/>
      <c r="AL21" s="32"/>
      <c r="AM21" s="32"/>
      <c r="AN21" s="32"/>
      <c r="AO21" s="32"/>
      <c r="AP21" s="32"/>
      <c r="AQ21" s="32"/>
    </row>
    <row r="22" spans="2:43" s="42" customFormat="1" x14ac:dyDescent="0.25">
      <c r="B22" s="70" t="s">
        <v>47</v>
      </c>
      <c r="C22" s="38">
        <f t="shared" ref="C22:Q22" si="4">C20</f>
        <v>608.08210699999995</v>
      </c>
      <c r="D22" s="37">
        <f t="shared" si="4"/>
        <v>608082107</v>
      </c>
      <c r="E22" s="36">
        <f t="shared" si="4"/>
        <v>0</v>
      </c>
      <c r="F22" s="36">
        <f t="shared" si="4"/>
        <v>0</v>
      </c>
      <c r="G22" s="36">
        <f t="shared" si="4"/>
        <v>0</v>
      </c>
      <c r="H22" s="36">
        <f t="shared" si="4"/>
        <v>0</v>
      </c>
      <c r="I22" s="36">
        <f t="shared" si="4"/>
        <v>0</v>
      </c>
      <c r="J22" s="36">
        <f t="shared" si="4"/>
        <v>0</v>
      </c>
      <c r="K22" s="36">
        <f t="shared" si="4"/>
        <v>0</v>
      </c>
      <c r="L22" s="36">
        <f t="shared" si="4"/>
        <v>0</v>
      </c>
      <c r="M22" s="43">
        <f t="shared" si="4"/>
        <v>0</v>
      </c>
      <c r="N22" s="43">
        <f t="shared" si="4"/>
        <v>0</v>
      </c>
      <c r="O22" s="43">
        <f t="shared" si="4"/>
        <v>0</v>
      </c>
      <c r="P22" s="43">
        <f t="shared" si="4"/>
        <v>0</v>
      </c>
      <c r="Q22" s="36">
        <f t="shared" si="4"/>
        <v>0</v>
      </c>
      <c r="R22" s="39"/>
      <c r="S22" s="39"/>
      <c r="T22" s="39"/>
      <c r="U22" s="39"/>
      <c r="V22" s="39"/>
      <c r="W22" s="39"/>
      <c r="X22" s="39"/>
      <c r="Y22" s="39"/>
      <c r="Z22" s="39"/>
      <c r="AA22" s="39"/>
      <c r="AB22" s="39"/>
      <c r="AC22" s="32"/>
      <c r="AD22" s="32"/>
      <c r="AE22" s="32"/>
      <c r="AF22" s="32"/>
      <c r="AG22" s="32"/>
      <c r="AH22" s="32"/>
      <c r="AI22" s="32"/>
      <c r="AJ22" s="32"/>
      <c r="AK22" s="32"/>
      <c r="AL22" s="32"/>
      <c r="AM22" s="32"/>
      <c r="AN22" s="32"/>
      <c r="AO22" s="32"/>
      <c r="AP22" s="32"/>
      <c r="AQ22" s="32"/>
    </row>
    <row r="23" spans="2:43" x14ac:dyDescent="0.25">
      <c r="C23" s="41"/>
      <c r="D23" s="41"/>
      <c r="E23" s="40"/>
      <c r="F23" s="40"/>
      <c r="G23" s="40"/>
      <c r="H23" s="40"/>
      <c r="I23" s="40"/>
      <c r="J23" s="40"/>
      <c r="K23" s="40"/>
      <c r="L23" s="40"/>
      <c r="M23" s="40"/>
      <c r="N23" s="40"/>
      <c r="O23" s="40"/>
      <c r="P23" s="40"/>
      <c r="Q23" s="40"/>
      <c r="R23" s="39"/>
      <c r="S23" s="39"/>
      <c r="T23" s="39"/>
      <c r="U23" s="39"/>
      <c r="V23" s="39"/>
      <c r="W23" s="39"/>
      <c r="X23" s="39"/>
      <c r="Y23" s="39"/>
      <c r="Z23" s="39"/>
      <c r="AA23" s="39"/>
      <c r="AB23" s="39"/>
      <c r="AC23" s="32"/>
      <c r="AD23" s="32"/>
      <c r="AE23" s="32"/>
      <c r="AF23" s="32"/>
      <c r="AG23" s="32"/>
      <c r="AH23" s="32"/>
      <c r="AI23" s="32"/>
      <c r="AJ23" s="32"/>
      <c r="AK23" s="32"/>
      <c r="AL23" s="32"/>
      <c r="AM23" s="32"/>
      <c r="AN23" s="32"/>
      <c r="AO23" s="32"/>
      <c r="AP23" s="32"/>
      <c r="AQ23" s="32"/>
    </row>
    <row r="24" spans="2:43" s="15" customFormat="1" x14ac:dyDescent="0.25">
      <c r="B24" s="70" t="s">
        <v>48</v>
      </c>
      <c r="C24" s="38">
        <f t="shared" ref="C24:Q24" si="5">C17+C22</f>
        <v>52309.916206000002</v>
      </c>
      <c r="D24" s="37">
        <f t="shared" si="5"/>
        <v>52843521447.520004</v>
      </c>
      <c r="E24" s="36">
        <f t="shared" si="5"/>
        <v>82056370.659999996</v>
      </c>
      <c r="F24" s="36">
        <f t="shared" si="5"/>
        <v>97921493.280000001</v>
      </c>
      <c r="G24" s="36">
        <f t="shared" si="5"/>
        <v>2034949283.5200002</v>
      </c>
      <c r="H24" s="36">
        <f t="shared" si="5"/>
        <v>64778135.409999996</v>
      </c>
      <c r="I24" s="36">
        <f t="shared" si="5"/>
        <v>114752369.07000002</v>
      </c>
      <c r="J24" s="36">
        <f t="shared" si="5"/>
        <v>3765313796.5200005</v>
      </c>
      <c r="K24" s="36">
        <f t="shared" si="5"/>
        <v>1012322588.5899999</v>
      </c>
      <c r="L24" s="36">
        <f t="shared" si="5"/>
        <v>995000669.8900001</v>
      </c>
      <c r="M24" s="36">
        <f t="shared" si="5"/>
        <v>995839405.67999995</v>
      </c>
      <c r="N24" s="36">
        <f t="shared" si="5"/>
        <v>80756239.549999997</v>
      </c>
      <c r="O24" s="36">
        <f t="shared" si="5"/>
        <v>1969012539.99</v>
      </c>
      <c r="P24" s="36">
        <f t="shared" si="5"/>
        <v>1112049140.1500001</v>
      </c>
      <c r="Q24" s="36">
        <f t="shared" si="5"/>
        <v>12324752032.309998</v>
      </c>
      <c r="R24" s="34"/>
      <c r="S24" s="34"/>
      <c r="T24" s="34"/>
      <c r="U24" s="35"/>
      <c r="V24" s="34"/>
      <c r="W24" s="34"/>
      <c r="X24" s="34"/>
      <c r="Y24" s="33"/>
      <c r="Z24" s="33"/>
      <c r="AA24" s="33"/>
      <c r="AB24" s="33"/>
      <c r="AC24" s="32"/>
      <c r="AD24" s="32"/>
      <c r="AE24" s="32"/>
      <c r="AF24" s="32"/>
      <c r="AG24" s="32"/>
      <c r="AH24" s="32"/>
      <c r="AI24" s="32"/>
      <c r="AJ24" s="32"/>
      <c r="AK24" s="32"/>
      <c r="AL24" s="32"/>
      <c r="AM24" s="32"/>
      <c r="AN24" s="32"/>
      <c r="AO24" s="32"/>
      <c r="AP24" s="32"/>
      <c r="AQ24" s="32"/>
    </row>
    <row r="25" spans="2:43" s="15" customFormat="1" x14ac:dyDescent="0.25">
      <c r="B25" s="31" t="s">
        <v>49</v>
      </c>
      <c r="C25" s="31"/>
      <c r="D25" s="31"/>
      <c r="E25" s="31"/>
      <c r="F25" s="31"/>
      <c r="G25" s="31"/>
      <c r="H25" s="31"/>
      <c r="I25" s="31"/>
      <c r="J25" s="31"/>
      <c r="K25" s="31"/>
      <c r="L25" s="31"/>
      <c r="M25" s="31"/>
      <c r="N25" s="31"/>
      <c r="O25" s="31"/>
      <c r="P25" s="31"/>
      <c r="Q25" s="31"/>
      <c r="R25" s="34"/>
      <c r="S25" s="34"/>
      <c r="T25" s="34"/>
      <c r="U25" s="35"/>
      <c r="V25" s="34"/>
      <c r="W25" s="34"/>
      <c r="X25" s="34"/>
      <c r="Y25" s="33"/>
      <c r="Z25" s="33"/>
      <c r="AA25" s="33"/>
      <c r="AB25" s="33"/>
      <c r="AC25" s="32"/>
      <c r="AD25" s="32"/>
      <c r="AE25" s="32"/>
      <c r="AF25" s="32"/>
      <c r="AG25" s="32"/>
      <c r="AH25" s="32"/>
      <c r="AI25" s="32"/>
      <c r="AJ25" s="32"/>
      <c r="AK25" s="32"/>
      <c r="AL25" s="32"/>
      <c r="AM25" s="32"/>
      <c r="AN25" s="32"/>
      <c r="AO25" s="32"/>
      <c r="AP25" s="32"/>
      <c r="AQ25" s="32"/>
    </row>
    <row r="26" spans="2:43" s="15" customFormat="1" x14ac:dyDescent="0.25">
      <c r="B26" s="30" t="s">
        <v>50</v>
      </c>
      <c r="C26" s="30"/>
      <c r="D26" s="30"/>
      <c r="E26" s="30"/>
      <c r="F26" s="30"/>
      <c r="G26" s="30"/>
      <c r="H26" s="30"/>
      <c r="I26" s="30"/>
      <c r="J26" s="30"/>
      <c r="K26" s="30"/>
      <c r="L26" s="30"/>
      <c r="M26" s="30"/>
      <c r="N26" s="30"/>
      <c r="O26" s="30"/>
      <c r="P26" s="30"/>
      <c r="Q26" s="30"/>
      <c r="R26" s="34"/>
      <c r="S26" s="34"/>
      <c r="T26" s="34"/>
      <c r="U26" s="35"/>
      <c r="V26" s="34"/>
      <c r="W26" s="34"/>
      <c r="X26" s="34"/>
      <c r="Y26" s="33"/>
      <c r="Z26" s="33"/>
      <c r="AA26" s="33"/>
      <c r="AB26" s="33"/>
      <c r="AC26" s="32"/>
      <c r="AD26" s="32"/>
      <c r="AE26" s="32"/>
      <c r="AF26" s="32"/>
      <c r="AG26" s="32"/>
      <c r="AH26" s="32"/>
      <c r="AI26" s="32"/>
      <c r="AJ26" s="32"/>
      <c r="AK26" s="32"/>
      <c r="AL26" s="32"/>
      <c r="AM26" s="32"/>
      <c r="AN26" s="32"/>
      <c r="AO26" s="32"/>
      <c r="AP26" s="32"/>
      <c r="AQ26" s="32"/>
    </row>
    <row r="27" spans="2:43" x14ac:dyDescent="0.25">
      <c r="B27" s="31" t="s">
        <v>51</v>
      </c>
      <c r="C27" s="31"/>
      <c r="D27" s="31"/>
      <c r="E27" s="31"/>
      <c r="F27" s="31"/>
      <c r="G27" s="31"/>
      <c r="H27" s="31"/>
      <c r="I27" s="31"/>
      <c r="J27" s="31"/>
      <c r="K27" s="31"/>
      <c r="L27" s="31"/>
      <c r="M27" s="31"/>
      <c r="N27" s="31"/>
      <c r="O27" s="31"/>
      <c r="P27" s="31"/>
      <c r="Q27" s="31"/>
    </row>
    <row r="28" spans="2:43" x14ac:dyDescent="0.25">
      <c r="B28" s="30" t="s">
        <v>52</v>
      </c>
      <c r="C28" s="29"/>
      <c r="D28" s="25"/>
      <c r="E28" s="25"/>
      <c r="F28" s="27"/>
      <c r="G28" s="27"/>
      <c r="H28" s="27"/>
      <c r="I28" s="28"/>
      <c r="J28" s="27"/>
      <c r="K28" s="26"/>
      <c r="L28" s="26"/>
      <c r="M28" s="26"/>
      <c r="N28" s="26"/>
      <c r="O28" s="26"/>
      <c r="P28" s="26"/>
      <c r="Q28" s="25"/>
    </row>
    <row r="29" spans="2:43" x14ac:dyDescent="0.25">
      <c r="B29" s="106"/>
      <c r="C29" s="106"/>
      <c r="D29" s="106"/>
      <c r="E29" s="106"/>
      <c r="F29" s="106"/>
      <c r="G29" s="106"/>
      <c r="H29" s="106"/>
      <c r="I29" s="106"/>
      <c r="J29" s="106"/>
      <c r="K29" s="24"/>
      <c r="L29" s="24"/>
      <c r="M29" s="24"/>
      <c r="N29" s="24"/>
      <c r="O29" s="24"/>
      <c r="P29" s="24"/>
      <c r="Q29" s="24"/>
    </row>
    <row r="30" spans="2:43" x14ac:dyDescent="0.25">
      <c r="B30" s="107"/>
      <c r="C30" s="107"/>
      <c r="D30" s="107"/>
      <c r="E30" s="107"/>
      <c r="F30" s="107"/>
      <c r="G30" s="107"/>
      <c r="H30" s="107"/>
      <c r="I30" s="107"/>
      <c r="J30" s="22"/>
      <c r="K30" s="23"/>
      <c r="L30" s="23"/>
      <c r="M30" s="23"/>
      <c r="N30" s="23"/>
      <c r="O30" s="23"/>
      <c r="P30" s="23"/>
      <c r="Q30" s="23"/>
    </row>
    <row r="31" spans="2:43" x14ac:dyDescent="0.25">
      <c r="E31" s="22"/>
      <c r="F31" s="22"/>
      <c r="G31" s="22"/>
      <c r="H31" s="22"/>
      <c r="I31" s="22"/>
      <c r="J31" s="22"/>
      <c r="R31" s="18"/>
    </row>
    <row r="32" spans="2:43" x14ac:dyDescent="0.25">
      <c r="E32" s="19"/>
      <c r="F32" s="21"/>
      <c r="G32" s="20"/>
      <c r="H32" s="20"/>
      <c r="I32" s="20"/>
      <c r="J32" s="20"/>
      <c r="K32" s="20"/>
      <c r="L32" s="20"/>
      <c r="M32" s="20"/>
      <c r="N32" s="20"/>
      <c r="O32" s="20"/>
      <c r="P32" s="20"/>
      <c r="Q32" s="20"/>
      <c r="R32" s="18"/>
    </row>
    <row r="33" spans="3:19" x14ac:dyDescent="0.25">
      <c r="C33" s="2"/>
      <c r="D33" s="2"/>
      <c r="E33" s="19"/>
      <c r="F33" s="21"/>
      <c r="G33" s="20"/>
      <c r="H33" s="20"/>
      <c r="I33" s="20"/>
      <c r="J33" s="20"/>
      <c r="K33" s="20"/>
      <c r="L33" s="20"/>
      <c r="M33" s="20"/>
      <c r="N33" s="20"/>
      <c r="O33" s="20"/>
      <c r="P33" s="20"/>
      <c r="Q33" s="20"/>
      <c r="R33" s="18"/>
    </row>
    <row r="34" spans="3:19" x14ac:dyDescent="0.25">
      <c r="E34" s="19"/>
      <c r="F34" s="19"/>
    </row>
    <row r="35" spans="3:19" x14ac:dyDescent="0.25">
      <c r="E35" s="19"/>
      <c r="F35" s="19"/>
    </row>
    <row r="36" spans="3:19" x14ac:dyDescent="0.25">
      <c r="E36" s="19"/>
      <c r="F36" s="19"/>
      <c r="R36" s="18"/>
      <c r="S36" s="18"/>
    </row>
    <row r="37" spans="3:19" x14ac:dyDescent="0.25">
      <c r="R37" s="18"/>
    </row>
  </sheetData>
  <mergeCells count="11">
    <mergeCell ref="E8:Q8"/>
    <mergeCell ref="B29:J29"/>
    <mergeCell ref="B30:I30"/>
    <mergeCell ref="B2:Q2"/>
    <mergeCell ref="B3:Q3"/>
    <mergeCell ref="B4:Q4"/>
    <mergeCell ref="B5:Q5"/>
    <mergeCell ref="B6:Q6"/>
    <mergeCell ref="B8:B9"/>
    <mergeCell ref="C8:C9"/>
    <mergeCell ref="D8:D9"/>
  </mergeCells>
  <pageMargins left="0.7" right="0.7" top="0.75" bottom="0.75" header="0.3" footer="0.3"/>
  <pageSetup orientation="portrait"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F9237-50F9-4D6A-9BE4-AEA0164BBE01}">
  <dimension ref="A2:Q21"/>
  <sheetViews>
    <sheetView showGridLines="0" zoomScaleNormal="100" workbookViewId="0">
      <selection activeCell="Q10" sqref="Q10"/>
    </sheetView>
  </sheetViews>
  <sheetFormatPr defaultColWidth="11.5703125" defaultRowHeight="15" x14ac:dyDescent="0.25"/>
  <cols>
    <col min="1" max="1" width="8.5703125" customWidth="1"/>
    <col min="2" max="2" width="55.140625" customWidth="1"/>
    <col min="3" max="3" width="15.7109375" customWidth="1"/>
    <col min="4" max="4" width="13.7109375" customWidth="1"/>
    <col min="5" max="5" width="8.42578125" bestFit="1" customWidth="1"/>
    <col min="6" max="6" width="10.28515625" bestFit="1" customWidth="1"/>
    <col min="7" max="7" width="9.140625" bestFit="1" customWidth="1"/>
    <col min="8" max="11" width="8.5703125" bestFit="1" customWidth="1"/>
    <col min="12" max="12" width="10" bestFit="1" customWidth="1"/>
    <col min="13" max="13" width="12" customWidth="1"/>
    <col min="14" max="14" width="10.7109375" bestFit="1" customWidth="1"/>
    <col min="15" max="15" width="13.28515625" bestFit="1" customWidth="1"/>
    <col min="16" max="16" width="14" customWidth="1"/>
    <col min="17" max="17" width="9.5703125" bestFit="1" customWidth="1"/>
  </cols>
  <sheetData>
    <row r="2" spans="1:17" ht="28.5" x14ac:dyDescent="0.45">
      <c r="B2" s="89" t="s">
        <v>0</v>
      </c>
      <c r="C2" s="89"/>
      <c r="D2" s="89"/>
      <c r="E2" s="89"/>
      <c r="F2" s="89"/>
      <c r="G2" s="89"/>
      <c r="H2" s="89"/>
      <c r="I2" s="89"/>
      <c r="J2" s="89"/>
      <c r="K2" s="89"/>
      <c r="L2" s="89"/>
      <c r="M2" s="89"/>
      <c r="N2" s="89"/>
      <c r="O2" s="89"/>
      <c r="P2" s="89"/>
    </row>
    <row r="3" spans="1:17" ht="21" x14ac:dyDescent="0.35">
      <c r="B3" s="90" t="s">
        <v>1</v>
      </c>
      <c r="C3" s="90"/>
      <c r="D3" s="90"/>
      <c r="E3" s="90"/>
      <c r="F3" s="90"/>
      <c r="G3" s="90"/>
      <c r="H3" s="90"/>
      <c r="I3" s="90"/>
      <c r="J3" s="90"/>
      <c r="K3" s="90"/>
      <c r="L3" s="90"/>
      <c r="M3" s="90"/>
      <c r="N3" s="90"/>
      <c r="O3" s="90"/>
      <c r="P3" s="90"/>
    </row>
    <row r="4" spans="1:17" ht="18.75" x14ac:dyDescent="0.3">
      <c r="B4" s="91" t="s">
        <v>2</v>
      </c>
      <c r="C4" s="91"/>
      <c r="D4" s="91"/>
      <c r="E4" s="91"/>
      <c r="F4" s="91"/>
      <c r="G4" s="91"/>
      <c r="H4" s="91"/>
      <c r="I4" s="91"/>
      <c r="J4" s="91"/>
      <c r="K4" s="91"/>
      <c r="L4" s="91"/>
      <c r="M4" s="91"/>
      <c r="N4" s="91"/>
      <c r="O4" s="91"/>
      <c r="P4" s="91"/>
    </row>
    <row r="5" spans="1:17" ht="15.75" x14ac:dyDescent="0.25">
      <c r="B5" s="92" t="s">
        <v>3</v>
      </c>
      <c r="C5" s="93"/>
      <c r="D5" s="93"/>
      <c r="E5" s="93"/>
      <c r="F5" s="93"/>
      <c r="G5" s="93"/>
      <c r="H5" s="93"/>
      <c r="I5" s="93"/>
      <c r="J5" s="93"/>
      <c r="K5" s="93"/>
      <c r="L5" s="93"/>
      <c r="M5" s="93"/>
      <c r="N5" s="93"/>
      <c r="O5" s="93"/>
      <c r="P5" s="93"/>
    </row>
    <row r="6" spans="1:17" x14ac:dyDescent="0.25">
      <c r="P6" s="71"/>
    </row>
    <row r="7" spans="1:17" x14ac:dyDescent="0.25">
      <c r="B7" s="1" t="s">
        <v>53</v>
      </c>
      <c r="D7" s="2"/>
      <c r="E7" s="2"/>
      <c r="F7" s="2"/>
      <c r="G7" s="2"/>
      <c r="H7" s="2"/>
      <c r="I7" s="2"/>
      <c r="J7" s="2"/>
      <c r="K7" s="2"/>
      <c r="L7" s="2"/>
      <c r="M7" s="2"/>
      <c r="N7" s="2"/>
      <c r="O7" s="2"/>
      <c r="P7" s="3" t="s">
        <v>5</v>
      </c>
    </row>
    <row r="8" spans="1:17" ht="15" customHeight="1" x14ac:dyDescent="0.25">
      <c r="B8" s="94" t="s">
        <v>6</v>
      </c>
      <c r="C8" s="73" t="s">
        <v>54</v>
      </c>
      <c r="D8" s="73" t="s">
        <v>55</v>
      </c>
      <c r="E8" s="98" t="s">
        <v>9</v>
      </c>
      <c r="F8" s="99"/>
      <c r="G8" s="99"/>
      <c r="H8" s="99"/>
      <c r="I8" s="99"/>
      <c r="J8" s="99"/>
      <c r="K8" s="99"/>
      <c r="L8" s="99"/>
      <c r="M8" s="99"/>
      <c r="N8" s="99"/>
      <c r="O8" s="99"/>
      <c r="P8" s="99"/>
      <c r="Q8" s="100"/>
    </row>
    <row r="9" spans="1:17" x14ac:dyDescent="0.25">
      <c r="B9" s="95"/>
      <c r="C9" s="74" t="s">
        <v>56</v>
      </c>
      <c r="D9" s="74" t="s">
        <v>57</v>
      </c>
      <c r="E9" s="76" t="s">
        <v>10</v>
      </c>
      <c r="F9" s="76" t="s">
        <v>11</v>
      </c>
      <c r="G9" s="76" t="s">
        <v>12</v>
      </c>
      <c r="H9" s="76" t="s">
        <v>13</v>
      </c>
      <c r="I9" s="76" t="s">
        <v>14</v>
      </c>
      <c r="J9" s="76" t="s">
        <v>15</v>
      </c>
      <c r="K9" s="76" t="s">
        <v>16</v>
      </c>
      <c r="L9" s="76" t="s">
        <v>17</v>
      </c>
      <c r="M9" s="76" t="s">
        <v>18</v>
      </c>
      <c r="N9" s="76" t="s">
        <v>19</v>
      </c>
      <c r="O9" s="76" t="s">
        <v>20</v>
      </c>
      <c r="P9" s="76" t="s">
        <v>21</v>
      </c>
      <c r="Q9" s="72" t="s">
        <v>22</v>
      </c>
    </row>
    <row r="10" spans="1:17" x14ac:dyDescent="0.25">
      <c r="B10" s="6" t="s">
        <v>23</v>
      </c>
      <c r="C10" s="67">
        <v>34946676416</v>
      </c>
      <c r="D10" s="67">
        <v>34763820941.660004</v>
      </c>
      <c r="E10" s="68">
        <v>201044384</v>
      </c>
      <c r="F10" s="68">
        <v>1471238418</v>
      </c>
      <c r="G10" s="68">
        <v>2746690931</v>
      </c>
      <c r="H10" s="68">
        <v>2876793668</v>
      </c>
      <c r="I10" s="68">
        <v>1471466217</v>
      </c>
      <c r="J10" s="68">
        <v>1471584880</v>
      </c>
      <c r="K10" s="68">
        <v>1471412270</v>
      </c>
      <c r="L10" s="68">
        <v>1471429046</v>
      </c>
      <c r="M10" s="68">
        <v>41349467</v>
      </c>
      <c r="N10" s="68">
        <v>2901543278</v>
      </c>
      <c r="O10" s="68">
        <v>82015265</v>
      </c>
      <c r="P10" s="68">
        <v>1492903244</v>
      </c>
      <c r="Q10" s="67">
        <f>SUM(E10:P10)</f>
        <v>17699471068</v>
      </c>
    </row>
    <row r="11" spans="1:17" x14ac:dyDescent="0.25">
      <c r="A11" s="10"/>
      <c r="B11" s="6" t="s">
        <v>24</v>
      </c>
      <c r="C11" s="67">
        <v>22835825845</v>
      </c>
      <c r="D11" s="67">
        <v>22855130675.41</v>
      </c>
      <c r="E11" s="68">
        <v>61045750</v>
      </c>
      <c r="F11" s="68">
        <v>119220734</v>
      </c>
      <c r="G11" s="69">
        <v>67794301</v>
      </c>
      <c r="H11" s="68">
        <v>237947878</v>
      </c>
      <c r="I11" s="68">
        <v>84755066</v>
      </c>
      <c r="J11" s="68">
        <v>126514970</v>
      </c>
      <c r="K11" s="68">
        <v>95334629</v>
      </c>
      <c r="L11" s="68">
        <v>94974536</v>
      </c>
      <c r="M11" s="68">
        <v>94258687</v>
      </c>
      <c r="N11" s="68">
        <v>120652336</v>
      </c>
      <c r="O11" s="68">
        <v>79403935</v>
      </c>
      <c r="P11" s="68">
        <v>128349330</v>
      </c>
      <c r="Q11" s="67">
        <f t="shared" ref="Q11" si="0">SUM(E11:P11)</f>
        <v>1310252152</v>
      </c>
    </row>
    <row r="12" spans="1:17" x14ac:dyDescent="0.25">
      <c r="B12" s="6" t="s">
        <v>25</v>
      </c>
      <c r="C12" s="67">
        <v>0</v>
      </c>
      <c r="D12" s="67">
        <v>0</v>
      </c>
      <c r="E12" s="68">
        <v>1400162</v>
      </c>
      <c r="F12" s="68">
        <v>0</v>
      </c>
      <c r="G12" s="68">
        <v>408615</v>
      </c>
      <c r="H12" s="68">
        <v>0</v>
      </c>
      <c r="I12" s="68">
        <v>27963</v>
      </c>
      <c r="J12" s="68">
        <v>27445</v>
      </c>
      <c r="K12" s="68">
        <v>0</v>
      </c>
      <c r="L12" s="68">
        <v>0</v>
      </c>
      <c r="M12" s="68">
        <v>4283</v>
      </c>
      <c r="N12" s="68">
        <v>334482</v>
      </c>
      <c r="O12" s="68">
        <v>787023</v>
      </c>
      <c r="P12" s="68">
        <v>50492</v>
      </c>
      <c r="Q12" s="67">
        <f>SUM(E12:P12)</f>
        <v>3040465</v>
      </c>
    </row>
    <row r="13" spans="1:17" x14ac:dyDescent="0.25">
      <c r="B13" s="6" t="s">
        <v>32</v>
      </c>
      <c r="C13" s="67">
        <v>0</v>
      </c>
      <c r="D13" s="67">
        <v>744240118.63999999</v>
      </c>
      <c r="E13" s="68">
        <v>0</v>
      </c>
      <c r="F13" s="68">
        <v>0</v>
      </c>
      <c r="G13" s="68">
        <v>0</v>
      </c>
      <c r="H13" s="68">
        <v>0</v>
      </c>
      <c r="I13" s="68">
        <v>0</v>
      </c>
      <c r="J13" s="68">
        <v>0</v>
      </c>
      <c r="K13" s="68">
        <v>0</v>
      </c>
      <c r="L13" s="68">
        <v>0</v>
      </c>
      <c r="M13" s="68">
        <v>0</v>
      </c>
      <c r="N13" s="68">
        <v>0</v>
      </c>
      <c r="O13" s="68">
        <v>0</v>
      </c>
      <c r="P13" s="68">
        <v>0</v>
      </c>
      <c r="Q13" s="67">
        <f>SUM(E13:P13)</f>
        <v>0</v>
      </c>
    </row>
    <row r="14" spans="1:17" x14ac:dyDescent="0.25">
      <c r="B14" s="70" t="s">
        <v>27</v>
      </c>
      <c r="C14" s="12">
        <f>+SUM(C10:C13)</f>
        <v>57782502261</v>
      </c>
      <c r="D14" s="12">
        <f>+SUM(D10:D13)</f>
        <v>58363191735.710007</v>
      </c>
      <c r="E14" s="13">
        <f>+SUM(E10:E13)</f>
        <v>263490296</v>
      </c>
      <c r="F14" s="13">
        <f t="shared" ref="F14:O14" si="1">+SUM(F10:F13)</f>
        <v>1590459152</v>
      </c>
      <c r="G14" s="13">
        <f t="shared" si="1"/>
        <v>2814893847</v>
      </c>
      <c r="H14" s="13">
        <f t="shared" si="1"/>
        <v>3114741546</v>
      </c>
      <c r="I14" s="13">
        <f t="shared" si="1"/>
        <v>1556249246</v>
      </c>
      <c r="J14" s="13">
        <f t="shared" si="1"/>
        <v>1598127295</v>
      </c>
      <c r="K14" s="13">
        <f t="shared" si="1"/>
        <v>1566746899</v>
      </c>
      <c r="L14" s="13">
        <f t="shared" si="1"/>
        <v>1566403582</v>
      </c>
      <c r="M14" s="13">
        <f t="shared" si="1"/>
        <v>135612437</v>
      </c>
      <c r="N14" s="13">
        <f t="shared" si="1"/>
        <v>3022530096</v>
      </c>
      <c r="O14" s="13">
        <f t="shared" si="1"/>
        <v>162206223</v>
      </c>
      <c r="P14" s="13">
        <f>+SUM(P10:P13)</f>
        <v>1621303066</v>
      </c>
      <c r="Q14" s="13">
        <f>SUM(E14:P14)</f>
        <v>19012763685</v>
      </c>
    </row>
    <row r="15" spans="1:17" x14ac:dyDescent="0.25">
      <c r="B15" s="79" t="s">
        <v>58</v>
      </c>
    </row>
    <row r="16" spans="1:17" x14ac:dyDescent="0.25">
      <c r="B16" s="79" t="s">
        <v>59</v>
      </c>
    </row>
    <row r="17" spans="2:17" x14ac:dyDescent="0.25">
      <c r="B17" s="79" t="s">
        <v>60</v>
      </c>
      <c r="C17" s="75"/>
      <c r="D17" s="75"/>
      <c r="E17" s="75"/>
      <c r="F17" s="75"/>
      <c r="G17" s="75"/>
      <c r="H17" s="75"/>
      <c r="I17" s="75"/>
      <c r="J17" s="75"/>
      <c r="K17" s="75"/>
      <c r="L17" s="75"/>
      <c r="M17" s="75"/>
      <c r="N17" s="75"/>
      <c r="O17" s="75"/>
      <c r="P17" s="75"/>
      <c r="Q17" s="75"/>
    </row>
    <row r="18" spans="2:17" x14ac:dyDescent="0.25">
      <c r="B18" s="79" t="s">
        <v>29</v>
      </c>
    </row>
    <row r="19" spans="2:17" x14ac:dyDescent="0.25">
      <c r="B19" s="79" t="s">
        <v>28</v>
      </c>
      <c r="D19" s="75"/>
      <c r="E19" s="75"/>
      <c r="F19" s="75"/>
      <c r="G19" s="75"/>
      <c r="H19" s="75"/>
      <c r="I19" s="75"/>
      <c r="J19" s="75"/>
      <c r="K19" s="75"/>
      <c r="L19" s="75"/>
      <c r="M19" s="75"/>
      <c r="N19" s="75"/>
    </row>
    <row r="21" spans="2:17" x14ac:dyDescent="0.25">
      <c r="D21" s="75"/>
    </row>
  </sheetData>
  <mergeCells count="6">
    <mergeCell ref="B2:P2"/>
    <mergeCell ref="B3:P3"/>
    <mergeCell ref="B4:P4"/>
    <mergeCell ref="B5:P5"/>
    <mergeCell ref="B8:B9"/>
    <mergeCell ref="E8:Q8"/>
  </mergeCells>
  <pageMargins left="0.7" right="0.7" top="0.75" bottom="0.75" header="0.3" footer="0.3"/>
  <pageSetup orientation="portrait" r:id="rId1"/>
  <ignoredErrors>
    <ignoredError sqref="Q10:Q13"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F10FF-F106-4E6F-B313-650B48DEE99D}">
  <dimension ref="A2:S25"/>
  <sheetViews>
    <sheetView showGridLines="0" zoomScale="90" zoomScaleNormal="90" workbookViewId="0">
      <selection activeCell="Q10" sqref="Q10:Q13"/>
    </sheetView>
  </sheetViews>
  <sheetFormatPr defaultColWidth="11.5703125" defaultRowHeight="15" x14ac:dyDescent="0.25"/>
  <cols>
    <col min="1" max="1" width="8.5703125" customWidth="1"/>
    <col min="2" max="2" width="55.140625" customWidth="1"/>
    <col min="3" max="4" width="15.7109375" customWidth="1"/>
    <col min="5" max="8" width="13.7109375" customWidth="1"/>
    <col min="9" max="9" width="17.5703125" bestFit="1" customWidth="1"/>
    <col min="10" max="13" width="13.7109375" customWidth="1"/>
    <col min="14" max="15" width="17.5703125" bestFit="1" customWidth="1"/>
    <col min="16" max="16" width="12.140625" customWidth="1"/>
    <col min="17" max="17" width="14.85546875" customWidth="1"/>
    <col min="18" max="18" width="20" bestFit="1" customWidth="1"/>
    <col min="19" max="19" width="16.85546875" bestFit="1" customWidth="1"/>
  </cols>
  <sheetData>
    <row r="2" spans="1:18" ht="28.5" x14ac:dyDescent="0.45">
      <c r="B2" s="89" t="s">
        <v>0</v>
      </c>
      <c r="C2" s="89"/>
      <c r="D2" s="89"/>
      <c r="E2" s="89"/>
      <c r="F2" s="89"/>
      <c r="G2" s="89"/>
      <c r="H2" s="89"/>
      <c r="I2" s="89"/>
      <c r="J2" s="89"/>
      <c r="K2" s="89"/>
      <c r="L2" s="89"/>
      <c r="M2" s="89"/>
      <c r="N2" s="89"/>
      <c r="O2" s="89"/>
      <c r="P2" s="89"/>
      <c r="Q2" s="89"/>
    </row>
    <row r="3" spans="1:18" ht="21" x14ac:dyDescent="0.35">
      <c r="B3" s="90" t="s">
        <v>1</v>
      </c>
      <c r="C3" s="90"/>
      <c r="D3" s="90"/>
      <c r="E3" s="90"/>
      <c r="F3" s="90"/>
      <c r="G3" s="90"/>
      <c r="H3" s="90"/>
      <c r="I3" s="90"/>
      <c r="J3" s="90"/>
      <c r="K3" s="90"/>
      <c r="L3" s="90"/>
      <c r="M3" s="90"/>
      <c r="N3" s="90"/>
      <c r="O3" s="90"/>
      <c r="P3" s="90"/>
      <c r="Q3" s="90"/>
    </row>
    <row r="4" spans="1:18" ht="18.75" x14ac:dyDescent="0.3">
      <c r="B4" s="91" t="s">
        <v>2</v>
      </c>
      <c r="C4" s="91"/>
      <c r="D4" s="91"/>
      <c r="E4" s="91"/>
      <c r="F4" s="91"/>
      <c r="G4" s="91"/>
      <c r="H4" s="91"/>
      <c r="I4" s="91"/>
      <c r="J4" s="91"/>
      <c r="K4" s="91"/>
      <c r="L4" s="91"/>
      <c r="M4" s="91"/>
      <c r="N4" s="91"/>
      <c r="O4" s="91"/>
      <c r="P4" s="91"/>
      <c r="Q4" s="91"/>
    </row>
    <row r="5" spans="1:18" ht="15.75" x14ac:dyDescent="0.25">
      <c r="B5" s="92" t="s">
        <v>3</v>
      </c>
      <c r="C5" s="93"/>
      <c r="D5" s="93"/>
      <c r="E5" s="93"/>
      <c r="F5" s="93"/>
      <c r="G5" s="93"/>
      <c r="H5" s="93"/>
      <c r="I5" s="93"/>
      <c r="J5" s="93"/>
      <c r="K5" s="93"/>
      <c r="L5" s="93"/>
      <c r="M5" s="93"/>
      <c r="N5" s="93"/>
      <c r="O5" s="93"/>
      <c r="P5" s="93"/>
      <c r="Q5" s="93"/>
    </row>
    <row r="6" spans="1:18" x14ac:dyDescent="0.25">
      <c r="Q6" s="71"/>
    </row>
    <row r="7" spans="1:18" x14ac:dyDescent="0.25">
      <c r="B7" s="1" t="s">
        <v>61</v>
      </c>
      <c r="E7" s="2"/>
      <c r="F7" s="2"/>
      <c r="G7" s="2"/>
      <c r="H7" s="2"/>
      <c r="I7" s="2"/>
      <c r="J7" s="2"/>
      <c r="K7" s="2"/>
      <c r="L7" s="2"/>
      <c r="M7" s="2"/>
      <c r="N7" s="2"/>
      <c r="O7" s="2"/>
      <c r="P7" s="2"/>
      <c r="Q7" s="3" t="s">
        <v>5</v>
      </c>
    </row>
    <row r="8" spans="1:18" ht="15" customHeight="1" x14ac:dyDescent="0.25">
      <c r="B8" s="94" t="s">
        <v>6</v>
      </c>
      <c r="C8" s="73" t="s">
        <v>54</v>
      </c>
      <c r="D8" s="96" t="s">
        <v>62</v>
      </c>
      <c r="E8" s="98" t="s">
        <v>9</v>
      </c>
      <c r="F8" s="99"/>
      <c r="G8" s="99"/>
      <c r="H8" s="99"/>
      <c r="I8" s="99"/>
      <c r="J8" s="99"/>
      <c r="K8" s="99"/>
      <c r="L8" s="99"/>
      <c r="M8" s="99"/>
      <c r="N8" s="99"/>
      <c r="O8" s="99"/>
      <c r="P8" s="99"/>
      <c r="Q8" s="100"/>
    </row>
    <row r="9" spans="1:18" x14ac:dyDescent="0.25">
      <c r="B9" s="95"/>
      <c r="C9" s="74" t="s">
        <v>63</v>
      </c>
      <c r="D9" s="97"/>
      <c r="E9" s="76" t="s">
        <v>10</v>
      </c>
      <c r="F9" s="76" t="s">
        <v>11</v>
      </c>
      <c r="G9" s="76" t="s">
        <v>12</v>
      </c>
      <c r="H9" s="76" t="s">
        <v>13</v>
      </c>
      <c r="I9" s="76" t="s">
        <v>14</v>
      </c>
      <c r="J9" s="76" t="s">
        <v>15</v>
      </c>
      <c r="K9" s="76" t="s">
        <v>16</v>
      </c>
      <c r="L9" s="76" t="s">
        <v>17</v>
      </c>
      <c r="M9" s="76" t="s">
        <v>18</v>
      </c>
      <c r="N9" s="76" t="s">
        <v>19</v>
      </c>
      <c r="O9" s="76" t="s">
        <v>20</v>
      </c>
      <c r="P9" s="76" t="s">
        <v>21</v>
      </c>
      <c r="Q9" s="72" t="s">
        <v>22</v>
      </c>
    </row>
    <row r="10" spans="1:18" x14ac:dyDescent="0.25">
      <c r="B10" s="6" t="s">
        <v>23</v>
      </c>
      <c r="C10" s="67">
        <v>34721459079</v>
      </c>
      <c r="D10" s="67">
        <v>37790819079</v>
      </c>
      <c r="E10" s="68">
        <v>27020796.059999999</v>
      </c>
      <c r="F10" s="68">
        <v>2833796940.6099997</v>
      </c>
      <c r="G10" s="68">
        <v>1427979809.9199998</v>
      </c>
      <c r="H10" s="68">
        <v>1631818362.98</v>
      </c>
      <c r="I10" s="68">
        <v>1480104292.3899999</v>
      </c>
      <c r="J10" s="68">
        <v>1480949905.6699998</v>
      </c>
      <c r="K10" s="68">
        <v>1520537267</v>
      </c>
      <c r="L10" s="68">
        <v>1480451694.8299999</v>
      </c>
      <c r="M10" s="68">
        <v>1493618074.4400001</v>
      </c>
      <c r="N10" s="68">
        <v>1493891732.5999999</v>
      </c>
      <c r="O10" s="68">
        <v>3014594412.9899998</v>
      </c>
      <c r="P10" s="68">
        <v>1490677082.23</v>
      </c>
      <c r="Q10" s="67">
        <f>SUM(E10:P10)</f>
        <v>19375440371.719997</v>
      </c>
      <c r="R10" s="67"/>
    </row>
    <row r="11" spans="1:18" x14ac:dyDescent="0.25">
      <c r="A11" s="10"/>
      <c r="B11" s="6" t="s">
        <v>24</v>
      </c>
      <c r="C11" s="67">
        <v>24410411070</v>
      </c>
      <c r="D11" s="67">
        <v>24410411070</v>
      </c>
      <c r="E11" s="68">
        <v>114551850.38</v>
      </c>
      <c r="F11" s="68">
        <v>127839206.46000001</v>
      </c>
      <c r="G11" s="68">
        <v>108404204.2</v>
      </c>
      <c r="H11" s="68">
        <v>140306569.86000001</v>
      </c>
      <c r="I11" s="68">
        <v>153167422.84</v>
      </c>
      <c r="J11" s="68">
        <v>148384389.93000001</v>
      </c>
      <c r="K11" s="68">
        <v>145513164.00999999</v>
      </c>
      <c r="L11" s="68">
        <v>160940499.74000001</v>
      </c>
      <c r="M11" s="68">
        <v>141117171.43000001</v>
      </c>
      <c r="N11" s="68">
        <v>126829630.49000001</v>
      </c>
      <c r="O11" s="68">
        <v>160073127.12</v>
      </c>
      <c r="P11" s="68">
        <v>163421728.94</v>
      </c>
      <c r="Q11" s="67">
        <f t="shared" ref="Q11" si="0">SUM(E11:P11)</f>
        <v>1690548965.4000001</v>
      </c>
      <c r="R11" s="67"/>
    </row>
    <row r="12" spans="1:18" x14ac:dyDescent="0.25">
      <c r="B12" s="6" t="s">
        <v>25</v>
      </c>
      <c r="C12" s="67">
        <v>0</v>
      </c>
      <c r="D12" s="67"/>
      <c r="E12" s="68">
        <v>396227.84000000003</v>
      </c>
      <c r="F12" s="68"/>
      <c r="G12" s="68"/>
      <c r="H12" s="68">
        <v>526826.25</v>
      </c>
      <c r="I12" s="68">
        <v>1006245.25</v>
      </c>
      <c r="J12" s="68">
        <v>615621.67000000004</v>
      </c>
      <c r="K12" s="68">
        <v>730422.94</v>
      </c>
      <c r="L12" s="68">
        <v>3049063.18</v>
      </c>
      <c r="M12" s="68">
        <v>1523747.2</v>
      </c>
      <c r="N12" s="68">
        <v>1080583.94</v>
      </c>
      <c r="O12" s="68">
        <v>2228692.67</v>
      </c>
      <c r="P12" s="68">
        <v>4105497.87</v>
      </c>
      <c r="Q12" s="67">
        <f>SUM(E12:P12)</f>
        <v>15262928.810000002</v>
      </c>
      <c r="R12" s="67"/>
    </row>
    <row r="13" spans="1:18" x14ac:dyDescent="0.25">
      <c r="B13" s="6" t="s">
        <v>32</v>
      </c>
      <c r="C13" s="67">
        <v>0</v>
      </c>
      <c r="D13" s="67">
        <v>813134680.07999992</v>
      </c>
      <c r="E13" s="68">
        <v>0</v>
      </c>
      <c r="F13" s="68">
        <v>0</v>
      </c>
      <c r="G13" s="68">
        <v>0</v>
      </c>
      <c r="H13" s="68">
        <v>0</v>
      </c>
      <c r="I13" s="68">
        <v>0</v>
      </c>
      <c r="J13" s="68">
        <v>171000</v>
      </c>
      <c r="K13" s="68">
        <v>0</v>
      </c>
      <c r="L13" s="68">
        <v>0</v>
      </c>
      <c r="M13" s="68">
        <v>0</v>
      </c>
      <c r="N13" s="68">
        <v>0</v>
      </c>
      <c r="O13" s="68">
        <v>0</v>
      </c>
      <c r="P13" s="68">
        <v>0</v>
      </c>
      <c r="Q13" s="67">
        <f>SUM(E13:P13)</f>
        <v>171000</v>
      </c>
      <c r="R13" s="67"/>
    </row>
    <row r="14" spans="1:18" x14ac:dyDescent="0.25">
      <c r="B14" s="70" t="s">
        <v>27</v>
      </c>
      <c r="C14" s="12">
        <f>+SUM(C10:C13)</f>
        <v>59131870149</v>
      </c>
      <c r="D14" s="12">
        <f>+SUM(D10:D13)</f>
        <v>63014364829.080002</v>
      </c>
      <c r="E14" s="13">
        <f>+SUM(E10:E13)</f>
        <v>141968874.28</v>
      </c>
      <c r="F14" s="13">
        <f>+SUM(F10:F13)</f>
        <v>2961636147.0699997</v>
      </c>
      <c r="G14" s="13">
        <f t="shared" ref="G14:O14" si="1">+SUM(G10:G13)</f>
        <v>1536384014.1199999</v>
      </c>
      <c r="H14" s="13">
        <f t="shared" si="1"/>
        <v>1772651759.0900002</v>
      </c>
      <c r="I14" s="13">
        <f t="shared" si="1"/>
        <v>1634277960.4799998</v>
      </c>
      <c r="J14" s="13">
        <f t="shared" si="1"/>
        <v>1630120917.27</v>
      </c>
      <c r="K14" s="13">
        <f t="shared" si="1"/>
        <v>1666780853.95</v>
      </c>
      <c r="L14" s="13">
        <f t="shared" si="1"/>
        <v>1644441257.75</v>
      </c>
      <c r="M14" s="13">
        <f t="shared" si="1"/>
        <v>1636258993.0700002</v>
      </c>
      <c r="N14" s="13">
        <f t="shared" si="1"/>
        <v>1621801947.03</v>
      </c>
      <c r="O14" s="13">
        <f t="shared" si="1"/>
        <v>3176896232.7799997</v>
      </c>
      <c r="P14" s="13">
        <f>+SUM(P10:P13)</f>
        <v>1658204309.04</v>
      </c>
      <c r="Q14" s="13">
        <f>SUM(E14:P14)</f>
        <v>21081423265.93</v>
      </c>
    </row>
    <row r="15" spans="1:18" x14ac:dyDescent="0.25">
      <c r="B15" s="77" t="s">
        <v>58</v>
      </c>
    </row>
    <row r="16" spans="1:18" x14ac:dyDescent="0.25">
      <c r="B16" s="78" t="s">
        <v>64</v>
      </c>
    </row>
    <row r="17" spans="2:19" ht="48.75" x14ac:dyDescent="0.25">
      <c r="B17" s="84" t="s">
        <v>65</v>
      </c>
      <c r="C17" s="75"/>
      <c r="D17" s="75"/>
      <c r="E17" s="75"/>
      <c r="F17" s="75"/>
      <c r="G17" s="75"/>
      <c r="H17" s="75"/>
      <c r="I17" s="75"/>
      <c r="J17" s="75"/>
      <c r="K17" s="75"/>
      <c r="L17" s="75"/>
      <c r="M17" s="75"/>
      <c r="N17" s="75"/>
      <c r="O17" s="75"/>
      <c r="P17" s="75"/>
      <c r="Q17" s="75"/>
      <c r="R17" s="75"/>
    </row>
    <row r="18" spans="2:19" ht="36" x14ac:dyDescent="0.25">
      <c r="B18" s="83" t="s">
        <v>66</v>
      </c>
      <c r="E18" s="21"/>
      <c r="F18" s="21"/>
      <c r="G18" s="21"/>
      <c r="H18" s="21"/>
      <c r="I18" s="21"/>
      <c r="J18" s="21"/>
      <c r="K18" s="21"/>
      <c r="L18" s="21"/>
      <c r="M18" s="21"/>
      <c r="N18" s="21"/>
      <c r="O18" s="21"/>
      <c r="P18" s="21"/>
    </row>
    <row r="19" spans="2:19" x14ac:dyDescent="0.25">
      <c r="B19" s="78" t="s">
        <v>28</v>
      </c>
      <c r="C19" s="75"/>
      <c r="D19" s="75"/>
      <c r="E19" s="75"/>
      <c r="F19" s="75"/>
      <c r="G19" s="75"/>
      <c r="H19" s="75"/>
      <c r="I19" s="75"/>
      <c r="J19" s="75"/>
      <c r="K19" s="75"/>
      <c r="L19" s="75"/>
      <c r="M19" s="75"/>
      <c r="N19" s="75"/>
    </row>
    <row r="22" spans="2:19" x14ac:dyDescent="0.25">
      <c r="D22" s="80"/>
      <c r="S22" s="2"/>
    </row>
    <row r="23" spans="2:19" x14ac:dyDescent="0.25">
      <c r="B23" s="2"/>
      <c r="C23" s="2"/>
      <c r="D23" s="81"/>
      <c r="E23" s="2"/>
      <c r="F23" s="2"/>
      <c r="G23" s="2"/>
      <c r="H23" s="2"/>
      <c r="I23" s="2"/>
      <c r="J23" s="2"/>
      <c r="K23" s="2"/>
      <c r="L23" s="2"/>
      <c r="M23" s="2"/>
      <c r="N23" s="2"/>
    </row>
    <row r="24" spans="2:19" x14ac:dyDescent="0.25">
      <c r="D24" s="82"/>
    </row>
    <row r="25" spans="2:19" x14ac:dyDescent="0.25">
      <c r="B25" s="2"/>
      <c r="C25" s="2"/>
      <c r="D25" s="2"/>
      <c r="E25" s="2"/>
      <c r="F25" s="2"/>
      <c r="G25" s="2"/>
      <c r="H25" s="2"/>
      <c r="I25" s="2"/>
      <c r="J25" s="2"/>
      <c r="K25" s="2"/>
      <c r="L25" s="2"/>
      <c r="M25" s="2"/>
      <c r="N25" s="2"/>
    </row>
  </sheetData>
  <mergeCells count="7">
    <mergeCell ref="B2:Q2"/>
    <mergeCell ref="B3:Q3"/>
    <mergeCell ref="B4:Q4"/>
    <mergeCell ref="B5:Q5"/>
    <mergeCell ref="B8:B9"/>
    <mergeCell ref="E8:Q8"/>
    <mergeCell ref="D8:D9"/>
  </mergeCells>
  <pageMargins left="0.7" right="0.7" top="0.75" bottom="0.75" header="0.3" footer="0.3"/>
  <pageSetup orientation="portrait" r:id="rId1"/>
  <ignoredErrors>
    <ignoredError sqref="Q10:Q13"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CB9F4B-EF5C-42FF-8189-5182651455E5}">
  <ds:schemaRefs>
    <ds:schemaRef ds:uri="http://schemas.microsoft.com/office/2006/documentManagement/types"/>
    <ds:schemaRef ds:uri="http://purl.org/dc/elements/1.1/"/>
    <ds:schemaRef ds:uri="http://purl.org/dc/dcmitype/"/>
    <ds:schemaRef ds:uri="http://schemas.microsoft.com/office/infopath/2007/PartnerControls"/>
    <ds:schemaRef ds:uri="http://www.w3.org/XML/1998/namespace"/>
    <ds:schemaRef ds:uri="http://schemas.microsoft.com/office/2006/metadata/properties"/>
    <ds:schemaRef ds:uri="http://schemas.openxmlformats.org/package/2006/metadata/core-properties"/>
    <ds:schemaRef ds:uri="09100588-ee89-45b2-81d6-a67d223ce91b"/>
    <ds:schemaRef ds:uri="f7c7372e-77c9-4c4a-9e9a-3e04be05905d"/>
    <ds:schemaRef ds:uri="http://purl.org/dc/terms/"/>
  </ds:schemaRefs>
</ds:datastoreItem>
</file>

<file path=customXml/itemProps2.xml><?xml version="1.0" encoding="utf-8"?>
<ds:datastoreItem xmlns:ds="http://schemas.openxmlformats.org/officeDocument/2006/customXml" ds:itemID="{395015D5-2577-45F9-94E0-7942C3ADBD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42F8AA-C621-4F7C-896B-833C2E210C9D}">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Kiara Alondra Rodriguez Luciano</dc:creator>
  <cp:keywords/>
  <dc:description/>
  <cp:lastModifiedBy>Yan Li Suarez</cp:lastModifiedBy>
  <cp:revision/>
  <dcterms:created xsi:type="dcterms:W3CDTF">2020-08-10T16:35:20Z</dcterms:created>
  <dcterms:modified xsi:type="dcterms:W3CDTF">2026-04-23T13:46:00Z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Order">
    <vt:r8>9343400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y fmtid="{D5CDD505-2E9C-101B-9397-08002B2CF9AE}" pid="7" name="MediaServiceImageTags">
    <vt:lpwstr/>
  </property>
</Properties>
</file>